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vetail Laptop\Dropbox\MMTA\Online Training\Treasurer to Treasurer\"/>
    </mc:Choice>
  </mc:AlternateContent>
  <xr:revisionPtr revIDLastSave="0" documentId="8_{8F1C92AD-2B9F-40A2-9D3D-3DDECCF2A2A9}" xr6:coauthVersionLast="47" xr6:coauthVersionMax="47" xr10:uidLastSave="{00000000-0000-0000-0000-000000000000}"/>
  <bookViews>
    <workbookView xWindow="384" yWindow="384" windowWidth="17880" windowHeight="12108" tabRatio="570" xr2:uid="{3F600C28-3DDC-4278-9423-3B9A7349BDA2}"/>
  </bookViews>
  <sheets>
    <sheet name="Quarterly Snapshot" sheetId="1" r:id="rId1"/>
    <sheet name="CashSummarybyFund" sheetId="15" r:id="rId2"/>
    <sheet name="General Fund Rev" sheetId="3" r:id="rId3"/>
    <sheet name="General Fund Expenses" sheetId="4" r:id="rId4"/>
    <sheet name="Parking Fund" sheetId="9" r:id="rId5"/>
    <sheet name="Debt" sheetId="10" r:id="rId6"/>
    <sheet name="CAPITAL PROJECTS" sheetId="5" r:id="rId7"/>
    <sheet name="BSA Investment Data" sheetId="6" r:id="rId8"/>
    <sheet name="Graphs" sheetId="8" r:id="rId9"/>
    <sheet name="Q1" sheetId="11" r:id="rId10"/>
    <sheet name="Q1A" sheetId="16" r:id="rId11"/>
    <sheet name="Q1B" sheetId="17" r:id="rId12"/>
    <sheet name="Q2" sheetId="12" r:id="rId13"/>
    <sheet name="Q2A" sheetId="18" r:id="rId14"/>
    <sheet name="Q2B" sheetId="21" r:id="rId15"/>
    <sheet name="Q3" sheetId="13" r:id="rId16"/>
    <sheet name="Q3A" sheetId="20" r:id="rId17"/>
    <sheet name="Q3B" sheetId="22" r:id="rId18"/>
    <sheet name="Q4" sheetId="14" r:id="rId19"/>
    <sheet name="Q4A" sheetId="19" r:id="rId20"/>
    <sheet name="Q4B" sheetId="23" r:id="rId21"/>
  </sheets>
  <definedNames>
    <definedName name="_xlnm._FilterDatabase" localSheetId="11" hidden="1">Q1B!$A$1:$G$825</definedName>
    <definedName name="_xlnm._FilterDatabase" localSheetId="14" hidden="1">Q2B!$A$1:$G$825</definedName>
    <definedName name="_xlnm._FilterDatabase" localSheetId="17" hidden="1">Q3B!$A$1:$G$825</definedName>
    <definedName name="_xlnm._FilterDatabase" localSheetId="20" hidden="1">Q4B!$A$1:$G$825</definedName>
    <definedName name="_xlnm.Print_Area" localSheetId="1">CashSummarybyFund!$K$2:$AB$56</definedName>
    <definedName name="_xlnm.Print_Area" localSheetId="5">Debt!$A$1:$J$42</definedName>
    <definedName name="_xlnm.Print_Area" localSheetId="3">'General Fund Expenses'!$A$1:$N$91</definedName>
    <definedName name="_xlnm.Print_Area" localSheetId="2">'General Fund Rev'!$A$1:$N$43</definedName>
    <definedName name="_xlnm.Print_Area" localSheetId="4">'Parking Fund'!$A$1:$N$38</definedName>
    <definedName name="_xlnm.Print_Area" localSheetId="0">'Quarterly Snapshot'!$A$1:$W$35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" i="4" l="1"/>
  <c r="H59" i="4"/>
  <c r="X13" i="15"/>
  <c r="I8" i="15"/>
  <c r="AD12" i="15"/>
  <c r="H8" i="8"/>
  <c r="L61" i="4"/>
  <c r="L62" i="4"/>
  <c r="L63" i="4"/>
  <c r="L64" i="4"/>
  <c r="L65" i="4"/>
  <c r="L66" i="4"/>
  <c r="L67" i="4"/>
  <c r="L68" i="4"/>
  <c r="L69" i="4"/>
  <c r="L70" i="4"/>
  <c r="L71" i="4"/>
  <c r="L73" i="4"/>
  <c r="L74" i="4"/>
  <c r="L75" i="4"/>
  <c r="L76" i="4"/>
  <c r="L77" i="4"/>
  <c r="L78" i="4"/>
  <c r="L79" i="4"/>
  <c r="L80" i="4"/>
  <c r="L81" i="4"/>
  <c r="L60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I59" i="4"/>
  <c r="H82" i="4"/>
  <c r="D82" i="4"/>
  <c r="C82" i="4"/>
  <c r="H81" i="4"/>
  <c r="D81" i="4"/>
  <c r="C81" i="4"/>
  <c r="H80" i="4"/>
  <c r="D80" i="4"/>
  <c r="C80" i="4"/>
  <c r="H79" i="4"/>
  <c r="D79" i="4"/>
  <c r="C79" i="4"/>
  <c r="H78" i="4"/>
  <c r="D78" i="4"/>
  <c r="C78" i="4"/>
  <c r="H77" i="4"/>
  <c r="D77" i="4"/>
  <c r="C77" i="4"/>
  <c r="H76" i="4"/>
  <c r="D76" i="4"/>
  <c r="C76" i="4"/>
  <c r="H75" i="4"/>
  <c r="D75" i="4"/>
  <c r="C75" i="4"/>
  <c r="H74" i="4"/>
  <c r="D74" i="4"/>
  <c r="C74" i="4"/>
  <c r="H73" i="4"/>
  <c r="D73" i="4"/>
  <c r="C73" i="4"/>
  <c r="H72" i="4"/>
  <c r="D72" i="4"/>
  <c r="C72" i="4"/>
  <c r="H71" i="4"/>
  <c r="D71" i="4"/>
  <c r="C71" i="4"/>
  <c r="H70" i="4"/>
  <c r="D70" i="4"/>
  <c r="C70" i="4"/>
  <c r="H69" i="4"/>
  <c r="D69" i="4"/>
  <c r="C69" i="4"/>
  <c r="H68" i="4"/>
  <c r="D68" i="4"/>
  <c r="C68" i="4"/>
  <c r="H67" i="4"/>
  <c r="D67" i="4"/>
  <c r="C67" i="4"/>
  <c r="H66" i="4"/>
  <c r="D66" i="4"/>
  <c r="C66" i="4"/>
  <c r="H65" i="4"/>
  <c r="D65" i="4"/>
  <c r="C65" i="4"/>
  <c r="H64" i="4"/>
  <c r="D64" i="4"/>
  <c r="C64" i="4"/>
  <c r="H63" i="4"/>
  <c r="D63" i="4"/>
  <c r="C63" i="4"/>
  <c r="H62" i="4"/>
  <c r="D62" i="4"/>
  <c r="C62" i="4"/>
  <c r="H61" i="4"/>
  <c r="D61" i="4"/>
  <c r="C61" i="4"/>
  <c r="J60" i="4"/>
  <c r="I60" i="4"/>
  <c r="H60" i="4"/>
  <c r="D60" i="4"/>
  <c r="C60" i="4"/>
  <c r="C59" i="4"/>
  <c r="G41" i="4"/>
  <c r="G40" i="4"/>
  <c r="G39" i="4"/>
  <c r="G38" i="4"/>
  <c r="G37" i="4"/>
  <c r="G36" i="4"/>
  <c r="G35" i="4"/>
  <c r="G34" i="4"/>
  <c r="G33" i="4"/>
  <c r="G32" i="4"/>
  <c r="G31" i="4"/>
  <c r="G30" i="4"/>
  <c r="J59" i="4"/>
  <c r="D59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E32" i="10"/>
  <c r="J21" i="1"/>
  <c r="P26" i="1"/>
  <c r="J25" i="1"/>
  <c r="N22" i="1"/>
  <c r="P24" i="1"/>
  <c r="L19" i="1"/>
  <c r="L11" i="1"/>
  <c r="P18" i="1"/>
  <c r="J12" i="1"/>
  <c r="L20" i="1"/>
  <c r="P16" i="1"/>
  <c r="N23" i="1"/>
  <c r="L14" i="1"/>
  <c r="J24" i="1"/>
  <c r="P28" i="1"/>
  <c r="L27" i="1"/>
  <c r="N26" i="1"/>
  <c r="J11" i="1"/>
  <c r="N15" i="1"/>
  <c r="L22" i="1"/>
  <c r="L18" i="1"/>
  <c r="J27" i="1"/>
  <c r="J22" i="1"/>
  <c r="N25" i="1"/>
  <c r="L16" i="1"/>
  <c r="P23" i="1"/>
  <c r="J15" i="1"/>
  <c r="P15" i="1"/>
  <c r="J18" i="1"/>
  <c r="N17" i="1"/>
  <c r="J23" i="1"/>
  <c r="N24" i="1"/>
  <c r="J14" i="1"/>
  <c r="P20" i="1"/>
  <c r="P27" i="1"/>
  <c r="J17" i="1"/>
  <c r="P25" i="1"/>
  <c r="N19" i="1"/>
  <c r="J26" i="1"/>
  <c r="N18" i="1"/>
  <c r="L21" i="1"/>
  <c r="J16" i="1"/>
  <c r="L17" i="1"/>
  <c r="N28" i="1"/>
  <c r="L23" i="1"/>
  <c r="L13" i="1"/>
  <c r="L24" i="1"/>
  <c r="N16" i="1"/>
  <c r="N12" i="1"/>
  <c r="L25" i="1"/>
  <c r="J13" i="1"/>
  <c r="N11" i="1"/>
  <c r="N14" i="1"/>
  <c r="P11" i="1"/>
  <c r="J28" i="1"/>
  <c r="L15" i="1"/>
  <c r="J20" i="1"/>
  <c r="N27" i="1"/>
  <c r="N13" i="1"/>
  <c r="L26" i="1"/>
  <c r="J19" i="1"/>
  <c r="P17" i="1"/>
  <c r="N20" i="1"/>
  <c r="L28" i="1"/>
  <c r="P22" i="1"/>
  <c r="L12" i="1"/>
  <c r="P12" i="1"/>
  <c r="N21" i="1"/>
  <c r="P14" i="1"/>
  <c r="P13" i="1"/>
  <c r="P21" i="1"/>
  <c r="P19" i="1"/>
  <c r="K59" i="4" l="1"/>
  <c r="L59" i="4" s="1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L82" i="4" s="1"/>
  <c r="R18" i="1"/>
  <c r="R26" i="1"/>
  <c r="R12" i="1"/>
  <c r="R20" i="1"/>
  <c r="R28" i="1"/>
  <c r="R15" i="1"/>
  <c r="R17" i="1"/>
  <c r="R25" i="1"/>
  <c r="R13" i="1"/>
  <c r="R14" i="1"/>
  <c r="R22" i="1"/>
  <c r="R19" i="1"/>
  <c r="R27" i="1"/>
  <c r="R21" i="1"/>
  <c r="R23" i="1"/>
  <c r="R16" i="1"/>
  <c r="R24" i="1"/>
  <c r="S25" i="4"/>
  <c r="S29" i="4" s="1"/>
  <c r="S24" i="4"/>
  <c r="S28" i="4" s="1"/>
  <c r="S23" i="4"/>
  <c r="P59" i="4"/>
  <c r="P64" i="4"/>
  <c r="P63" i="4"/>
  <c r="P62" i="4"/>
  <c r="P61" i="4"/>
  <c r="P60" i="4"/>
  <c r="S21" i="3"/>
  <c r="S20" i="3"/>
  <c r="S25" i="3" s="1"/>
  <c r="S19" i="3"/>
  <c r="S24" i="3" s="1"/>
  <c r="G13" i="9"/>
  <c r="F13" i="9"/>
  <c r="E13" i="9"/>
  <c r="D13" i="9"/>
  <c r="C13" i="9"/>
  <c r="B13" i="9"/>
  <c r="P16" i="9"/>
  <c r="P15" i="9"/>
  <c r="P14" i="9"/>
  <c r="P13" i="9"/>
  <c r="A13" i="9" s="1"/>
  <c r="R3" i="9"/>
  <c r="R19" i="9" s="1"/>
  <c r="R2" i="9"/>
  <c r="R7" i="9" s="1"/>
  <c r="R1" i="9"/>
  <c r="R6" i="9" s="1"/>
  <c r="I7" i="15"/>
  <c r="O12" i="15" s="1"/>
  <c r="J7" i="15"/>
  <c r="J8" i="15"/>
  <c r="I9" i="15"/>
  <c r="O13" i="15" s="1"/>
  <c r="J9" i="15"/>
  <c r="I10" i="15"/>
  <c r="O14" i="15" s="1"/>
  <c r="J10" i="15"/>
  <c r="I11" i="15"/>
  <c r="J11" i="15"/>
  <c r="I12" i="15"/>
  <c r="O15" i="15" s="1"/>
  <c r="J12" i="15"/>
  <c r="O33" i="15"/>
  <c r="O32" i="15" s="1"/>
  <c r="I13" i="15"/>
  <c r="O16" i="15" s="1"/>
  <c r="J13" i="15"/>
  <c r="I14" i="15"/>
  <c r="O17" i="15" s="1"/>
  <c r="J14" i="15"/>
  <c r="I15" i="15"/>
  <c r="J15" i="15"/>
  <c r="I16" i="15"/>
  <c r="O19" i="15" s="1"/>
  <c r="J16" i="15"/>
  <c r="I17" i="15"/>
  <c r="O20" i="15" s="1"/>
  <c r="J17" i="15"/>
  <c r="I18" i="15"/>
  <c r="J18" i="15"/>
  <c r="I19" i="15"/>
  <c r="O38" i="15" s="1"/>
  <c r="J19" i="15"/>
  <c r="I20" i="15"/>
  <c r="O21" i="15" s="1"/>
  <c r="J20" i="15"/>
  <c r="I21" i="15"/>
  <c r="O22" i="15" s="1"/>
  <c r="J21" i="15"/>
  <c r="I22" i="15"/>
  <c r="O23" i="15" s="1"/>
  <c r="J22" i="15"/>
  <c r="I23" i="15"/>
  <c r="O24" i="15" s="1"/>
  <c r="J23" i="15"/>
  <c r="I24" i="15"/>
  <c r="O25" i="15" s="1"/>
  <c r="J24" i="15"/>
  <c r="I25" i="15"/>
  <c r="O26" i="15" s="1"/>
  <c r="J25" i="15"/>
  <c r="I26" i="15"/>
  <c r="O27" i="15" s="1"/>
  <c r="J26" i="15"/>
  <c r="I27" i="15"/>
  <c r="O37" i="15" s="1"/>
  <c r="J27" i="15"/>
  <c r="I28" i="15"/>
  <c r="O28" i="15" s="1"/>
  <c r="J28" i="15"/>
  <c r="I29" i="15"/>
  <c r="J29" i="15"/>
  <c r="I30" i="15"/>
  <c r="O30" i="15" s="1"/>
  <c r="J30" i="15"/>
  <c r="I31" i="15"/>
  <c r="J31" i="15"/>
  <c r="Q8" i="9" a="1"/>
  <c r="R30" i="4" a="1"/>
  <c r="R26" i="3" a="1"/>
  <c r="O29" i="15" l="1"/>
  <c r="R30" i="4"/>
  <c r="I30" i="4" s="1"/>
  <c r="R18" i="9"/>
  <c r="J13" i="9"/>
  <c r="K13" i="9" s="1"/>
  <c r="H37" i="3"/>
  <c r="A37" i="3"/>
  <c r="D37" i="3"/>
  <c r="B37" i="3"/>
  <c r="J37" i="3"/>
  <c r="C37" i="3"/>
  <c r="I37" i="3"/>
  <c r="R26" i="3"/>
  <c r="D32" i="9"/>
  <c r="E32" i="9"/>
  <c r="G32" i="9"/>
  <c r="C32" i="9"/>
  <c r="F32" i="9"/>
  <c r="B32" i="9"/>
  <c r="Q8" i="9"/>
  <c r="G8" i="9" s="1"/>
  <c r="I32" i="15"/>
  <c r="O36" i="15"/>
  <c r="O18" i="15"/>
  <c r="O11" i="15" s="1"/>
  <c r="G19" i="1"/>
  <c r="G28" i="1"/>
  <c r="G18" i="1"/>
  <c r="G27" i="1"/>
  <c r="G20" i="1"/>
  <c r="G12" i="1"/>
  <c r="G22" i="1"/>
  <c r="G21" i="1"/>
  <c r="Q20" i="9" a="1"/>
  <c r="G13" i="1"/>
  <c r="G11" i="1"/>
  <c r="G25" i="1"/>
  <c r="G26" i="1"/>
  <c r="G23" i="1"/>
  <c r="G17" i="1"/>
  <c r="G16" i="1"/>
  <c r="G24" i="1"/>
  <c r="G14" i="1"/>
  <c r="G15" i="1"/>
  <c r="E8" i="9" l="1"/>
  <c r="F8" i="9"/>
  <c r="D8" i="9"/>
  <c r="D30" i="4"/>
  <c r="H30" i="4"/>
  <c r="J30" i="4"/>
  <c r="C30" i="4"/>
  <c r="U12" i="1"/>
  <c r="U22" i="1"/>
  <c r="U28" i="1"/>
  <c r="U24" i="1"/>
  <c r="U25" i="1"/>
  <c r="U27" i="1"/>
  <c r="U15" i="1"/>
  <c r="U14" i="1"/>
  <c r="U16" i="1"/>
  <c r="U26" i="1"/>
  <c r="U18" i="1"/>
  <c r="U19" i="1"/>
  <c r="U21" i="1"/>
  <c r="U23" i="1"/>
  <c r="U17" i="1"/>
  <c r="U13" i="1"/>
  <c r="U20" i="1"/>
  <c r="R11" i="1"/>
  <c r="U11" i="1" s="1"/>
  <c r="I26" i="3"/>
  <c r="J26" i="3"/>
  <c r="H26" i="3"/>
  <c r="D26" i="3"/>
  <c r="B30" i="4"/>
  <c r="A30" i="4"/>
  <c r="Q20" i="9"/>
  <c r="X11" i="1"/>
  <c r="X24" i="1"/>
  <c r="X20" i="1"/>
  <c r="X22" i="1"/>
  <c r="X25" i="1"/>
  <c r="X23" i="1"/>
  <c r="X18" i="1"/>
  <c r="X19" i="1"/>
  <c r="X17" i="1"/>
  <c r="X14" i="1"/>
  <c r="X27" i="1"/>
  <c r="X15" i="1"/>
  <c r="X16" i="1"/>
  <c r="X28" i="1"/>
  <c r="X13" i="1"/>
  <c r="X12" i="1"/>
  <c r="X21" i="1"/>
  <c r="X26" i="1"/>
  <c r="K37" i="3"/>
  <c r="L37" i="3" s="1"/>
  <c r="A26" i="3"/>
  <c r="B26" i="3"/>
  <c r="C26" i="3"/>
  <c r="J32" i="9"/>
  <c r="K32" i="9" s="1"/>
  <c r="C8" i="9"/>
  <c r="A8" i="9"/>
  <c r="B8" i="9"/>
  <c r="O40" i="15"/>
  <c r="P18" i="15"/>
  <c r="Q39" i="15"/>
  <c r="I32" i="10"/>
  <c r="I8" i="10"/>
  <c r="I24" i="10"/>
  <c r="I26" i="10"/>
  <c r="I28" i="10"/>
  <c r="N26" i="8"/>
  <c r="H26" i="8"/>
  <c r="N8" i="8"/>
  <c r="K8" i="8"/>
  <c r="K26" i="8"/>
  <c r="F20" i="9" l="1"/>
  <c r="E20" i="9"/>
  <c r="D20" i="9"/>
  <c r="G20" i="9"/>
  <c r="C20" i="9"/>
  <c r="H8" i="9"/>
  <c r="I8" i="9" s="1"/>
  <c r="K26" i="3"/>
  <c r="L26" i="3" s="1"/>
  <c r="P36" i="15"/>
  <c r="AA14" i="15"/>
  <c r="AA15" i="15"/>
  <c r="A20" i="9"/>
  <c r="B20" i="9"/>
  <c r="J8" i="9"/>
  <c r="K8" i="9" s="1"/>
  <c r="R37" i="15"/>
  <c r="S37" i="15" s="1"/>
  <c r="R38" i="15"/>
  <c r="S38" i="15" s="1"/>
  <c r="AA13" i="15"/>
  <c r="X18" i="15"/>
  <c r="R11" i="15"/>
  <c r="S11" i="15" s="1"/>
  <c r="P19" i="15"/>
  <c r="P21" i="15"/>
  <c r="P14" i="15"/>
  <c r="P34" i="15"/>
  <c r="P26" i="15"/>
  <c r="P29" i="15"/>
  <c r="P33" i="15"/>
  <c r="P38" i="15"/>
  <c r="P17" i="15"/>
  <c r="AA17" i="15"/>
  <c r="P24" i="15"/>
  <c r="P37" i="15"/>
  <c r="P28" i="15"/>
  <c r="AA16" i="15"/>
  <c r="P30" i="15"/>
  <c r="P32" i="15"/>
  <c r="P15" i="15"/>
  <c r="P27" i="15"/>
  <c r="P25" i="15"/>
  <c r="J34" i="15"/>
  <c r="P23" i="15"/>
  <c r="P22" i="15"/>
  <c r="P12" i="15"/>
  <c r="P16" i="15"/>
  <c r="P13" i="15"/>
  <c r="P20" i="15"/>
  <c r="P11" i="15"/>
  <c r="H20" i="9" l="1"/>
  <c r="I20" i="9" s="1"/>
  <c r="J20" i="9"/>
  <c r="K20" i="9" s="1"/>
  <c r="S39" i="15"/>
  <c r="E8" i="8" l="1"/>
  <c r="D28" i="10" l="1"/>
  <c r="D24" i="10"/>
  <c r="D12" i="10"/>
  <c r="D8" i="10"/>
  <c r="E26" i="8" l="1"/>
  <c r="P32" i="9" l="1"/>
  <c r="A32" i="9" l="1"/>
  <c r="S31" i="9"/>
  <c r="R31" i="9"/>
  <c r="Q31" i="9"/>
  <c r="S30" i="9"/>
  <c r="R30" i="9"/>
  <c r="Q30" i="9"/>
  <c r="S29" i="9"/>
  <c r="R29" i="9"/>
  <c r="Q29" i="9"/>
  <c r="S28" i="9"/>
  <c r="R28" i="9"/>
  <c r="Q28" i="9"/>
  <c r="S27" i="9"/>
  <c r="R27" i="9"/>
  <c r="Q27" i="9"/>
  <c r="S26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S12" i="9"/>
  <c r="R12" i="9"/>
  <c r="Q12" i="9"/>
  <c r="S11" i="9"/>
  <c r="R11" i="9"/>
  <c r="Q11" i="9"/>
  <c r="S10" i="9"/>
  <c r="R10" i="9"/>
  <c r="Q10" i="9"/>
  <c r="S9" i="9"/>
  <c r="R9" i="9"/>
  <c r="Q9" i="9"/>
  <c r="S8" i="9"/>
  <c r="R8" i="9"/>
  <c r="T41" i="4"/>
  <c r="F41" i="4" s="1"/>
  <c r="S41" i="4"/>
  <c r="E41" i="4" s="1"/>
  <c r="R41" i="4"/>
  <c r="T40" i="4"/>
  <c r="F40" i="4" s="1"/>
  <c r="S40" i="4"/>
  <c r="E40" i="4" s="1"/>
  <c r="R40" i="4"/>
  <c r="T39" i="4"/>
  <c r="F39" i="4" s="1"/>
  <c r="S39" i="4"/>
  <c r="E39" i="4" s="1"/>
  <c r="R39" i="4"/>
  <c r="T38" i="4"/>
  <c r="F38" i="4" s="1"/>
  <c r="S38" i="4"/>
  <c r="E38" i="4" s="1"/>
  <c r="R38" i="4"/>
  <c r="T37" i="4"/>
  <c r="F37" i="4" s="1"/>
  <c r="S37" i="4"/>
  <c r="E37" i="4" s="1"/>
  <c r="R37" i="4"/>
  <c r="T36" i="4"/>
  <c r="F36" i="4" s="1"/>
  <c r="S36" i="4"/>
  <c r="E36" i="4" s="1"/>
  <c r="R36" i="4"/>
  <c r="T35" i="4"/>
  <c r="F35" i="4" s="1"/>
  <c r="S35" i="4"/>
  <c r="E35" i="4" s="1"/>
  <c r="R35" i="4"/>
  <c r="T34" i="4"/>
  <c r="F34" i="4" s="1"/>
  <c r="S34" i="4"/>
  <c r="E34" i="4" s="1"/>
  <c r="R34" i="4"/>
  <c r="T33" i="4"/>
  <c r="F33" i="4" s="1"/>
  <c r="S33" i="4"/>
  <c r="E33" i="4" s="1"/>
  <c r="R33" i="4"/>
  <c r="T32" i="4"/>
  <c r="F32" i="4" s="1"/>
  <c r="S32" i="4"/>
  <c r="E32" i="4" s="1"/>
  <c r="R32" i="4"/>
  <c r="T31" i="4"/>
  <c r="F31" i="4" s="1"/>
  <c r="S31" i="4"/>
  <c r="E31" i="4" s="1"/>
  <c r="R31" i="4"/>
  <c r="T30" i="4"/>
  <c r="F30" i="4" s="1"/>
  <c r="S30" i="4"/>
  <c r="E30" i="4" s="1"/>
  <c r="K30" i="4" s="1"/>
  <c r="L30" i="4" s="1"/>
  <c r="T36" i="3"/>
  <c r="S36" i="3"/>
  <c r="R36" i="3"/>
  <c r="T35" i="3"/>
  <c r="S35" i="3"/>
  <c r="R35" i="3"/>
  <c r="T34" i="3"/>
  <c r="S34" i="3"/>
  <c r="R34" i="3"/>
  <c r="T33" i="3"/>
  <c r="S33" i="3"/>
  <c r="R33" i="3"/>
  <c r="T32" i="3"/>
  <c r="S32" i="3"/>
  <c r="R32" i="3"/>
  <c r="T31" i="3"/>
  <c r="S31" i="3"/>
  <c r="R31" i="3"/>
  <c r="T30" i="3"/>
  <c r="S30" i="3"/>
  <c r="R30" i="3"/>
  <c r="T29" i="3"/>
  <c r="S29" i="3"/>
  <c r="R29" i="3"/>
  <c r="T28" i="3"/>
  <c r="S28" i="3"/>
  <c r="R28" i="3"/>
  <c r="T27" i="3"/>
  <c r="S27" i="3"/>
  <c r="R27" i="3"/>
  <c r="T26" i="3"/>
  <c r="S26" i="3"/>
  <c r="C32" i="4" l="1"/>
  <c r="B32" i="4"/>
  <c r="H32" i="4"/>
  <c r="J32" i="4"/>
  <c r="D32" i="4"/>
  <c r="K32" i="4" s="1"/>
  <c r="L32" i="4" s="1"/>
  <c r="I32" i="4"/>
  <c r="A32" i="4"/>
  <c r="I36" i="4"/>
  <c r="B36" i="4"/>
  <c r="C36" i="4"/>
  <c r="J36" i="4"/>
  <c r="A36" i="4"/>
  <c r="H36" i="4"/>
  <c r="D36" i="4"/>
  <c r="C40" i="4"/>
  <c r="A40" i="4"/>
  <c r="B40" i="4"/>
  <c r="H40" i="4"/>
  <c r="D40" i="4"/>
  <c r="J40" i="4"/>
  <c r="I40" i="4"/>
  <c r="D9" i="9"/>
  <c r="F9" i="9"/>
  <c r="G9" i="9"/>
  <c r="C9" i="9"/>
  <c r="B9" i="9"/>
  <c r="E9" i="9"/>
  <c r="P9" i="9"/>
  <c r="A9" i="9" s="1"/>
  <c r="F23" i="9"/>
  <c r="E23" i="9"/>
  <c r="D23" i="9"/>
  <c r="B23" i="9"/>
  <c r="G23" i="9"/>
  <c r="C23" i="9"/>
  <c r="P23" i="9"/>
  <c r="A23" i="9" s="1"/>
  <c r="F27" i="9"/>
  <c r="E27" i="9"/>
  <c r="D27" i="9"/>
  <c r="B27" i="9"/>
  <c r="G27" i="9"/>
  <c r="C27" i="9"/>
  <c r="P27" i="9"/>
  <c r="A27" i="9" s="1"/>
  <c r="F31" i="9"/>
  <c r="E31" i="9"/>
  <c r="D31" i="9"/>
  <c r="B31" i="9"/>
  <c r="C31" i="9"/>
  <c r="G31" i="9"/>
  <c r="P31" i="9"/>
  <c r="A31" i="9" s="1"/>
  <c r="D30" i="3"/>
  <c r="J30" i="3"/>
  <c r="I30" i="3"/>
  <c r="H30" i="3"/>
  <c r="B30" i="3"/>
  <c r="A30" i="3"/>
  <c r="C30" i="3"/>
  <c r="D34" i="3"/>
  <c r="K34" i="3" s="1"/>
  <c r="L34" i="3" s="1"/>
  <c r="C34" i="3"/>
  <c r="J34" i="3"/>
  <c r="B34" i="3"/>
  <c r="A34" i="3"/>
  <c r="I34" i="3"/>
  <c r="H34" i="3"/>
  <c r="C29" i="3"/>
  <c r="A29" i="3"/>
  <c r="J29" i="3"/>
  <c r="I29" i="3"/>
  <c r="H29" i="3"/>
  <c r="D29" i="3"/>
  <c r="K29" i="3" s="1"/>
  <c r="L29" i="3" s="1"/>
  <c r="B29" i="3"/>
  <c r="D33" i="3"/>
  <c r="B33" i="3"/>
  <c r="C33" i="3"/>
  <c r="J33" i="3"/>
  <c r="I33" i="3"/>
  <c r="H33" i="3"/>
  <c r="A33" i="3"/>
  <c r="J28" i="3"/>
  <c r="C28" i="3"/>
  <c r="A28" i="3"/>
  <c r="B28" i="3"/>
  <c r="I28" i="3"/>
  <c r="D28" i="3"/>
  <c r="H28" i="3"/>
  <c r="J32" i="3"/>
  <c r="B32" i="3"/>
  <c r="C32" i="3"/>
  <c r="H32" i="3"/>
  <c r="D32" i="3"/>
  <c r="K32" i="3" s="1"/>
  <c r="L32" i="3" s="1"/>
  <c r="I32" i="3"/>
  <c r="A32" i="3"/>
  <c r="J36" i="3"/>
  <c r="D36" i="3"/>
  <c r="K36" i="3" s="1"/>
  <c r="L36" i="3" s="1"/>
  <c r="A36" i="3"/>
  <c r="I36" i="3"/>
  <c r="H36" i="3"/>
  <c r="B36" i="3"/>
  <c r="C36" i="3"/>
  <c r="H27" i="3"/>
  <c r="C27" i="3"/>
  <c r="J27" i="3"/>
  <c r="D27" i="3"/>
  <c r="Q27" i="3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I27" i="3"/>
  <c r="B27" i="3"/>
  <c r="A27" i="3"/>
  <c r="B31" i="3"/>
  <c r="D31" i="3"/>
  <c r="I31" i="3"/>
  <c r="A31" i="3"/>
  <c r="J31" i="3"/>
  <c r="C31" i="3"/>
  <c r="H31" i="3"/>
  <c r="J35" i="3"/>
  <c r="C35" i="3"/>
  <c r="I35" i="3"/>
  <c r="B35" i="3"/>
  <c r="H35" i="3"/>
  <c r="D35" i="3"/>
  <c r="A35" i="3"/>
  <c r="J31" i="4"/>
  <c r="H31" i="4"/>
  <c r="Q31" i="4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A31" i="4"/>
  <c r="I31" i="4"/>
  <c r="B31" i="4"/>
  <c r="C31" i="4"/>
  <c r="D31" i="4"/>
  <c r="I35" i="4"/>
  <c r="A35" i="4"/>
  <c r="D35" i="4"/>
  <c r="B35" i="4"/>
  <c r="J35" i="4"/>
  <c r="C35" i="4"/>
  <c r="H35" i="4"/>
  <c r="C39" i="4"/>
  <c r="D39" i="4"/>
  <c r="K39" i="4" s="1"/>
  <c r="L39" i="4" s="1"/>
  <c r="H39" i="4"/>
  <c r="J39" i="4"/>
  <c r="I39" i="4"/>
  <c r="B39" i="4"/>
  <c r="A39" i="4"/>
  <c r="G12" i="9"/>
  <c r="D12" i="9"/>
  <c r="C12" i="9"/>
  <c r="F12" i="9"/>
  <c r="E12" i="9"/>
  <c r="B12" i="9"/>
  <c r="P12" i="9"/>
  <c r="A12" i="9" s="1"/>
  <c r="E22" i="9"/>
  <c r="G22" i="9"/>
  <c r="D22" i="9"/>
  <c r="C22" i="9"/>
  <c r="F22" i="9"/>
  <c r="B22" i="9"/>
  <c r="B26" i="9"/>
  <c r="F26" i="9"/>
  <c r="E26" i="9"/>
  <c r="C26" i="9"/>
  <c r="G26" i="9"/>
  <c r="D26" i="9"/>
  <c r="P26" i="9"/>
  <c r="A26" i="9" s="1"/>
  <c r="E30" i="9"/>
  <c r="C30" i="9"/>
  <c r="G30" i="9"/>
  <c r="D30" i="9"/>
  <c r="F30" i="9"/>
  <c r="B30" i="9"/>
  <c r="P30" i="9"/>
  <c r="A30" i="9" s="1"/>
  <c r="J34" i="4"/>
  <c r="C34" i="4"/>
  <c r="D34" i="4"/>
  <c r="B34" i="4"/>
  <c r="I34" i="4"/>
  <c r="H34" i="4"/>
  <c r="A34" i="4"/>
  <c r="D38" i="4"/>
  <c r="K38" i="4" s="1"/>
  <c r="J38" i="4"/>
  <c r="B38" i="4"/>
  <c r="H38" i="4"/>
  <c r="C38" i="4"/>
  <c r="I38" i="4"/>
  <c r="A38" i="4"/>
  <c r="F11" i="9"/>
  <c r="C11" i="9"/>
  <c r="G11" i="9"/>
  <c r="B11" i="9"/>
  <c r="E11" i="9"/>
  <c r="D11" i="9"/>
  <c r="P11" i="9"/>
  <c r="A11" i="9" s="1"/>
  <c r="P21" i="9"/>
  <c r="F21" i="9"/>
  <c r="E21" i="9"/>
  <c r="D21" i="9"/>
  <c r="B21" i="9"/>
  <c r="G21" i="9"/>
  <c r="C21" i="9"/>
  <c r="G25" i="9"/>
  <c r="C25" i="9"/>
  <c r="B25" i="9"/>
  <c r="F25" i="9"/>
  <c r="E25" i="9"/>
  <c r="D25" i="9"/>
  <c r="P25" i="9"/>
  <c r="A25" i="9" s="1"/>
  <c r="F29" i="9"/>
  <c r="E29" i="9"/>
  <c r="D29" i="9"/>
  <c r="C29" i="9"/>
  <c r="G29" i="9"/>
  <c r="B29" i="9"/>
  <c r="P29" i="9"/>
  <c r="A29" i="9" s="1"/>
  <c r="D33" i="4"/>
  <c r="C33" i="4"/>
  <c r="H33" i="4"/>
  <c r="B33" i="4"/>
  <c r="I33" i="4"/>
  <c r="J33" i="4"/>
  <c r="A33" i="4"/>
  <c r="H37" i="4"/>
  <c r="J37" i="4"/>
  <c r="I37" i="4"/>
  <c r="D37" i="4"/>
  <c r="C37" i="4"/>
  <c r="A37" i="4"/>
  <c r="B37" i="4"/>
  <c r="I41" i="4"/>
  <c r="D41" i="4"/>
  <c r="C41" i="4"/>
  <c r="H41" i="4"/>
  <c r="A41" i="4"/>
  <c r="J41" i="4"/>
  <c r="B41" i="4"/>
  <c r="D10" i="9"/>
  <c r="B10" i="9"/>
  <c r="G10" i="9"/>
  <c r="F10" i="9"/>
  <c r="E10" i="9"/>
  <c r="C10" i="9"/>
  <c r="P10" i="9"/>
  <c r="A10" i="9" s="1"/>
  <c r="G24" i="9"/>
  <c r="D24" i="9"/>
  <c r="C24" i="9"/>
  <c r="F24" i="9"/>
  <c r="E24" i="9"/>
  <c r="B24" i="9"/>
  <c r="P24" i="9"/>
  <c r="A24" i="9" s="1"/>
  <c r="E28" i="9"/>
  <c r="C28" i="9"/>
  <c r="F28" i="9"/>
  <c r="G28" i="9"/>
  <c r="D28" i="9"/>
  <c r="B28" i="9"/>
  <c r="P28" i="9"/>
  <c r="A28" i="9" s="1"/>
  <c r="H10" i="9" l="1"/>
  <c r="I10" i="9" s="1"/>
  <c r="J10" i="9"/>
  <c r="K10" i="9" s="1"/>
  <c r="K33" i="4"/>
  <c r="L33" i="4" s="1"/>
  <c r="K34" i="4"/>
  <c r="L34" i="4" s="1"/>
  <c r="H22" i="9"/>
  <c r="I22" i="9" s="1"/>
  <c r="J22" i="9"/>
  <c r="K22" i="9" s="1"/>
  <c r="H12" i="9"/>
  <c r="I12" i="9" s="1"/>
  <c r="J12" i="9"/>
  <c r="K12" i="9" s="1"/>
  <c r="K31" i="4"/>
  <c r="L31" i="4" s="1"/>
  <c r="K31" i="3"/>
  <c r="L31" i="3" s="1"/>
  <c r="H28" i="9"/>
  <c r="I28" i="9" s="1"/>
  <c r="J28" i="9"/>
  <c r="K28" i="9" s="1"/>
  <c r="K41" i="4"/>
  <c r="L41" i="4" s="1"/>
  <c r="H29" i="9"/>
  <c r="I29" i="9" s="1"/>
  <c r="J29" i="9"/>
  <c r="K29" i="9" s="1"/>
  <c r="H25" i="9"/>
  <c r="I25" i="9" s="1"/>
  <c r="J25" i="9"/>
  <c r="K25" i="9" s="1"/>
  <c r="P22" i="9"/>
  <c r="A22" i="9" s="1"/>
  <c r="A21" i="9"/>
  <c r="K35" i="4"/>
  <c r="L35" i="4" s="1"/>
  <c r="K35" i="3"/>
  <c r="L35" i="3" s="1"/>
  <c r="K28" i="3"/>
  <c r="L28" i="3" s="1"/>
  <c r="K33" i="3"/>
  <c r="L33" i="3" s="1"/>
  <c r="H23" i="9"/>
  <c r="I23" i="9" s="1"/>
  <c r="J23" i="9"/>
  <c r="K23" i="9" s="1"/>
  <c r="K40" i="4"/>
  <c r="L40" i="4" s="1"/>
  <c r="J24" i="9"/>
  <c r="K24" i="9" s="1"/>
  <c r="H24" i="9"/>
  <c r="I24" i="9" s="1"/>
  <c r="K37" i="4"/>
  <c r="L37" i="4" s="1"/>
  <c r="H21" i="9"/>
  <c r="I21" i="9" s="1"/>
  <c r="J21" i="9"/>
  <c r="K21" i="9" s="1"/>
  <c r="H30" i="9"/>
  <c r="I30" i="9" s="1"/>
  <c r="J30" i="9"/>
  <c r="K30" i="9" s="1"/>
  <c r="K27" i="3"/>
  <c r="L27" i="3" s="1"/>
  <c r="K30" i="3"/>
  <c r="L30" i="3" s="1"/>
  <c r="J27" i="9"/>
  <c r="K27" i="9" s="1"/>
  <c r="H27" i="9"/>
  <c r="I27" i="9" s="1"/>
  <c r="H9" i="9"/>
  <c r="I9" i="9" s="1"/>
  <c r="J9" i="9"/>
  <c r="K9" i="9" s="1"/>
  <c r="K36" i="4"/>
  <c r="L36" i="4" s="1"/>
  <c r="H11" i="9"/>
  <c r="I11" i="9" s="1"/>
  <c r="J11" i="9"/>
  <c r="K11" i="9" s="1"/>
  <c r="L38" i="4"/>
  <c r="H26" i="9"/>
  <c r="I26" i="9" s="1"/>
  <c r="J26" i="9"/>
  <c r="K26" i="9" s="1"/>
  <c r="H31" i="9"/>
  <c r="I31" i="9" s="1"/>
  <c r="J31" i="9"/>
  <c r="K31" i="9" s="1"/>
</calcChain>
</file>

<file path=xl/metadata.xml><?xml version="1.0" encoding="utf-8"?>
<metadata xmlns="http://schemas.openxmlformats.org/spreadsheetml/2006/main" xmlns:xlrd="http://schemas.microsoft.com/office/spreadsheetml/2017/richdata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<sst xmlns="http://schemas.openxmlformats.org/spreadsheetml/2006/main" count="28024" uniqueCount="5048">
  <si>
    <t>PERFORMANCE INDICATORS ACTUALS vs. BUDGET</t>
  </si>
  <si>
    <t>ON TRACK</t>
  </si>
  <si>
    <t>= No Concerns Noted</t>
  </si>
  <si>
    <t>MONITOR</t>
  </si>
  <si>
    <t>= Staff Monitoring</t>
  </si>
  <si>
    <t>ACTION</t>
  </si>
  <si>
    <t>= Staff Taking Action</t>
  </si>
  <si>
    <t>Investment Results</t>
  </si>
  <si>
    <t>General Fund Revenues (101)</t>
  </si>
  <si>
    <t>General Fund Expenditures (101)</t>
  </si>
  <si>
    <t>Major Road Expenditures (202)</t>
  </si>
  <si>
    <t>Local Road Expenditures (203)</t>
  </si>
  <si>
    <t>QUARTERLY SNAPSHOT</t>
  </si>
  <si>
    <t>Drug Law Enforcement (265)</t>
  </si>
  <si>
    <t>CDBG General Projects (276)</t>
  </si>
  <si>
    <t>Water &amp; Sewer Improvement (488)</t>
  </si>
  <si>
    <t>Brownfield Redevelopment Authority (491)</t>
  </si>
  <si>
    <t>Principal Shopping District (493)</t>
  </si>
  <si>
    <t>Downtown Development (494)</t>
  </si>
  <si>
    <t>Automobile Parking System (516)</t>
  </si>
  <si>
    <t>Water &amp; Sewer (592)</t>
  </si>
  <si>
    <t>Facilities &amp; Grounds Maintenance (631)</t>
  </si>
  <si>
    <t>Revolving Equipment (661)</t>
  </si>
  <si>
    <t>Self-Insurance (677)</t>
  </si>
  <si>
    <t>PERFORMANCE INDICATOR KEY:</t>
  </si>
  <si>
    <t xml:space="preserve">GREEN UNDER ON EXPENSE / OVER ON REVENUE   </t>
  </si>
  <si>
    <t>Balance</t>
  </si>
  <si>
    <t>THE CIBC BANK</t>
  </si>
  <si>
    <t>HORIZON BANK</t>
  </si>
  <si>
    <t>SHARE HOLDER MI 1ST CU</t>
  </si>
  <si>
    <t>MICHIGAN FIRST CREDIT UNION</t>
  </si>
  <si>
    <t>HUNTINGTON MONEY MKT</t>
  </si>
  <si>
    <t>PNC MONEY MARKET</t>
  </si>
  <si>
    <t>FLAGSTAR MONEY MARKET</t>
  </si>
  <si>
    <t>FIFTH THIRD BANK</t>
  </si>
  <si>
    <t>LEVEL ONE BANK</t>
  </si>
  <si>
    <t>CHIEF FINANCIAL CREDIT UNION</t>
  </si>
  <si>
    <t>INDEPENDENT BANK</t>
  </si>
  <si>
    <t>FLAGSTAR CONSTRUCTION SAVINGS</t>
  </si>
  <si>
    <t>MICHIGAN CLASS</t>
  </si>
  <si>
    <t>GL NUMBER</t>
  </si>
  <si>
    <t>BUDGET</t>
  </si>
  <si>
    <t>Revenues</t>
  </si>
  <si>
    <t>CURRENT PROPERTY TAXES</t>
  </si>
  <si>
    <t>ADMINISTRATIVE CROSS CHARGE</t>
  </si>
  <si>
    <t>CONSTITUTIONAL SALES TAX</t>
  </si>
  <si>
    <t>MEDICAL REIMBURSEMENT ALS</t>
  </si>
  <si>
    <t>ADMINISTRATIVE FEES</t>
  </si>
  <si>
    <t>CABLE FRANCHISE FEE</t>
  </si>
  <si>
    <t>LOCAL COMMUNITY STABILIZATION</t>
  </si>
  <si>
    <t>BUILDING PERMITS</t>
  </si>
  <si>
    <t>EMPLOYEE WAGES</t>
  </si>
  <si>
    <t>PATROL OFFICER SALARY MEDICAR</t>
  </si>
  <si>
    <t>HOSPITALIZATION</t>
  </si>
  <si>
    <t>RETIREMENT CONTRIBUTION</t>
  </si>
  <si>
    <t>EQUIPMENT RENTAL</t>
  </si>
  <si>
    <t>CONTRACT SVCS - REFUSE COLL</t>
  </si>
  <si>
    <t>CHIEF &amp; SGTS SALARY-MEDICARE</t>
  </si>
  <si>
    <t>PUBLIC LIBRARY-CONTRIBUTION</t>
  </si>
  <si>
    <t>YTD</t>
  </si>
  <si>
    <t>ACTUAL</t>
  </si>
  <si>
    <t>%</t>
  </si>
  <si>
    <t>PERFORMANCE</t>
  </si>
  <si>
    <t>INDICATOR</t>
  </si>
  <si>
    <t>COMMENT</t>
  </si>
  <si>
    <t>GENERAL FUND</t>
  </si>
  <si>
    <t>SPECIAL REVENUE FUND</t>
  </si>
  <si>
    <t>CAPITAL IMPROVEMENT FUND</t>
  </si>
  <si>
    <t>PSD</t>
  </si>
  <si>
    <t>DDA</t>
  </si>
  <si>
    <t>ENTERPRISE FUNDS</t>
  </si>
  <si>
    <t>INTERNAL SERVICE FUND</t>
  </si>
  <si>
    <t>FUND</t>
  </si>
  <si>
    <t>MULTIPLE</t>
  </si>
  <si>
    <t>Beginning</t>
  </si>
  <si>
    <t>Ending</t>
  </si>
  <si>
    <t>Bank Code</t>
  </si>
  <si>
    <t xml:space="preserve">Total </t>
  </si>
  <si>
    <t>GL Number</t>
  </si>
  <si>
    <t>Description</t>
  </si>
  <si>
    <t xml:space="preserve">Debits </t>
  </si>
  <si>
    <t xml:space="preserve">Credits </t>
  </si>
  <si>
    <t>OPC  2001 OPC BOND FUND 369</t>
  </si>
  <si>
    <t>369-000.000-003.002</t>
  </si>
  <si>
    <t>CASH -CHASE SAVINGS</t>
  </si>
  <si>
    <t>2001 OPC BOND FUND 369</t>
  </si>
  <si>
    <t>MMA  BUSINESS PREMIER MMA</t>
  </si>
  <si>
    <t>488-000.000-003.047</t>
  </si>
  <si>
    <t>BUSINESS PREMIER MMA</t>
  </si>
  <si>
    <t>PRIV  CHECKING</t>
  </si>
  <si>
    <t>101-000.000-003.042</t>
  </si>
  <si>
    <t>CHECKING</t>
  </si>
  <si>
    <t>DDA  DDA MERCHANT ACCOUNT</t>
  </si>
  <si>
    <t>493-000.000-003.053</t>
  </si>
  <si>
    <t>DDA MERCHANT ACCOUNT</t>
  </si>
  <si>
    <t>494-000.000-003.053</t>
  </si>
  <si>
    <t>5/3  FIFTH THIRD BANK</t>
  </si>
  <si>
    <t>488-000.000-003.055</t>
  </si>
  <si>
    <t>516-000.000-003.055</t>
  </si>
  <si>
    <t>D1  GENERAL DEPOSITORY</t>
  </si>
  <si>
    <t>101-000.000-001.000</t>
  </si>
  <si>
    <t>CASH.IN.BANK</t>
  </si>
  <si>
    <t>202-000.000-001.000</t>
  </si>
  <si>
    <t>203-000.000-001.000</t>
  </si>
  <si>
    <t>209-000.000-001.000</t>
  </si>
  <si>
    <t>265-000.000-001.000</t>
  </si>
  <si>
    <t>276-000.000-001.000</t>
  </si>
  <si>
    <t>488-000.000-001.000</t>
  </si>
  <si>
    <t>491-000.000-001.000</t>
  </si>
  <si>
    <t>493-000.000-001.000</t>
  </si>
  <si>
    <t>494-000.000-001.000</t>
  </si>
  <si>
    <t>499-000.000-001.000</t>
  </si>
  <si>
    <t>516-000.000-001.000</t>
  </si>
  <si>
    <t>592-000.000-001.000</t>
  </si>
  <si>
    <t>631-000.000-001.000</t>
  </si>
  <si>
    <t>661-000.000-001.000</t>
  </si>
  <si>
    <t>677-000.000-001.000</t>
  </si>
  <si>
    <t>SELF INSURED CASH.IN.BANK</t>
  </si>
  <si>
    <t>730-000.000-001.000</t>
  </si>
  <si>
    <t>GENERAL DEPOSITORY</t>
  </si>
  <si>
    <t>IND  INDEPENDENT BANK</t>
  </si>
  <si>
    <t>516-000.000-003.060</t>
  </si>
  <si>
    <t>INV  INVESTMENT POOL ACCOUNT</t>
  </si>
  <si>
    <t>101-000.000-003.051</t>
  </si>
  <si>
    <t>OAKLAND CNTY LOCAL INVEST POO</t>
  </si>
  <si>
    <t>202-000.000-003.051</t>
  </si>
  <si>
    <t>OAKLAND CNTY LOCAL INVEST POOL</t>
  </si>
  <si>
    <t>203-000.000-003.051</t>
  </si>
  <si>
    <t>494-000.000-003.051</t>
  </si>
  <si>
    <t>INVESTMENT POOL ACCOUNT</t>
  </si>
  <si>
    <t>MBIA  MBIA INVESTMENT FUND</t>
  </si>
  <si>
    <t>101-000.000-003.072</t>
  </si>
  <si>
    <t>202-000.000-003.072</t>
  </si>
  <si>
    <t>203-000.000-003.072</t>
  </si>
  <si>
    <t>209-000.000-003.072</t>
  </si>
  <si>
    <t>369-000.000-003.072</t>
  </si>
  <si>
    <t>488-000.000-003.072</t>
  </si>
  <si>
    <t>491-000.000-003.072</t>
  </si>
  <si>
    <t>493-000.000-003.072</t>
  </si>
  <si>
    <t>494-000.000-003.072</t>
  </si>
  <si>
    <t>516-000.000-003.072</t>
  </si>
  <si>
    <t>592-000.000-003.072</t>
  </si>
  <si>
    <t>661-000.000-003.072</t>
  </si>
  <si>
    <t>MBIA INVESTMENT FUND</t>
  </si>
  <si>
    <t>MMIA  MMIA/PUBLIC FUNDS NOW ACCT</t>
  </si>
  <si>
    <t>101-000.000-003.043</t>
  </si>
  <si>
    <t>209-000.000-003.043</t>
  </si>
  <si>
    <t>MMIA/PUBLIC FUNDS NOW ACCT</t>
  </si>
  <si>
    <t>101-000.000-003.046</t>
  </si>
  <si>
    <t>MONEY MARKET</t>
  </si>
  <si>
    <t>PKG  PARKING METERS</t>
  </si>
  <si>
    <t>516-000.000-003.058</t>
  </si>
  <si>
    <t>CHASE-PARKING METERS</t>
  </si>
  <si>
    <t>PARKING METERS</t>
  </si>
  <si>
    <t>PR  PAYROLL</t>
  </si>
  <si>
    <t>750-000.000-003.002</t>
  </si>
  <si>
    <t>PAYROLL</t>
  </si>
  <si>
    <t>PNC  PREMIUM BUSINESS MONEY MARKET</t>
  </si>
  <si>
    <t>101-000.000-003.048</t>
  </si>
  <si>
    <t>PREMIUM BUSINESS MONEY MARKET</t>
  </si>
  <si>
    <t>MISAV  SAVINGS ACCOUNT</t>
  </si>
  <si>
    <t>101-000.000-003.045</t>
  </si>
  <si>
    <t>SAVINGS ACCOUNT</t>
  </si>
  <si>
    <t>TAX  TAX SWEEP</t>
  </si>
  <si>
    <t>703-000.000-003.701</t>
  </si>
  <si>
    <t>DAILY INT ACCT TAX RECEIPTS</t>
  </si>
  <si>
    <t>TAX SWEEP</t>
  </si>
  <si>
    <t>TOTAL - ALL FUNDS</t>
  </si>
  <si>
    <t>EXPECTED</t>
  </si>
  <si>
    <t>CURRENT YEAR</t>
  </si>
  <si>
    <t>2ND QUARTER</t>
  </si>
  <si>
    <t>3RD QUARTER</t>
  </si>
  <si>
    <t>Q2</t>
  </si>
  <si>
    <t>Q3</t>
  </si>
  <si>
    <t xml:space="preserve">TOP 10 REVENUES PER ADOPTED BUDGET </t>
  </si>
  <si>
    <t>(10/1 - 12/31/20)</t>
  </si>
  <si>
    <t>(FYE 2019)</t>
  </si>
  <si>
    <t>3rd QUARTER</t>
  </si>
  <si>
    <t>SCHOOL LIAISON PROGRAM</t>
  </si>
  <si>
    <t>OTHER ORDINANCE VIOLATIONS</t>
  </si>
  <si>
    <t>SUPERVISOR SALARIES</t>
  </si>
  <si>
    <t>PART-TIME WAGES</t>
  </si>
  <si>
    <t>EXPENDITURES</t>
  </si>
  <si>
    <t>CONTRACTUAL SERVICES</t>
  </si>
  <si>
    <t xml:space="preserve">TOP EXPENSES PER ADOPTED BUDGET </t>
  </si>
  <si>
    <t>PREVIOUS YEAR</t>
  </si>
  <si>
    <t>(1/1 - 3/31/19)</t>
  </si>
  <si>
    <t>RED &lt; 25% OFF BUDGET</t>
  </si>
  <si>
    <t>YELLOW 10 - 25% OFF BUDGET</t>
  </si>
  <si>
    <t>Cemetery Expenditures (209)</t>
  </si>
  <si>
    <t>NOTES</t>
  </si>
  <si>
    <t xml:space="preserve">07/08/2019                                  CASH SUMMARY BY BANK FOR CITY OF ROCHESTER                                             </t>
  </si>
  <si>
    <t xml:space="preserve">                                                   FROM 07/01/2018 TO 06/30/2019                                                   </t>
  </si>
  <si>
    <t/>
  </si>
  <si>
    <t>07/01/2018</t>
  </si>
  <si>
    <t>06/30/2019</t>
  </si>
  <si>
    <t>A1  ACCOUNTS PAYABLE</t>
  </si>
  <si>
    <t>203-000.000-003.799</t>
  </si>
  <si>
    <t>CASH ACCOUNT- AUTOMATIC A/P</t>
  </si>
  <si>
    <t>ACCOUNTS PAYABLE</t>
  </si>
  <si>
    <t>MMK  BUSINESS MMK PUBLIC FUNDS</t>
  </si>
  <si>
    <t>101-000.000-003.057</t>
  </si>
  <si>
    <t>BUSINESS MMK PUBLIC FUNDS</t>
  </si>
  <si>
    <t>CAP  CAPITAL FUNDS</t>
  </si>
  <si>
    <t>499-000.000-003.054</t>
  </si>
  <si>
    <t>CAPITAL FUNDS</t>
  </si>
  <si>
    <t>STRT  LOCAL STREETS (FUND 203)</t>
  </si>
  <si>
    <t>203-000.000-003.054</t>
  </si>
  <si>
    <t>LOCAL STREETS (FUND 203)</t>
  </si>
  <si>
    <t>499-000.000-003.072</t>
  </si>
  <si>
    <t>CFCU  MONEY MARKET</t>
  </si>
  <si>
    <t>101-000.000-003.059</t>
  </si>
  <si>
    <t>PPCA  PARKING PLATFORM CONSTRUCTION ACCT</t>
  </si>
  <si>
    <t>516-000.000-003.075</t>
  </si>
  <si>
    <t>PARKING PLATFORM CONSTRUCTION ACCT</t>
  </si>
  <si>
    <t>CHEM  PUBLIC FUND MONEYFUND</t>
  </si>
  <si>
    <t>101-000.000-003.050</t>
  </si>
  <si>
    <t>CHEMICAL BANK</t>
  </si>
  <si>
    <t>PUBLIC FUND MONEYFUND</t>
  </si>
  <si>
    <t>1ST QUARTER</t>
  </si>
  <si>
    <t>Q1</t>
  </si>
  <si>
    <t>MONTH ACTIVITY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</si>
  <si>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</si>
  <si>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</si>
  <si>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</si>
  <si>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</si>
  <si>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</si>
  <si>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</si>
  <si>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</si>
  <si>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</si>
  <si>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</si>
  <si>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</si>
  <si>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</si>
  <si>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</si>
  <si>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REVENUES - FUND 101</t>
  </si>
  <si>
    <t>MONTHLY REVENUES</t>
  </si>
  <si>
    <t>QUARTERLY REVENUES</t>
  </si>
  <si>
    <t>MONTHLY EXPENDITURES</t>
  </si>
  <si>
    <t>QUARTERLY EXPENDITURES</t>
  </si>
  <si>
    <t>TOTAL EXPENDITURES - FUND 101</t>
  </si>
  <si>
    <t>PARKING METER COLLECTIONS</t>
  </si>
  <si>
    <t>CONTRIBUTIONS-LIEU OF PARKING</t>
  </si>
  <si>
    <t>PARKING PERMITS</t>
  </si>
  <si>
    <t>PARKING FINES</t>
  </si>
  <si>
    <t>MISCELLANEOUS INCOME</t>
  </si>
  <si>
    <t>INCOME ON INVESTMENTS</t>
  </si>
  <si>
    <t>TRANSFER FROM DDA</t>
  </si>
  <si>
    <t>PRINCIPAL ON BONDS</t>
  </si>
  <si>
    <t>INTEREST ON BONDS</t>
  </si>
  <si>
    <t>ORDINANCE OFFICER SALARIES</t>
  </si>
  <si>
    <t>METER WIFI/DATA/BACK-END COST</t>
  </si>
  <si>
    <t>LAND CONTRACT - 312 MAIN ST</t>
  </si>
  <si>
    <t>MERCHANT SERVICE FEES</t>
  </si>
  <si>
    <t>PARKING LOT-LIGHTING</t>
  </si>
  <si>
    <t>UTILITIES/MAINT - PLATFORMS</t>
  </si>
  <si>
    <t>MAINTENANCE MATERIALS</t>
  </si>
  <si>
    <t>POLICE RESERVE/SEASONAL</t>
  </si>
  <si>
    <t>HOSPITALIZATION -HSA FUNDING</t>
  </si>
  <si>
    <t>OPERATING SUPPLIES</t>
  </si>
  <si>
    <t>FICA</t>
  </si>
  <si>
    <t>METER PARTS/REPLACEMENTS</t>
  </si>
  <si>
    <t>GENERAL INSURANCE</t>
  </si>
  <si>
    <t>TELECOMMUNICATIONS</t>
  </si>
  <si>
    <t xml:space="preserve">TOP EXPENDITURES PER ADOPTED BUDGET </t>
  </si>
  <si>
    <t>AUTO PARKING FUND QUARTERLY REVENUES &amp; EXPENDITURES</t>
  </si>
  <si>
    <t xml:space="preserve">  </t>
  </si>
  <si>
    <t>City of Rochester</t>
  </si>
  <si>
    <t>Bank Deposits &amp; Investment Securities</t>
  </si>
  <si>
    <t>Account</t>
  </si>
  <si>
    <t>% of Total</t>
  </si>
  <si>
    <t>Money Market / Savings / Checkings</t>
  </si>
  <si>
    <t>Subtotal</t>
  </si>
  <si>
    <t>CHASE</t>
  </si>
  <si>
    <t>CHASE SAVINGS</t>
  </si>
  <si>
    <t>HUNTINGTON -Merchant Acct</t>
  </si>
  <si>
    <t>DAILY INT.ACCT-TAX OVER/DUP P</t>
  </si>
  <si>
    <t>CD's / Commercial Paper</t>
  </si>
  <si>
    <t>CERTIFICATE OF DEPOSIT</t>
  </si>
  <si>
    <t>MULTI-BANK SECURITIES</t>
  </si>
  <si>
    <t>Pooled Investment Accounts</t>
  </si>
  <si>
    <t>Total</t>
  </si>
  <si>
    <t>Avg Days to</t>
  </si>
  <si>
    <t>Avg Return</t>
  </si>
  <si>
    <t>Maturity</t>
  </si>
  <si>
    <t>Percent</t>
  </si>
  <si>
    <t>Money Market / Savings / Checking/Pooled Accounts</t>
  </si>
  <si>
    <t>0-60</t>
  </si>
  <si>
    <t>CD's</t>
  </si>
  <si>
    <t>60-120</t>
  </si>
  <si>
    <t>120-180</t>
  </si>
  <si>
    <t>180-240</t>
  </si>
  <si>
    <t>240+</t>
  </si>
  <si>
    <t>2020-21</t>
  </si>
  <si>
    <t>(7/1 - 9/30/20)</t>
  </si>
  <si>
    <t>Facilities &amp; Capital Bond Fund (370)</t>
  </si>
  <si>
    <t>ELIGIBLE</t>
  </si>
  <si>
    <t>2019-20</t>
  </si>
  <si>
    <t>FOR</t>
  </si>
  <si>
    <t>BALANCE</t>
  </si>
  <si>
    <t>LONG-TERM DEBT</t>
  </si>
  <si>
    <t>REFINANCING</t>
  </si>
  <si>
    <t>2010A Oakland-Macomb Interceptor Bonds, Maturing:  thru 4/1/2031, 2.5% interest</t>
  </si>
  <si>
    <t>Bonds Issued by Oakland County.  Rochester cannot individually refinance the City's portion of the total bond.</t>
  </si>
  <si>
    <t>2011 Oakland-Macomb Interceptor Bonds, Maturing:  thru 10/1/2033, 2.5% interest</t>
  </si>
  <si>
    <t>2013A Oakland-Macomb Interceptor Bonds, Maturing:  thru 10/1/2033, 2.0% interest</t>
  </si>
  <si>
    <t>2014A Oakland-Macomb Intereceptor Bonds, Maturing:  thru 10/1/2034, 2.0% - 3.5% interest</t>
  </si>
  <si>
    <t>2015 Oakland-Macomb Interceptor Bonds, Maturing:  thru 4/1/2036, 2.5% interest</t>
  </si>
  <si>
    <t>2017 Clinton River Water Resource Bonds, Maturing:  thru 10/1/2038, 2.5% interest</t>
  </si>
  <si>
    <t>2015 Capital Improvement Parking Bonds, Maturing:  thru 5/1/2035, 2.0% - 3.0% interest</t>
  </si>
  <si>
    <t>Land Contracts Payable, Due:  4/1/2024, 4.5% interest</t>
  </si>
  <si>
    <t xml:space="preserve">Anytime </t>
  </si>
  <si>
    <t>State Loan - Brownfield</t>
  </si>
  <si>
    <t>N/A</t>
  </si>
  <si>
    <t>2019 Facilities &amp; Capital Bond (DPW Building)</t>
  </si>
  <si>
    <t>(1/1 - 3/31/21)</t>
  </si>
  <si>
    <t>2019 Oakland-Macomb Interceptor Bonds, Maturing:  thru 4/1/2030, 1.85% interest</t>
  </si>
  <si>
    <t>2020A Utilities Sewer Bonds</t>
  </si>
  <si>
    <t>MAINTENANCE &amp; REPAIRS - EQUIP</t>
  </si>
  <si>
    <t>RENTAL OF LAND - MASONIC LOT</t>
  </si>
  <si>
    <t xml:space="preserve">              GENERAL FUND QUARTERLY REVENUE                                                                                                           </t>
  </si>
  <si>
    <t xml:space="preserve">Q1 </t>
  </si>
  <si>
    <t>2nd QUARTER</t>
  </si>
  <si>
    <t>5/1/2025</t>
  </si>
  <si>
    <t>10/1/2029</t>
  </si>
  <si>
    <t>2019 State Revolving Fund Sewer Bond, Maturing:  thru 10/1/2040, 2.5% interest</t>
  </si>
  <si>
    <t>2020 DWRF Capital Improvement Water Bond, Maturing:  10/1/2041, 1.875% interest</t>
  </si>
  <si>
    <t>10/1/2031</t>
  </si>
  <si>
    <t>Capital Projects (499)</t>
  </si>
  <si>
    <t>AMENDED</t>
  </si>
  <si>
    <t>2020 General Obligation Bond (Pension), Series 2020, Maturing:  10/1/2034, 0.279 -2.236% interest</t>
  </si>
  <si>
    <t>LIGHT &amp; POWER</t>
  </si>
  <si>
    <t xml:space="preserve">                                                                                                                                                </t>
  </si>
  <si>
    <t>4TH QUARTER</t>
  </si>
  <si>
    <t>Q4</t>
  </si>
  <si>
    <t>(4/1 - 6/30/21)</t>
  </si>
  <si>
    <t>PRE-AUDIT</t>
  </si>
  <si>
    <t>516-905.000-991-000, 516-905.000-996.000</t>
  </si>
  <si>
    <t>370-905.000-991.000, 370-905.000-996.001</t>
  </si>
  <si>
    <t>488-900-000-974-268</t>
  </si>
  <si>
    <t>592-538.000-996.010</t>
  </si>
  <si>
    <t>March was the highest expenditure month of the fiscal period with an internal transfer to the Facilities Bond Fund and the funding contribution to the 115 Pension Trust.</t>
  </si>
  <si>
    <t xml:space="preserve">              INVESTMENT RESULTS</t>
  </si>
  <si>
    <t xml:space="preserve">              GENERAL FUND QUARTERLY EXPENDITURES BY DEPARTMENT                                                                                                           </t>
  </si>
  <si>
    <t xml:space="preserve">              GENERAL FUND QUARTERLY EXPENDITURES                                                                                                         </t>
  </si>
  <si>
    <t xml:space="preserve">         LONG-TERM DEBT REPORTING                                                                                                        </t>
  </si>
  <si>
    <t>Fund 101 - GENERAL FUND</t>
  </si>
  <si>
    <t>Dept 000.000 - GENERAL LEDGER</t>
  </si>
  <si>
    <t>2021-22</t>
  </si>
  <si>
    <t>Total Dept 000.000 - GENERAL LEDGER</t>
  </si>
  <si>
    <t>Dept 265.000 - CIVIC CENTER</t>
  </si>
  <si>
    <t>Total Dept 265.000 - CIVIC CENTER</t>
  </si>
  <si>
    <t>Dept 289.000 - GENERAL SERVICES</t>
  </si>
  <si>
    <t>Total Dept 289.000 - GENERAL SERVICES</t>
  </si>
  <si>
    <t>Dept 336.000 - FIRE DEPARTMENT</t>
  </si>
  <si>
    <t>Total Dept 336.000 - FIRE DEPARTMENT</t>
  </si>
  <si>
    <t>Dept 441.000 - PUBLIC WORKS</t>
  </si>
  <si>
    <t>Dept 751.000 - PARKS &amp; RECREATION</t>
  </si>
  <si>
    <t>Total Dept 751.000 - PARKS &amp; RECREATION</t>
  </si>
  <si>
    <t>Fund 202 - MAJOR ROADS &amp; STREETS</t>
  </si>
  <si>
    <t>Fund 203 - LOCAL ROADS &amp; STREETS</t>
  </si>
  <si>
    <t>Fund 209 - CEMETERY</t>
  </si>
  <si>
    <t>Fund 370 - FACILITIES &amp; CAPITAL BOND FUND</t>
  </si>
  <si>
    <t>Dept 905.000 - DEBT SERVICE</t>
  </si>
  <si>
    <t>Fund 488 - WATER &amp; SEWER IMPROVEMENT FUND</t>
  </si>
  <si>
    <t>Dept 900.000 - CAPITAL CONTROL</t>
  </si>
  <si>
    <t>Total Dept 900.000 - CAPITAL CONTROL</t>
  </si>
  <si>
    <t>Fund 491 - BROWNFIELD REDEVELOPMENT AUTHORITY</t>
  </si>
  <si>
    <t>Dept 540.000 - ADMINISTRATION</t>
  </si>
  <si>
    <t>Total Dept 540.000 - ADMINISTRATION</t>
  </si>
  <si>
    <t>Fund 493 - PRINCIPAL SHOPPING DISTRICT</t>
  </si>
  <si>
    <t>Dept 701.000 - GENERAL &amp; ADMINSTRATIVE - GA</t>
  </si>
  <si>
    <t>Total Dept 701.000 - GENERAL &amp; ADMINSTRATIVE - GA</t>
  </si>
  <si>
    <t>Fund 494 - DOWNTOWN DEVELOPMENT AUTHORITY</t>
  </si>
  <si>
    <t>Fund 499 - GENERAL CAPITAL PROJECTS</t>
  </si>
  <si>
    <t>Fund 516 - AUTOMOBILE PARKING SYSTEM</t>
  </si>
  <si>
    <t>Dept 585.000 - AUTOMOBILE PARKING</t>
  </si>
  <si>
    <t>Fund 592 - WATER &amp; SEWER FUND</t>
  </si>
  <si>
    <t>Dept 536.000 - WATER DISTRIBUTION</t>
  </si>
  <si>
    <t>Dept 537.000 - WATER PLANT EXPENSE</t>
  </si>
  <si>
    <t>Dept 538.000 - WASTEWATER COLLECTIONS</t>
  </si>
  <si>
    <t>592-540.000-962.000 TRAVEL &amp; TRAINING</t>
  </si>
  <si>
    <t>592-540.000-969.000 INSURANCE LOSSES &amp; EMERGENCY</t>
  </si>
  <si>
    <t>Dept 541.000 - WATER PURCHASE - SHELBY</t>
  </si>
  <si>
    <t>592-541.000-805.013 PURCHASE WATER SHELBY</t>
  </si>
  <si>
    <t>Total Dept 541.000 - WATER PURCHASE - SHELBY</t>
  </si>
  <si>
    <t>Total Fund 592 - WATER &amp; SEWER FUND</t>
  </si>
  <si>
    <t>Fund 631 - FACILITIES &amp; GROUNDS MAINTENANCE FUNDS</t>
  </si>
  <si>
    <t>631-265.000-930.000 CIVIC CENTER BLDG MAINTENANCE</t>
  </si>
  <si>
    <t>631-336.000-930.000 FIRE HALL BUILDING MAINT</t>
  </si>
  <si>
    <t>631-751.000-930.001 PARK BENCHES, TABLES, SIGNS MAINT</t>
  </si>
  <si>
    <t>631-751.000-930.005 COMMUNITY HOUSE MAINT</t>
  </si>
  <si>
    <t>631-751.000-930.011 DINOSAUR HILL NATURE PRESERVE MAINT</t>
  </si>
  <si>
    <t>631-751.000-930.018 COMMUNITY GARDEN MAINT</t>
  </si>
  <si>
    <t>631-751.000-930.032 LUDLOW WEST TOT LOT MAINTENANCE</t>
  </si>
  <si>
    <t>631-751.000-930.034 PARKS BUILDING MAINTENANCE</t>
  </si>
  <si>
    <t>631-751.000-930.035 PARKS GROUNDS MAINTENANCE</t>
  </si>
  <si>
    <t>631-751.000-930.036 BUTTERFLY GARDEN MAINTENANCE</t>
  </si>
  <si>
    <t>Total Fund 631 - FACILITIES &amp; GROUNDS MAINTENANCE FUNDS</t>
  </si>
  <si>
    <t>Fund 661 - REVOLVING EQUIPMENT</t>
  </si>
  <si>
    <t>661-000.000-673.000 SALE OF CAPITAL ASSETS</t>
  </si>
  <si>
    <t>661-000.000-678.100 GASOLINE REIMBURSEMENTS</t>
  </si>
  <si>
    <t>Dept 268.000 - GARAGE</t>
  </si>
  <si>
    <t>661-268.000-921.000 LIGHT &amp; POWER</t>
  </si>
  <si>
    <t>661-268.000-922.000 HEAT-BUILDING</t>
  </si>
  <si>
    <t>661-268.000-923.000 WATER &amp; SEWER CHARGES</t>
  </si>
  <si>
    <t>Total Dept 268.000 - GARAGE</t>
  </si>
  <si>
    <t>Dept 269.000 - RENTAL EQUIPMENT</t>
  </si>
  <si>
    <t>661-269.000-745.000 TOOLS &amp; EQUIPMENT</t>
  </si>
  <si>
    <t>661-269.000-751.000 GAS/OIL/LUBRICANTS</t>
  </si>
  <si>
    <t>661-269.000-757.000 OPERATING SUPPLIES</t>
  </si>
  <si>
    <t>661-269.000-782.100 MAINT. MATERIAL VEHICLES - DP</t>
  </si>
  <si>
    <t>661-269.000-782.301 MAINTENANCE MATERIAL  - POLIC</t>
  </si>
  <si>
    <t>661-269.000-782.336 MAINTENANCE MATERIAL - FIRE</t>
  </si>
  <si>
    <t>661-269.000-932.001 MAINT. &amp; REPAIR - CONTRACTED</t>
  </si>
  <si>
    <t>Total Dept 269.000 - RENTAL EQUIPMENT</t>
  </si>
  <si>
    <t>661-289.000-815.000 CONTRACT SVCS - COMP MTC</t>
  </si>
  <si>
    <t>661-289.000-815.001 CONTRACT SVCS - SOFTWARE LICENSING</t>
  </si>
  <si>
    <t>661-289.000-912.000 GENERAL INSURANCE</t>
  </si>
  <si>
    <t>661-289.000-980.004 COMPUTER SOFTWARE-PURCHASES</t>
  </si>
  <si>
    <t>661-900.000-977.000 NEW EQUIPMENT</t>
  </si>
  <si>
    <t>661-900.000-980.001 NEW EQUIPMENT-COMPUTER</t>
  </si>
  <si>
    <t>Total Fund 661 - REVOLVING EQUIPMENT</t>
  </si>
  <si>
    <t>Fund 677 - SELF-INSURANCE FUND</t>
  </si>
  <si>
    <t>677-000.000-685.000 OPEB TRUST DISTRIBUTIONS</t>
  </si>
  <si>
    <t>677-000.000-692.000 MISCELLANEOUS INCOME</t>
  </si>
  <si>
    <t>677-289.000-701.004 EMPLOYEE WELLNESS</t>
  </si>
  <si>
    <t>677-540.000-716.000 HOSPITALIZATION</t>
  </si>
  <si>
    <t>677-701.000-716.000 HOSPITALIZATION</t>
  </si>
  <si>
    <t>677-701.000-716.002 HOSPITALIZATION - RETIREE</t>
  </si>
  <si>
    <t>Total Fund 677 - SELF-INSURANCE FUND</t>
  </si>
  <si>
    <t>Fund 703 - T/A CURRENT TAX COLLECTIONS</t>
  </si>
  <si>
    <t>703-000.000-961.000 CASH-SHORT OR OVER</t>
  </si>
  <si>
    <t>Total Fund 703 - T/A CURRENT TAX COLLECTIONS</t>
  </si>
  <si>
    <t>Fund 747 - T/A RETIREE HOSPITALIZATION</t>
  </si>
  <si>
    <t>747-540.000-716.000 HOSPITALIZATION</t>
  </si>
  <si>
    <t>Total Fund 747 - T/A RETIREE HOSPITALIZATION</t>
  </si>
  <si>
    <t>Fund 750 - T/A PAYROLL FUND</t>
  </si>
  <si>
    <t>750-701.000-678.001 EMPLOYEE CONTRIBUTION</t>
  </si>
  <si>
    <t>Total Fund 750 - T/A PAYROLL FUND</t>
  </si>
  <si>
    <t>Total - All Funds:</t>
  </si>
  <si>
    <t xml:space="preserve">                                                     PERIOD ENDING 09/30/2021                                                      </t>
  </si>
  <si>
    <t xml:space="preserve">                          *NOTE: Available Balance / Pct Budget Used does not reflect amounts encumbered.                          </t>
  </si>
  <si>
    <t>DESCRIPTION</t>
  </si>
  <si>
    <t>09/30/2021</t>
  </si>
  <si>
    <t>101-000.000-402.000</t>
  </si>
  <si>
    <t>101-000.000-445.000</t>
  </si>
  <si>
    <t>INTEREST &amp; PENALTY-CUR TAX</t>
  </si>
  <si>
    <t>101-000.000-448.000</t>
  </si>
  <si>
    <t>101-000.000-452.000</t>
  </si>
  <si>
    <t>101-000.000-473.000</t>
  </si>
  <si>
    <t>CERTIFICATE OF OCCUPANCY</t>
  </si>
  <si>
    <t>101-000.000-474.000</t>
  </si>
  <si>
    <t>RENTAL PROPERTY INSPECTION</t>
  </si>
  <si>
    <t>101-000.000-475.000</t>
  </si>
  <si>
    <t>COMMON AREA REG &amp; INSPECTION</t>
  </si>
  <si>
    <t>101-000.000-476.000</t>
  </si>
  <si>
    <t>VACANT PROPERTY INSPECTIONS</t>
  </si>
  <si>
    <t>101-000.000-477.000</t>
  </si>
  <si>
    <t>101-000.000-478.000</t>
  </si>
  <si>
    <t>MECHANICAL PERMITS</t>
  </si>
  <si>
    <t>101-000.000-479.000</t>
  </si>
  <si>
    <t>ELECTRICAL PERMITS</t>
  </si>
  <si>
    <t>101-000.000-480.000</t>
  </si>
  <si>
    <t>PLUMBING PERMITS</t>
  </si>
  <si>
    <t>101-000.000-490.000</t>
  </si>
  <si>
    <t>PET LICENSES</t>
  </si>
  <si>
    <t>101-000.000-490.001</t>
  </si>
  <si>
    <t>DOG PARK PERMITS</t>
  </si>
  <si>
    <t>101-000.000-491.000</t>
  </si>
  <si>
    <t>OUTDOOR DINING FEES</t>
  </si>
  <si>
    <t>101-000.000-492.000</t>
  </si>
  <si>
    <t>GENERAL LICENSES</t>
  </si>
  <si>
    <t>101-000.000-494.000</t>
  </si>
  <si>
    <t>SPECIAL EVENT APPLICATIONS</t>
  </si>
  <si>
    <t>101-000.000-496.000</t>
  </si>
  <si>
    <t>STORM SEWER PERMITS</t>
  </si>
  <si>
    <t>101-000.000-498.000</t>
  </si>
  <si>
    <t>SIGN PERMIT</t>
  </si>
  <si>
    <t>101-000.000-528.000</t>
  </si>
  <si>
    <t>OTHER FEDERAL GRANTS</t>
  </si>
  <si>
    <t>101-000.000-528.001</t>
  </si>
  <si>
    <t>ARPA FEDERAL FUNDS</t>
  </si>
  <si>
    <t>101-000.000-543.000</t>
  </si>
  <si>
    <t>CITY OF ROCHESTER LIQUOR LICE</t>
  </si>
  <si>
    <t>101-000.000-544.000</t>
  </si>
  <si>
    <t>STATE LIQUOR LICENSES</t>
  </si>
  <si>
    <t>101-000.000-545.000</t>
  </si>
  <si>
    <t>MICH JUSTICE TRAINING FUND</t>
  </si>
  <si>
    <t>101-000.000-569.000</t>
  </si>
  <si>
    <t>STATE GRANTS</t>
  </si>
  <si>
    <t>101-000.000-569.336</t>
  </si>
  <si>
    <t>FIRE DEPARTMENT GRANTS</t>
  </si>
  <si>
    <t>101-000.000-573.000</t>
  </si>
  <si>
    <t>101-000.000-574.002</t>
  </si>
  <si>
    <t>101-000.000-574.004</t>
  </si>
  <si>
    <t>STATUTORY SALES TAX CVT</t>
  </si>
  <si>
    <t>101-000.000-582.000</t>
  </si>
  <si>
    <t>101-000.000-610.000</t>
  </si>
  <si>
    <t>PLANNING &amp; ZONING BOARD FEES</t>
  </si>
  <si>
    <t>101-000.000-627.000</t>
  </si>
  <si>
    <t>101-000.000-627.004</t>
  </si>
  <si>
    <t>FIRE DEPT CPR PROGRAM</t>
  </si>
  <si>
    <t>101-000.000-629.000</t>
  </si>
  <si>
    <t>D.P.W. SERVICES - D.D.A.</t>
  </si>
  <si>
    <t>101-000.000-631.000</t>
  </si>
  <si>
    <t>LAWN CUTTING</t>
  </si>
  <si>
    <t>101-000.000-631.004</t>
  </si>
  <si>
    <t>DPW SERVICE - SPECIAL EVENTS</t>
  </si>
  <si>
    <t>101-000.000-631.005</t>
  </si>
  <si>
    <t>POLICE SERVICE- SPECIAL EVENT</t>
  </si>
  <si>
    <t>101-000.000-631.006</t>
  </si>
  <si>
    <t>FIRE SERVICE - SPECIAL EVENTS</t>
  </si>
  <si>
    <t>101-000.000-638.000</t>
  </si>
  <si>
    <t>SALE OF XEROX COPIES</t>
  </si>
  <si>
    <t>101-000.000-641.000</t>
  </si>
  <si>
    <t>ECOLOGY PICKUPS</t>
  </si>
  <si>
    <t>101-000.000-642.000</t>
  </si>
  <si>
    <t>S.O.C.R.R.A VOUCHERS</t>
  </si>
  <si>
    <t>101-000.000-646.001</t>
  </si>
  <si>
    <t>SALE-ROCHESTER HISTORICAL-BOOKS</t>
  </si>
  <si>
    <t>101-000.000-646.002</t>
  </si>
  <si>
    <t>HISTORICAL MARKERS</t>
  </si>
  <si>
    <t>101-000.000-657.000</t>
  </si>
  <si>
    <t>101-000.000-665.000</t>
  </si>
  <si>
    <t>101-000.000-665.003</t>
  </si>
  <si>
    <t>INTEREST ON CERTIFICATE OF DE</t>
  </si>
  <si>
    <t>101-000.000-665.051</t>
  </si>
  <si>
    <t>INT INCOME - OC LOCAL INVEST</t>
  </si>
  <si>
    <t>101-000.000-667.001</t>
  </si>
  <si>
    <t>RENTAL MUNICIPAL BLDG</t>
  </si>
  <si>
    <t>101-000.000-676.000</t>
  </si>
  <si>
    <t>101-000.000-679.003</t>
  </si>
  <si>
    <t>REIMBURSEMENT -- PBT</t>
  </si>
  <si>
    <t>101-000.000-679.004</t>
  </si>
  <si>
    <t>REIMBURSEMENT -- DISTRICT CT</t>
  </si>
  <si>
    <t>101-000.000-679.006</t>
  </si>
  <si>
    <t>REIMBURSEMENT-DOWNTOWN REFUSE</t>
  </si>
  <si>
    <t>101-000.000-681.000</t>
  </si>
  <si>
    <t>FALSE ALARMS- FIRE DEPT</t>
  </si>
  <si>
    <t>101-000.000-682.000</t>
  </si>
  <si>
    <t>FALSE ALARMS - POLICE DEPT</t>
  </si>
  <si>
    <t>101-000.000-683.000</t>
  </si>
  <si>
    <t>IMPOUND RELEASE FEES</t>
  </si>
  <si>
    <t>101-000.000-684.000</t>
  </si>
  <si>
    <t>FINGERPRINTING FEES</t>
  </si>
  <si>
    <t>101-000.000-691.000</t>
  </si>
  <si>
    <t>FILM PERMIT FEES</t>
  </si>
  <si>
    <t>101-000.000-692.000</t>
  </si>
  <si>
    <t>101-000.000-692.215</t>
  </si>
  <si>
    <t>MISC REV - CLERK</t>
  </si>
  <si>
    <t>101-000.000-692.301</t>
  </si>
  <si>
    <t>MISC REV - POLICE</t>
  </si>
  <si>
    <t>101-000.000-692.336</t>
  </si>
  <si>
    <t>MISC REV - FIRE</t>
  </si>
  <si>
    <t>101-000.000-692.441</t>
  </si>
  <si>
    <t>MISC REV - DPW</t>
  </si>
  <si>
    <t>101-000.000-699.265</t>
  </si>
  <si>
    <t>TRANS FROM DRUG LAW ENF FUND</t>
  </si>
  <si>
    <t>Net - Dept 000.000 - GENERAL LEDGER</t>
  </si>
  <si>
    <t>101-101.000-702.000</t>
  </si>
  <si>
    <t>SALARIES - COUNCIL</t>
  </si>
  <si>
    <t>101-101.000-715.000</t>
  </si>
  <si>
    <t>101-101.000-720.000</t>
  </si>
  <si>
    <t>WORKER'S COMP. INSURANCE</t>
  </si>
  <si>
    <t>101-101.000-805.015</t>
  </si>
  <si>
    <t>CONTRACT SVCS - ATTORNEY</t>
  </si>
  <si>
    <t>101-101.000-805.024</t>
  </si>
  <si>
    <t>CONTRACT SVCS - CABLE CASTING</t>
  </si>
  <si>
    <t>101-101.000-863.001</t>
  </si>
  <si>
    <t>PROFESSIONAL DEVELOPMENT</t>
  </si>
  <si>
    <t>101-101.000-863.002</t>
  </si>
  <si>
    <t>TRAVEL</t>
  </si>
  <si>
    <t>101-101.000-957.000</t>
  </si>
  <si>
    <t>DUES &amp; SUBSCRIPTIONS</t>
  </si>
  <si>
    <t>101-101.000-963.000</t>
  </si>
  <si>
    <t>MISCELLANEOUS</t>
  </si>
  <si>
    <t>101-172.000-701.000</t>
  </si>
  <si>
    <t>101-172.000-701.001</t>
  </si>
  <si>
    <t>101-172.000-701.002</t>
  </si>
  <si>
    <t>101-172.000-701.003</t>
  </si>
  <si>
    <t>OVERTIME WAGES</t>
  </si>
  <si>
    <t>101-172.000-710.101</t>
  </si>
  <si>
    <t>LONGEVITY</t>
  </si>
  <si>
    <t>101-172.000-715.000</t>
  </si>
  <si>
    <t>101-172.000-716.000</t>
  </si>
  <si>
    <t>101-172.000-716.004</t>
  </si>
  <si>
    <t>101-172.000-718.000</t>
  </si>
  <si>
    <t>101-172.000-718.001</t>
  </si>
  <si>
    <t>DEFINED CONTRIBUTION</t>
  </si>
  <si>
    <t>101-172.000-718.002</t>
  </si>
  <si>
    <t>EMPLOYER RETIREMENT CONTRIBUT</t>
  </si>
  <si>
    <t>101-172.000-719.000</t>
  </si>
  <si>
    <t>DENTAL/OPTICAL</t>
  </si>
  <si>
    <t>101-172.000-720.000</t>
  </si>
  <si>
    <t>101-172.000-721.000</t>
  </si>
  <si>
    <t>UNEMPLOYMENT COMP. INSURANCE</t>
  </si>
  <si>
    <t>101-172.000-805.000</t>
  </si>
  <si>
    <t>101-172.000-805.040</t>
  </si>
  <si>
    <t>EMERGENCY ALERTING SOFTWARE</t>
  </si>
  <si>
    <t>101-172.000-815.001</t>
  </si>
  <si>
    <t>CONTRACT SVCS - SOFTWARE LICENSING</t>
  </si>
  <si>
    <t>101-172.000-861.000</t>
  </si>
  <si>
    <t>101-172.000-863.001</t>
  </si>
  <si>
    <t>101-172.000-863.002</t>
  </si>
  <si>
    <t>101-172.000-864.000</t>
  </si>
  <si>
    <t>LOCAL MILEAGE ALLOWANCE</t>
  </si>
  <si>
    <t>101-172.000-883.000</t>
  </si>
  <si>
    <t>COMMUNITY AFFAIRS- EXTERNAL</t>
  </si>
  <si>
    <t>101-172.000-957.000</t>
  </si>
  <si>
    <t>101-172.000-963.000</t>
  </si>
  <si>
    <t>101-191.000-701.002</t>
  </si>
  <si>
    <t>101-191.000-715.000</t>
  </si>
  <si>
    <t>101-191.000-718.000</t>
  </si>
  <si>
    <t>101-191.000-726.000</t>
  </si>
  <si>
    <t>ELECTION SUPPLIES</t>
  </si>
  <si>
    <t>101-191.000-728.000</t>
  </si>
  <si>
    <t>POSTAGE</t>
  </si>
  <si>
    <t>101-191.000-805.000</t>
  </si>
  <si>
    <t>101-191.000-861.000</t>
  </si>
  <si>
    <t>101-191.000-963.000</t>
  </si>
  <si>
    <t>101-201.000-701.000</t>
  </si>
  <si>
    <t>101-201.000-701.001</t>
  </si>
  <si>
    <t>101-201.000-701.002</t>
  </si>
  <si>
    <t>101-201.000-701.003</t>
  </si>
  <si>
    <t>101-201.000-710.101</t>
  </si>
  <si>
    <t>101-201.000-715.000</t>
  </si>
  <si>
    <t>101-201.000-716.000</t>
  </si>
  <si>
    <t>101-201.000-716.001</t>
  </si>
  <si>
    <t>HOSPITALIZATION-LIEU/ COVERAG</t>
  </si>
  <si>
    <t>101-201.000-716.003</t>
  </si>
  <si>
    <t>HOSPITALIZATION-LIEU-PAYROLL</t>
  </si>
  <si>
    <t>101-201.000-716.004</t>
  </si>
  <si>
    <t>101-201.000-718.000</t>
  </si>
  <si>
    <t>101-201.000-718.001</t>
  </si>
  <si>
    <t>101-201.000-718.002</t>
  </si>
  <si>
    <t>101-201.000-719.000</t>
  </si>
  <si>
    <t>101-201.000-719.001</t>
  </si>
  <si>
    <t>IN-LIEU DENTAL/OPTICAL</t>
  </si>
  <si>
    <t>101-201.000-720.000</t>
  </si>
  <si>
    <t>101-201.000-721.000</t>
  </si>
  <si>
    <t>101-201.000-805.000</t>
  </si>
  <si>
    <t>101-201.000-863.001</t>
  </si>
  <si>
    <t>101-201.000-863.002</t>
  </si>
  <si>
    <t>101-201.000-957.000</t>
  </si>
  <si>
    <t>101-201.000-963.000</t>
  </si>
  <si>
    <t>101-201.000-980.004</t>
  </si>
  <si>
    <t>COMPUTER SOFTWARE-PURCHASES</t>
  </si>
  <si>
    <t>101-215.000-701.000</t>
  </si>
  <si>
    <t>101-215.000-701.001</t>
  </si>
  <si>
    <t>101-215.000-701.003</t>
  </si>
  <si>
    <t>101-215.000-710.101</t>
  </si>
  <si>
    <t>101-215.000-715.000</t>
  </si>
  <si>
    <t>101-215.000-716.000</t>
  </si>
  <si>
    <t>101-215.000-716.001</t>
  </si>
  <si>
    <t>101-215.000-716.004</t>
  </si>
  <si>
    <t>101-215.000-718.000</t>
  </si>
  <si>
    <t>101-215.000-718.001</t>
  </si>
  <si>
    <t>101-215.000-718.002</t>
  </si>
  <si>
    <t>101-215.000-719.000</t>
  </si>
  <si>
    <t>101-215.000-721.000</t>
  </si>
  <si>
    <t>101-215.000-863.001</t>
  </si>
  <si>
    <t>101-215.000-863.002</t>
  </si>
  <si>
    <t>101-215.000-957.000</t>
  </si>
  <si>
    <t>101-215.000-963.000</t>
  </si>
  <si>
    <t>101-247.000-704.113</t>
  </si>
  <si>
    <t>BOARD OF REVIEW MEMBER WAGES</t>
  </si>
  <si>
    <t>101-247.000-715.000</t>
  </si>
  <si>
    <t>101-265.000-718.000</t>
  </si>
  <si>
    <t>101-265.000-776.000</t>
  </si>
  <si>
    <t>JANITORIAL SUPPLIES</t>
  </si>
  <si>
    <t>101-265.000-805.000</t>
  </si>
  <si>
    <t>101-265.000-861.000</t>
  </si>
  <si>
    <t>101-265.000-921.000</t>
  </si>
  <si>
    <t>101-265.000-922.000</t>
  </si>
  <si>
    <t>HEAT-BUILDING</t>
  </si>
  <si>
    <t>101-265.000-923.000</t>
  </si>
  <si>
    <t>WATER &amp; SEWER CHARGES</t>
  </si>
  <si>
    <t>101-265.000-931.000</t>
  </si>
  <si>
    <t>101-265.000-963.000</t>
  </si>
  <si>
    <t>Net - Dept 265.000 - CIVIC CENTER</t>
  </si>
  <si>
    <t>101-289.000-728.000</t>
  </si>
  <si>
    <t>101-289.000-729.000</t>
  </si>
  <si>
    <t>PRINTING &amp; OFFICE SUPPLIES</t>
  </si>
  <si>
    <t>101-289.000-801.000</t>
  </si>
  <si>
    <t>101-289.000-803.000</t>
  </si>
  <si>
    <t>LEGAL SERVICES</t>
  </si>
  <si>
    <t>101-289.000-804.000</t>
  </si>
  <si>
    <t>AUDITING</t>
  </si>
  <si>
    <t>101-289.000-805.000</t>
  </si>
  <si>
    <t>101-289.000-806.000</t>
  </si>
  <si>
    <t>ENGINEERING SERVICES</t>
  </si>
  <si>
    <t>101-289.000-815.002</t>
  </si>
  <si>
    <t>CONTRACT SVCS - COMP MTC T&amp;M</t>
  </si>
  <si>
    <t>101-289.000-815.003</t>
  </si>
  <si>
    <t>CONTRACT SVCS - SEE CLICK FIX</t>
  </si>
  <si>
    <t>101-289.000-850.000</t>
  </si>
  <si>
    <t>101-289.000-860.000</t>
  </si>
  <si>
    <t>COMPUTER RENTAL</t>
  </si>
  <si>
    <t>101-289.000-861.000</t>
  </si>
  <si>
    <t>101-289.000-863.001</t>
  </si>
  <si>
    <t>101-289.000-863.002</t>
  </si>
  <si>
    <t>101-289.000-863.004</t>
  </si>
  <si>
    <t>EDUCATION REIMBURSEMENT</t>
  </si>
  <si>
    <t>101-289.000-883.000</t>
  </si>
  <si>
    <t>101-289.000-883.004</t>
  </si>
  <si>
    <t>COMMUNITY AFFAIRS- INTERNAL</t>
  </si>
  <si>
    <t>101-289.000-883.005</t>
  </si>
  <si>
    <t>COMMUNITY AFFAIRS-STATE OF THE CITY</t>
  </si>
  <si>
    <t>101-289.000-900.000</t>
  </si>
  <si>
    <t>PUBLISHING LEGAL NOTICES ETC.</t>
  </si>
  <si>
    <t>101-289.000-912.000</t>
  </si>
  <si>
    <t>101-289.000-957.000</t>
  </si>
  <si>
    <t>101-289.000-961.000</t>
  </si>
  <si>
    <t>CASH-SHORT OR OVER</t>
  </si>
  <si>
    <t>101-289.000-963.000</t>
  </si>
  <si>
    <t>101-289.000-964.002</t>
  </si>
  <si>
    <t>REFUND-TAX ALLOCATION</t>
  </si>
  <si>
    <t>101-289.000-969.000</t>
  </si>
  <si>
    <t>EMERGENCY EVENTS - COVID-19</t>
  </si>
  <si>
    <t>101-289.000-969.001</t>
  </si>
  <si>
    <t>EMERGENCY EVENT-STORM 8.11.21</t>
  </si>
  <si>
    <t>101-289.000-977.000</t>
  </si>
  <si>
    <t>NEW EQUIPMENT</t>
  </si>
  <si>
    <t>Net - Dept 289.000 - GENERAL SERVICES</t>
  </si>
  <si>
    <t>101-301.000-703.107</t>
  </si>
  <si>
    <t>DISPATCHER SALARIES</t>
  </si>
  <si>
    <t>101-301.000-703.109</t>
  </si>
  <si>
    <t>CLERK / TYPIST SALARIES</t>
  </si>
  <si>
    <t>101-301.000-703.201</t>
  </si>
  <si>
    <t>101-301.000-703.202</t>
  </si>
  <si>
    <t>101-301.000-704.105</t>
  </si>
  <si>
    <t>101-301.000-704.106</t>
  </si>
  <si>
    <t>WAGES - CROSSING GUARD</t>
  </si>
  <si>
    <t>101-301.000-704.108</t>
  </si>
  <si>
    <t>CLERICAL PART-TIME WAGES</t>
  </si>
  <si>
    <t>101-301.000-709.102</t>
  </si>
  <si>
    <t>OVERTIME NON-POLICE  FICA</t>
  </si>
  <si>
    <t>101-301.000-709.201</t>
  </si>
  <si>
    <t>OVERTIME CHIEF &amp; SGTS-MEDICAR</t>
  </si>
  <si>
    <t>101-301.000-709.202</t>
  </si>
  <si>
    <t>OVERTIME PATROL MEDICARE</t>
  </si>
  <si>
    <t>101-301.000-710.001</t>
  </si>
  <si>
    <t>LONGEVITY POLICE NO-FICA</t>
  </si>
  <si>
    <t>101-301.000-710.102</t>
  </si>
  <si>
    <t>LONGEVITY NON-POLICE FICA</t>
  </si>
  <si>
    <t>101-301.000-712.201</t>
  </si>
  <si>
    <t>HOLIDAY PAY POLICE MEDICARE</t>
  </si>
  <si>
    <t>101-301.000-715.000</t>
  </si>
  <si>
    <t>101-301.000-716.000</t>
  </si>
  <si>
    <t>101-301.000-716.001</t>
  </si>
  <si>
    <t>101-301.000-716.004</t>
  </si>
  <si>
    <t>101-301.000-718.000</t>
  </si>
  <si>
    <t>101-301.000-718.001</t>
  </si>
  <si>
    <t>101-301.000-718.002</t>
  </si>
  <si>
    <t>101-301.000-719.000</t>
  </si>
  <si>
    <t>101-301.000-720.000</t>
  </si>
  <si>
    <t>101-301.000-721.000</t>
  </si>
  <si>
    <t>101-301.000-729.000</t>
  </si>
  <si>
    <t>101-301.000-740.000</t>
  </si>
  <si>
    <t>UNIFORM EXPENSE</t>
  </si>
  <si>
    <t>101-301.000-741.000</t>
  </si>
  <si>
    <t>UNIFORM ALLOWANCE</t>
  </si>
  <si>
    <t>101-301.000-742.000</t>
  </si>
  <si>
    <t>DOG WARDEN SUPPLIES &amp; EXPENSE</t>
  </si>
  <si>
    <t>101-301.000-751.000</t>
  </si>
  <si>
    <t>GAS/OIL/LUBRICANTS</t>
  </si>
  <si>
    <t>101-301.000-757.000</t>
  </si>
  <si>
    <t>101-301.000-803.000</t>
  </si>
  <si>
    <t>101-301.000-804.001</t>
  </si>
  <si>
    <t>SCHOOL LIAISON</t>
  </si>
  <si>
    <t>101-301.000-805.000</t>
  </si>
  <si>
    <t>101-301.000-806.001</t>
  </si>
  <si>
    <t>BOARD OF PRISONERS</t>
  </si>
  <si>
    <t>101-301.000-850.000</t>
  </si>
  <si>
    <t>101-301.000-860.000</t>
  </si>
  <si>
    <t>101-301.000-861.000</t>
  </si>
  <si>
    <t>101-301.000-863.001</t>
  </si>
  <si>
    <t>101-301.000-863.002</t>
  </si>
  <si>
    <t>101-301.000-912.000</t>
  </si>
  <si>
    <t>101-301.000-931.000</t>
  </si>
  <si>
    <t>101-301.000-956.001</t>
  </si>
  <si>
    <t>EMPLOYEE TRAINING-REIMBURE</t>
  </si>
  <si>
    <t>101-301.000-956.002</t>
  </si>
  <si>
    <t>PSAP TRAINING REIMBURSEMENT</t>
  </si>
  <si>
    <t>101-301.000-957.000</t>
  </si>
  <si>
    <t>101-301.000-958.000</t>
  </si>
  <si>
    <t>SEASONAL PROGRAM SUPPLIES</t>
  </si>
  <si>
    <t>101-301.000-963.000</t>
  </si>
  <si>
    <t>101-301.000-963.003</t>
  </si>
  <si>
    <t>COMMUNITY ENGAGEMENT</t>
  </si>
  <si>
    <t>101-301.000-969.000</t>
  </si>
  <si>
    <t>INSURANCE LOSSES &amp; EMERGENCY</t>
  </si>
  <si>
    <t>101-301.000-977.000</t>
  </si>
  <si>
    <t>101-301.000-980.001</t>
  </si>
  <si>
    <t>NEW EQUIPMENT-COMPUTER</t>
  </si>
  <si>
    <t>101-336.000-701.000</t>
  </si>
  <si>
    <t>101-336.000-701.001</t>
  </si>
  <si>
    <t>101-336.000-701.002</t>
  </si>
  <si>
    <t>101-336.000-701.003</t>
  </si>
  <si>
    <t>101-336.000-701.004</t>
  </si>
  <si>
    <t>EMPLOYEE WELLNESS</t>
  </si>
  <si>
    <t>101-336.000-703.107</t>
  </si>
  <si>
    <t>101-336.000-709.102</t>
  </si>
  <si>
    <t>101-336.000-710.201</t>
  </si>
  <si>
    <t>LONGEVITY MEDICARE</t>
  </si>
  <si>
    <t>101-336.000-715.000</t>
  </si>
  <si>
    <t>101-336.000-716.000</t>
  </si>
  <si>
    <t>101-336.000-716.001</t>
  </si>
  <si>
    <t>101-336.000-716.004</t>
  </si>
  <si>
    <t>101-336.000-718.000</t>
  </si>
  <si>
    <t>101-336.000-718.001</t>
  </si>
  <si>
    <t>101-336.000-718.002</t>
  </si>
  <si>
    <t>EMPLOYER RETIREMENT CONTRIBUTI</t>
  </si>
  <si>
    <t>101-336.000-719.000</t>
  </si>
  <si>
    <t>101-336.000-719.001</t>
  </si>
  <si>
    <t>101-336.000-720.000</t>
  </si>
  <si>
    <t>101-336.000-721.000</t>
  </si>
  <si>
    <t>101-336.000-729.000</t>
  </si>
  <si>
    <t>101-336.000-741.000</t>
  </si>
  <si>
    <t>101-336.000-751.000</t>
  </si>
  <si>
    <t>101-336.000-757.000</t>
  </si>
  <si>
    <t>101-336.000-803.000</t>
  </si>
  <si>
    <t>101-336.000-805.000</t>
  </si>
  <si>
    <t>101-336.000-805.044</t>
  </si>
  <si>
    <t>MEDICAL BILLING SERVICE FEE</t>
  </si>
  <si>
    <t>101-336.000-815.001</t>
  </si>
  <si>
    <t>101-336.000-850.000</t>
  </si>
  <si>
    <t>101-336.000-860.000</t>
  </si>
  <si>
    <t>101-336.000-861.000</t>
  </si>
  <si>
    <t>101-336.000-861.003</t>
  </si>
  <si>
    <t>LEASED VEHICLES &amp; EQUIPMENT</t>
  </si>
  <si>
    <t>101-336.000-863.001</t>
  </si>
  <si>
    <t>101-336.000-863.002</t>
  </si>
  <si>
    <t>101-336.000-912.000</t>
  </si>
  <si>
    <t>101-336.000-921.000</t>
  </si>
  <si>
    <t>101-336.000-921.001</t>
  </si>
  <si>
    <t>LIGHT &amp; POWER- TRAINING CENTE</t>
  </si>
  <si>
    <t>101-336.000-922.000</t>
  </si>
  <si>
    <t>101-336.000-922.001</t>
  </si>
  <si>
    <t>HEAT BUILDING -TRAINING CENTE</t>
  </si>
  <si>
    <t>101-336.000-923.000</t>
  </si>
  <si>
    <t>101-336.000-931.000</t>
  </si>
  <si>
    <t>101-336.000-931.300</t>
  </si>
  <si>
    <t>101-336.000-957.000</t>
  </si>
  <si>
    <t>101-336.000-963.000</t>
  </si>
  <si>
    <t>101-336.000-963.003</t>
  </si>
  <si>
    <t>101-336.000-963.004</t>
  </si>
  <si>
    <t>101-336.000-963.006</t>
  </si>
  <si>
    <t>EMERGENCY MANAGEMENT</t>
  </si>
  <si>
    <t>101-336.000-977.000</t>
  </si>
  <si>
    <t>101-336.000-980.003</t>
  </si>
  <si>
    <t>ALS MEDICAL SUPPLIES &amp; EQUIP</t>
  </si>
  <si>
    <t>101-336.000-984.001</t>
  </si>
  <si>
    <t>NEW EQUIP &amp; TURNOUT GEAR -FIR</t>
  </si>
  <si>
    <t>Net - Dept 336.000 - FIRE DEPARTMENT</t>
  </si>
  <si>
    <t>101-371.000-701.000</t>
  </si>
  <si>
    <t>101-371.000-701.001</t>
  </si>
  <si>
    <t>101-371.000-705.004</t>
  </si>
  <si>
    <t>RENTAL/VACANT/CODE</t>
  </si>
  <si>
    <t>101-371.000-715.000</t>
  </si>
  <si>
    <t>101-371.000-716.000</t>
  </si>
  <si>
    <t>101-371.000-716.001</t>
  </si>
  <si>
    <t>101-371.000-716.004</t>
  </si>
  <si>
    <t>101-371.000-718.000</t>
  </si>
  <si>
    <t>101-371.000-718.001</t>
  </si>
  <si>
    <t>101-371.000-718.002</t>
  </si>
  <si>
    <t>101-371.000-719.000</t>
  </si>
  <si>
    <t>101-371.000-721.000</t>
  </si>
  <si>
    <t>101-371.000-757.000</t>
  </si>
  <si>
    <t>101-371.000-805.000</t>
  </si>
  <si>
    <t>101-371.000-805.002</t>
  </si>
  <si>
    <t>ELECTRICAL INSPECTOR CONTRCTE</t>
  </si>
  <si>
    <t>101-371.000-805.003</t>
  </si>
  <si>
    <t>PLUMBING INSPECTOR CONTRACTED</t>
  </si>
  <si>
    <t>101-371.000-805.016</t>
  </si>
  <si>
    <t>MECHANICAL INSPECTOR CONTRCTE</t>
  </si>
  <si>
    <t>101-371.000-863.001</t>
  </si>
  <si>
    <t>101-371.000-863.002</t>
  </si>
  <si>
    <t>101-371.000-957.000</t>
  </si>
  <si>
    <t>101-371.000-963.000</t>
  </si>
  <si>
    <t>101-400.000-704.111</t>
  </si>
  <si>
    <t>PLANNING COMMISSION - SALARIE</t>
  </si>
  <si>
    <t>101-400.000-715.000</t>
  </si>
  <si>
    <t>101-400.000-805.000</t>
  </si>
  <si>
    <t>101-400.000-805.024</t>
  </si>
  <si>
    <t>101-410.000-704.112</t>
  </si>
  <si>
    <t>ZONING BOARD - SALARIES</t>
  </si>
  <si>
    <t>101-410.000-715.000</t>
  </si>
  <si>
    <t>101-420.000-963.000</t>
  </si>
  <si>
    <t>101-441.000-701.000</t>
  </si>
  <si>
    <t>101-441.000-701.001</t>
  </si>
  <si>
    <t>101-441.000-701.002</t>
  </si>
  <si>
    <t>101-441.000-701.003</t>
  </si>
  <si>
    <t>101-441.000-710.101</t>
  </si>
  <si>
    <t>101-441.000-715.000</t>
  </si>
  <si>
    <t>101-441.000-716.000</t>
  </si>
  <si>
    <t>101-441.000-716.001</t>
  </si>
  <si>
    <t>101-441.000-716.003</t>
  </si>
  <si>
    <t>101-441.000-716.004</t>
  </si>
  <si>
    <t>101-441.000-718.000</t>
  </si>
  <si>
    <t>101-441.000-718.001</t>
  </si>
  <si>
    <t>101-441.000-718.002</t>
  </si>
  <si>
    <t>101-441.000-719.000</t>
  </si>
  <si>
    <t>101-441.000-720.000</t>
  </si>
  <si>
    <t>101-441.000-721.000</t>
  </si>
  <si>
    <t>101-441.000-741.000</t>
  </si>
  <si>
    <t>101-441.000-745.000</t>
  </si>
  <si>
    <t>TOOLS &amp; EQUIPMENT</t>
  </si>
  <si>
    <t>101-441.000-757.000</t>
  </si>
  <si>
    <t>101-441.000-805.000</t>
  </si>
  <si>
    <t>101-441.000-850.000</t>
  </si>
  <si>
    <t>101-441.000-860.000</t>
  </si>
  <si>
    <t>101-441.000-861.000</t>
  </si>
  <si>
    <t>101-441.000-863.000</t>
  </si>
  <si>
    <t>TRAVEL/MEETINGS &amp; CONFERENCES</t>
  </si>
  <si>
    <t>101-441.000-863.001</t>
  </si>
  <si>
    <t>101-441.000-921.000</t>
  </si>
  <si>
    <t>101-441.000-921.003</t>
  </si>
  <si>
    <t>STREET LIGHTING - HOA REIMB</t>
  </si>
  <si>
    <t>101-441.000-956.000</t>
  </si>
  <si>
    <t>EMPLOYEE TRAINING</t>
  </si>
  <si>
    <t>101-441.000-957.000</t>
  </si>
  <si>
    <t>101-441.000-963.000</t>
  </si>
  <si>
    <t>101-441.000-977.000</t>
  </si>
  <si>
    <t>Net - Dept 441.000 - PUBLIC WORKS</t>
  </si>
  <si>
    <t>101-528.000-805.005</t>
  </si>
  <si>
    <t>101-528.000-959.003</t>
  </si>
  <si>
    <t>COMMUNITY HAZARDOUS WASTE PRO</t>
  </si>
  <si>
    <t>101-528.000-959.004</t>
  </si>
  <si>
    <t>S.O.C.R.R.A</t>
  </si>
  <si>
    <t>101-528.000-963.000</t>
  </si>
  <si>
    <t>101-529.000-718.000</t>
  </si>
  <si>
    <t>101-529.000-861.000</t>
  </si>
  <si>
    <t>101-529.000-959.000</t>
  </si>
  <si>
    <t>SANITATION LANDFILL - ROLLOFF</t>
  </si>
  <si>
    <t>101-529.000-959.001</t>
  </si>
  <si>
    <t>SANITATION FILL- LEAF DISPOSA</t>
  </si>
  <si>
    <t>101-529.000-963.000</t>
  </si>
  <si>
    <t>101-751.000-718.000</t>
  </si>
  <si>
    <t>101-751.000-721.000</t>
  </si>
  <si>
    <t>101-751.000-745.000</t>
  </si>
  <si>
    <t>101-751.000-805.000</t>
  </si>
  <si>
    <t>101-751.000-805.014</t>
  </si>
  <si>
    <t>CONTRACT SVCS - GYPSY MOTH</t>
  </si>
  <si>
    <t>101-751.000-850.000</t>
  </si>
  <si>
    <t>101-751.000-861.000</t>
  </si>
  <si>
    <t>101-751.000-863.000</t>
  </si>
  <si>
    <t>101-751.000-863.001</t>
  </si>
  <si>
    <t>101-751.000-863.002</t>
  </si>
  <si>
    <t>101-751.000-882.000</t>
  </si>
  <si>
    <t>RECREATION PROGRAM-RARA</t>
  </si>
  <si>
    <t>101-751.000-884.000</t>
  </si>
  <si>
    <t>TRAILWAY-PAINT CREEK</t>
  </si>
  <si>
    <t>101-751.000-921.000</t>
  </si>
  <si>
    <t>101-751.000-922.000</t>
  </si>
  <si>
    <t>101-751.000-923.000</t>
  </si>
  <si>
    <t>101-751.000-957.000</t>
  </si>
  <si>
    <t>101-751.000-963.000</t>
  </si>
  <si>
    <t>Net - Dept 751.000 - PARKS &amp; RECREATION</t>
  </si>
  <si>
    <t>101-790.000-950.000</t>
  </si>
  <si>
    <t>101-791.000-951.000</t>
  </si>
  <si>
    <t>OPC CONTRIBUTION</t>
  </si>
  <si>
    <t>101-806.000-963.000</t>
  </si>
  <si>
    <t>CBC INITIATIVES</t>
  </si>
  <si>
    <t>101-901.000-970.000</t>
  </si>
  <si>
    <t>LAND PURCHASE</t>
  </si>
  <si>
    <t>101-965.000-999.203</t>
  </si>
  <si>
    <t>TRANS TO MVH LOCAL STREET FUN</t>
  </si>
  <si>
    <t>101-965.000-999.209</t>
  </si>
  <si>
    <t>TRANS TO CEMETERY FUND</t>
  </si>
  <si>
    <t>101-965.000-999.370</t>
  </si>
  <si>
    <t>TRANS TO FACILITIES BOND FUND</t>
  </si>
  <si>
    <t>101-965.000-999.631</t>
  </si>
  <si>
    <t>TRANS TO FACILITIES &amp; GROUNDS</t>
  </si>
  <si>
    <t>Fund 101 - GENERAL FUND:</t>
  </si>
  <si>
    <t>TOTAL REVENUES</t>
  </si>
  <si>
    <t>TOTAL EXPENDITURES</t>
  </si>
  <si>
    <t>NET OF REVENUES &amp; EXPENDITURES</t>
  </si>
  <si>
    <t>202-000.000-547.000</t>
  </si>
  <si>
    <t>GAS &amp; WEIGHT TAX</t>
  </si>
  <si>
    <t>202-000.000-548.000</t>
  </si>
  <si>
    <t>TRUNKLINE MAINTENANCE</t>
  </si>
  <si>
    <t>202-000.000-665.000</t>
  </si>
  <si>
    <t>202-000.000-679.002</t>
  </si>
  <si>
    <t>REIMBURSEMENT -- OTHER</t>
  </si>
  <si>
    <t>202-451.000-802.000</t>
  </si>
  <si>
    <t>202-451.000-802.001</t>
  </si>
  <si>
    <t>ENG. SERV. - BRIDGES</t>
  </si>
  <si>
    <t>202-451.000-802.002</t>
  </si>
  <si>
    <t>ENG SERV - STORMWATER</t>
  </si>
  <si>
    <t>202-451.000-810.001</t>
  </si>
  <si>
    <t>CONTRACT SVCS - BRIDGE CONST</t>
  </si>
  <si>
    <t>202-451.000-810.002</t>
  </si>
  <si>
    <t>SIDEWALK CONSTRUCTION</t>
  </si>
  <si>
    <t>202-451.000-810.003</t>
  </si>
  <si>
    <t>CONTRACT SVCS - STORMWATER</t>
  </si>
  <si>
    <t>202-463.000-782.000</t>
  </si>
  <si>
    <t>202-463.000-805.000</t>
  </si>
  <si>
    <t>202-463.000-812.000</t>
  </si>
  <si>
    <t>CONTRACT SVCS - TREE TRIMMING</t>
  </si>
  <si>
    <t>202-463.000-861.000</t>
  </si>
  <si>
    <t>202-463.000-959.002</t>
  </si>
  <si>
    <t>VACTOR DISPOSAL -STORM SEWERS</t>
  </si>
  <si>
    <t>202-474.000-779.000</t>
  </si>
  <si>
    <t>TRAFFIC SIGNS</t>
  </si>
  <si>
    <t>202-474.000-782.000</t>
  </si>
  <si>
    <t>202-474.000-805.000</t>
  </si>
  <si>
    <t>202-474.000-814.000</t>
  </si>
  <si>
    <t>CONTRACT SVCS - TRAFFIC SIGNA</t>
  </si>
  <si>
    <t>202-474.000-861.000</t>
  </si>
  <si>
    <t>202-478.000-782.000</t>
  </si>
  <si>
    <t>202-478.000-861.000</t>
  </si>
  <si>
    <t>202-482.000-801.000</t>
  </si>
  <si>
    <t>202-482.000-803.000</t>
  </si>
  <si>
    <t>202-482.000-804.000</t>
  </si>
  <si>
    <t>202-482.000-860.000</t>
  </si>
  <si>
    <t>202-482.000-912.000</t>
  </si>
  <si>
    <t>202-486.000-782.000</t>
  </si>
  <si>
    <t>202-486.000-805.000</t>
  </si>
  <si>
    <t>202-486.000-861.000</t>
  </si>
  <si>
    <t>202-488.000-861.000</t>
  </si>
  <si>
    <t>202-491.000-861.000</t>
  </si>
  <si>
    <t>202-497.000-782.000</t>
  </si>
  <si>
    <t>202-497.000-861.000</t>
  </si>
  <si>
    <t>Fund 202 - MAJOR ROADS &amp; STREETS:</t>
  </si>
  <si>
    <t>203-000.000-495.000</t>
  </si>
  <si>
    <t>RECEIPTS - SIDEWALK CONST.</t>
  </si>
  <si>
    <t>203-000.000-547.000</t>
  </si>
  <si>
    <t>203-000.000-547.001</t>
  </si>
  <si>
    <t>LOCAL AGENCY DISBURSEMENT</t>
  </si>
  <si>
    <t>203-000.000-665.000</t>
  </si>
  <si>
    <t>203-000.000-672.000</t>
  </si>
  <si>
    <t>SPECIAL ASSESSMENT COLLECTED</t>
  </si>
  <si>
    <t>203-000.000-679.002</t>
  </si>
  <si>
    <t>203-000.000-692.000</t>
  </si>
  <si>
    <t>203-000.000-699.101</t>
  </si>
  <si>
    <t>TRANSFER FROM GENERAL FUND</t>
  </si>
  <si>
    <t>203-451.000-802.000</t>
  </si>
  <si>
    <t>203-451.000-802.002</t>
  </si>
  <si>
    <t>203-451.000-810.000</t>
  </si>
  <si>
    <t>CONTRACT SVCS - CONSTRUCTION</t>
  </si>
  <si>
    <t>203-451.000-810.002</t>
  </si>
  <si>
    <t>203-451.000-810.003</t>
  </si>
  <si>
    <t>203-463.000-782.000</t>
  </si>
  <si>
    <t>203-463.000-805.000</t>
  </si>
  <si>
    <t>203-463.000-812.000</t>
  </si>
  <si>
    <t>203-463.000-861.000</t>
  </si>
  <si>
    <t>203-463.000-959.002</t>
  </si>
  <si>
    <t>203-474.000-779.000</t>
  </si>
  <si>
    <t>203-474.000-782.000</t>
  </si>
  <si>
    <t>203-474.000-805.000</t>
  </si>
  <si>
    <t>203-474.000-814.000</t>
  </si>
  <si>
    <t>203-474.000-861.000</t>
  </si>
  <si>
    <t>203-478.000-782.000</t>
  </si>
  <si>
    <t>203-478.000-861.000</t>
  </si>
  <si>
    <t>203-482.000-729.000</t>
  </si>
  <si>
    <t>203-482.000-801.000</t>
  </si>
  <si>
    <t>203-482.000-804.000</t>
  </si>
  <si>
    <t>203-482.000-805.000</t>
  </si>
  <si>
    <t>203-482.000-860.000</t>
  </si>
  <si>
    <t>203-482.000-912.000</t>
  </si>
  <si>
    <t>203-482.000-961.000</t>
  </si>
  <si>
    <t>203-482.000-963.000</t>
  </si>
  <si>
    <t>Fund 203 - LOCAL ROADS &amp; STREETS:</t>
  </si>
  <si>
    <t>209-000.000-636.000</t>
  </si>
  <si>
    <t>GRAVE OPENING &amp; CLOSING</t>
  </si>
  <si>
    <t>209-000.000-637.000</t>
  </si>
  <si>
    <t>MARKER INSTALLATION</t>
  </si>
  <si>
    <t>209-000.000-643.000</t>
  </si>
  <si>
    <t>SALE OF LOTS</t>
  </si>
  <si>
    <t>209-000.000-643.001</t>
  </si>
  <si>
    <t>COLUMBARIUM SALES</t>
  </si>
  <si>
    <t>209-000.000-665.000</t>
  </si>
  <si>
    <t>209-000.000-675.005</t>
  </si>
  <si>
    <t>CONTRIBUTIONS - MEMORIALS</t>
  </si>
  <si>
    <t>209-000.000-699.101</t>
  </si>
  <si>
    <t>209-276.000-780.000</t>
  </si>
  <si>
    <t>GROUNDS MAINTENANCE</t>
  </si>
  <si>
    <t>209-276.000-782.000</t>
  </si>
  <si>
    <t>209-276.000-804.000</t>
  </si>
  <si>
    <t>209-276.000-805.000</t>
  </si>
  <si>
    <t>209-276.000-861.000</t>
  </si>
  <si>
    <t>209-276.000-912.000</t>
  </si>
  <si>
    <t>209-276.000-921.000</t>
  </si>
  <si>
    <t>209-276.000-922.000</t>
  </si>
  <si>
    <t>209-276.000-963.000</t>
  </si>
  <si>
    <t>209-276.000-974.000</t>
  </si>
  <si>
    <t>SITE IMPROVEMENT</t>
  </si>
  <si>
    <t>209-276.000-977.000</t>
  </si>
  <si>
    <t>209-276.000-980.004</t>
  </si>
  <si>
    <t>209-482.000-801.000</t>
  </si>
  <si>
    <t>Fund 209 - CEMETERY:</t>
  </si>
  <si>
    <t>Fund 265 - DRUG LAW ENFORCEMENT</t>
  </si>
  <si>
    <t>265-000.000-673.001</t>
  </si>
  <si>
    <t>SALE OF CONFISCATED ASSETS</t>
  </si>
  <si>
    <t>265-000.000-679.002</t>
  </si>
  <si>
    <t>265-333.000-964.006</t>
  </si>
  <si>
    <t>TRANS TO GENERAL FUND FOR NET</t>
  </si>
  <si>
    <t>265-333.000-977.000</t>
  </si>
  <si>
    <t>Fund 265 - DRUG LAW ENFORCEMENT:</t>
  </si>
  <si>
    <t>Fund 276 - C.D.B.G. GENERAL PROJECTS</t>
  </si>
  <si>
    <t>276-000.000-530.150</t>
  </si>
  <si>
    <t>COMM. DEV -- HCA TITLE II 201</t>
  </si>
  <si>
    <t>276-895.000-967.108</t>
  </si>
  <si>
    <t>2015 PROJECTS</t>
  </si>
  <si>
    <t>Fund 276 - C.D.B.G. GENERAL PROJECTS:</t>
  </si>
  <si>
    <t>370-000.000-699.101</t>
  </si>
  <si>
    <t>370-751.000-930.005</t>
  </si>
  <si>
    <t>COMMUNITY HOUSE REMODEL</t>
  </si>
  <si>
    <t>370-900.000-930.033</t>
  </si>
  <si>
    <t>DPW CAMPUS</t>
  </si>
  <si>
    <t>370-905.000-991.000</t>
  </si>
  <si>
    <t>370-905.000-996.001</t>
  </si>
  <si>
    <t>INTEREST ON BOND</t>
  </si>
  <si>
    <t>370-905.000-997.001</t>
  </si>
  <si>
    <t>BOND AGENT FEES</t>
  </si>
  <si>
    <t>Net - Dept 905.000 - DEBT SERVICE</t>
  </si>
  <si>
    <t>Fund 370 - FACILITIES &amp; CAPITAL BOND FUND:</t>
  </si>
  <si>
    <t>488-000.000-569.000</t>
  </si>
  <si>
    <t>488-000.000-628.004</t>
  </si>
  <si>
    <t>INFRASTRUCTURE WATER COMMODIT</t>
  </si>
  <si>
    <t>488-000.000-628.005</t>
  </si>
  <si>
    <t>INFRASTRUCTURE WATER RTS</t>
  </si>
  <si>
    <t>488-000.000-628.006</t>
  </si>
  <si>
    <t>INFRASTRUCTURE SEWER COMMODIT</t>
  </si>
  <si>
    <t>488-000.000-628.007</t>
  </si>
  <si>
    <t>INFRASTRUCTURE SEWER RTS</t>
  </si>
  <si>
    <t>488-000.000-635.300</t>
  </si>
  <si>
    <t>SEWER CONNECTION FEES</t>
  </si>
  <si>
    <t>488-000.000-635.310</t>
  </si>
  <si>
    <t>WATER CONNECTION FEES</t>
  </si>
  <si>
    <t>488-000.000-656.000</t>
  </si>
  <si>
    <t>WATER &amp; SEWER PENALTY INCOME</t>
  </si>
  <si>
    <t>488-000.000-665.000</t>
  </si>
  <si>
    <t>488-540.000-801.000</t>
  </si>
  <si>
    <t>Net - Dept 540.000 - ADMINISTRATION</t>
  </si>
  <si>
    <t>488-900.000-972.002</t>
  </si>
  <si>
    <t>WATER MAIN PROJECTS</t>
  </si>
  <si>
    <t>488-900.000-973.002</t>
  </si>
  <si>
    <t>SANITARY SEWER PROJECTS</t>
  </si>
  <si>
    <t>488-900.000-974.268</t>
  </si>
  <si>
    <t>SRF</t>
  </si>
  <si>
    <t>488-900.000-974.269</t>
  </si>
  <si>
    <t>DWSRF</t>
  </si>
  <si>
    <t>Net - Dept 900.000 - CAPITAL CONTROL</t>
  </si>
  <si>
    <t>Fund 488 - WATER &amp; SEWER IMPROVEMENT FUND:</t>
  </si>
  <si>
    <t>491-000.000-402.000</t>
  </si>
  <si>
    <t>491-540.000-805.043</t>
  </si>
  <si>
    <t>BROWNFIELD - AKT</t>
  </si>
  <si>
    <t>491-540.000-964.007</t>
  </si>
  <si>
    <t>REIMBURSEMENT OF INTEREST</t>
  </si>
  <si>
    <t>491-540.000-974.300</t>
  </si>
  <si>
    <t>3 MILLS OF SET FOR ACT 381 BRA</t>
  </si>
  <si>
    <t>Fund 491 - BROWNFIELD REDEVELOPMENT AUTHORITY:</t>
  </si>
  <si>
    <t>493-000.000-601.001</t>
  </si>
  <si>
    <t>MAGICAL MURAL TOUR</t>
  </si>
  <si>
    <t>493-000.000-606.000</t>
  </si>
  <si>
    <t>TASTE OF FALL</t>
  </si>
  <si>
    <t>493-000.000-607.000</t>
  </si>
  <si>
    <t>FOODIE FEBRUARY</t>
  </si>
  <si>
    <t>493-000.000-608.000</t>
  </si>
  <si>
    <t>PRINCIPAL SHOPPING DISTRICT</t>
  </si>
  <si>
    <t>493-000.000-609.000</t>
  </si>
  <si>
    <t>SIDEWALK SALES</t>
  </si>
  <si>
    <t>493-000.000-611.000</t>
  </si>
  <si>
    <t>MUSIC FESTIVAL/DANCIN</t>
  </si>
  <si>
    <t>493-000.000-611.001</t>
  </si>
  <si>
    <t>DANCIN' - SPONSORSHIP</t>
  </si>
  <si>
    <t>493-000.000-611.003</t>
  </si>
  <si>
    <t>DANCIN' - RESTAURANTS</t>
  </si>
  <si>
    <t>493-000.000-612.000</t>
  </si>
  <si>
    <t>LOVE LOCAL MONTH</t>
  </si>
  <si>
    <t>493-000.000-614.000</t>
  </si>
  <si>
    <t>LAGNIAPPE</t>
  </si>
  <si>
    <t>493-000.000-616.001</t>
  </si>
  <si>
    <t>KRIS KRINGLE MARKET</t>
  </si>
  <si>
    <t>493-000.000-618.000</t>
  </si>
  <si>
    <t>BIG BRIGHT LIGHT SHOW</t>
  </si>
  <si>
    <t>493-000.000-619.000</t>
  </si>
  <si>
    <t>WINTER MAGAZINE</t>
  </si>
  <si>
    <t>493-000.000-621.000</t>
  </si>
  <si>
    <t>SPRING MAGAZINE</t>
  </si>
  <si>
    <t>493-000.000-622.002</t>
  </si>
  <si>
    <t>ANNUAL AWARENESS PROGRAMNSOR</t>
  </si>
  <si>
    <t>493-000.000-624.001</t>
  </si>
  <si>
    <t>FIRE &amp; ICE FESTIVAL</t>
  </si>
  <si>
    <t>493-000.000-624.013</t>
  </si>
  <si>
    <t>PUBLIC ART EVENT</t>
  </si>
  <si>
    <t>493-000.000-624.014</t>
  </si>
  <si>
    <t>MOVIES IN THE MOONLIGHT</t>
  </si>
  <si>
    <t>493-000.000-634.748</t>
  </si>
  <si>
    <t>HALLOWEEN EVENTS</t>
  </si>
  <si>
    <t>493-000.000-634.755</t>
  </si>
  <si>
    <t>JUNK IN THE TRUNK</t>
  </si>
  <si>
    <t>493-000.000-634.757</t>
  </si>
  <si>
    <t>DECK ART</t>
  </si>
  <si>
    <t>493-000.000-634.762</t>
  </si>
  <si>
    <t>ROCHESTER POSED</t>
  </si>
  <si>
    <t>493-000.000-634.767</t>
  </si>
  <si>
    <t>FARMERS MARKET</t>
  </si>
  <si>
    <t>493-000.000-634.769</t>
  </si>
  <si>
    <t>ROCHESTER EXPLORERS CLUB</t>
  </si>
  <si>
    <t>493-000.000-634.770</t>
  </si>
  <si>
    <t>SMALL BUSINESS SATURDAY</t>
  </si>
  <si>
    <t>493-000.000-665.961</t>
  </si>
  <si>
    <t>PSD INTEREST &amp; PENALTIES</t>
  </si>
  <si>
    <t>493-000.000-676.000</t>
  </si>
  <si>
    <t>493-000.000-692.000</t>
  </si>
  <si>
    <t>493-000.000-699.805</t>
  </si>
  <si>
    <t>TRANS FRM DDA-CONTRACTUAL SRV</t>
  </si>
  <si>
    <t>493-701.000-701.001</t>
  </si>
  <si>
    <t>493-701.000-701.002</t>
  </si>
  <si>
    <t>493-701.000-701.003</t>
  </si>
  <si>
    <t>493-701.000-715.000</t>
  </si>
  <si>
    <t>493-701.000-716.000</t>
  </si>
  <si>
    <t>493-701.000-716.004</t>
  </si>
  <si>
    <t>493-701.000-718.001</t>
  </si>
  <si>
    <t>493-701.000-718.002</t>
  </si>
  <si>
    <t>493-701.000-719.000</t>
  </si>
  <si>
    <t>493-701.000-801.000</t>
  </si>
  <si>
    <t>493-701.000-805.703</t>
  </si>
  <si>
    <t>CONTRACT SVCS - EMPLOYMENT</t>
  </si>
  <si>
    <t>493-701.000-863.000</t>
  </si>
  <si>
    <t>493-701.000-961.000</t>
  </si>
  <si>
    <t>493-701.000-963.002</t>
  </si>
  <si>
    <t>Net - Dept 701.000 - GENERAL &amp; ADMINSTRATIVE - GA</t>
  </si>
  <si>
    <t>493-702.000-790.007</t>
  </si>
  <si>
    <t>AD PR - SIGNAGE</t>
  </si>
  <si>
    <t>493-707.000-805.000</t>
  </si>
  <si>
    <t>493-708.000-790.007</t>
  </si>
  <si>
    <t>493-708.000-861.000</t>
  </si>
  <si>
    <t>493-708.000-963.000</t>
  </si>
  <si>
    <t>493-709.000-790.002</t>
  </si>
  <si>
    <t>AD PR - NEWSPAPER</t>
  </si>
  <si>
    <t>493-709.000-790.007</t>
  </si>
  <si>
    <t>493-709.000-805.000</t>
  </si>
  <si>
    <t>493-709.000-963.000</t>
  </si>
  <si>
    <t>493-711.000-805.000</t>
  </si>
  <si>
    <t>493-712.000-805.000</t>
  </si>
  <si>
    <t>493-714.000-790.007</t>
  </si>
  <si>
    <t>493-714.000-805.000</t>
  </si>
  <si>
    <t>493-715.000-790.003</t>
  </si>
  <si>
    <t>AD PR - PRINTING/GRAPHICS</t>
  </si>
  <si>
    <t>493-715.000-791.004</t>
  </si>
  <si>
    <t>AD-PL-TV-HLDY PARADE/DT PROMO</t>
  </si>
  <si>
    <t>493-715.000-792.000</t>
  </si>
  <si>
    <t>BANNERS</t>
  </si>
  <si>
    <t>493-715.000-963.000</t>
  </si>
  <si>
    <t>493-716.000-731.000</t>
  </si>
  <si>
    <t>LICENSE AND FEES</t>
  </si>
  <si>
    <t>493-716.000-790.003</t>
  </si>
  <si>
    <t>493-716.000-790.007</t>
  </si>
  <si>
    <t>493-716.000-805.000</t>
  </si>
  <si>
    <t>493-719.000-728.000</t>
  </si>
  <si>
    <t>493-719.000-790.003</t>
  </si>
  <si>
    <t>493-719.000-794.000</t>
  </si>
  <si>
    <t>GRAPHIC DESIGN</t>
  </si>
  <si>
    <t>493-719.000-805.000</t>
  </si>
  <si>
    <t>493-720.000-728.000</t>
  </si>
  <si>
    <t>493-720.000-790.003</t>
  </si>
  <si>
    <t>493-720.000-794.000</t>
  </si>
  <si>
    <t>493-720.000-805.000</t>
  </si>
  <si>
    <t>493-722.000-805.000</t>
  </si>
  <si>
    <t>493-735.000-963.000</t>
  </si>
  <si>
    <t>493-736.000-790.007</t>
  </si>
  <si>
    <t>493-736.000-791.002</t>
  </si>
  <si>
    <t>AD PL - NEWSPAPER ADV</t>
  </si>
  <si>
    <t>493-736.000-805.000</t>
  </si>
  <si>
    <t>493-736.000-963.000</t>
  </si>
  <si>
    <t>493-748.000-805.000</t>
  </si>
  <si>
    <t>493-748.000-963.000</t>
  </si>
  <si>
    <t>493-752.000-763.000</t>
  </si>
  <si>
    <t>FESTIVAL OF TREES</t>
  </si>
  <si>
    <t>493-752.000-805.000</t>
  </si>
  <si>
    <t>493-755.000-963.000</t>
  </si>
  <si>
    <t>493-757.000-963.000</t>
  </si>
  <si>
    <t>493-762.000-790.003</t>
  </si>
  <si>
    <t>493-762.000-963.000</t>
  </si>
  <si>
    <t>493-767.000-760.000</t>
  </si>
  <si>
    <t>FARMERS MARKET - OP SUPPLIES</t>
  </si>
  <si>
    <t>493-769.000-963.000</t>
  </si>
  <si>
    <t>493-770.000-963.000</t>
  </si>
  <si>
    <t>493-774.000-760.000</t>
  </si>
  <si>
    <t>CAROLING IN THE CITY - OP SUPPLIES</t>
  </si>
  <si>
    <t>Fund 493 - PRINCIPAL SHOPPING DISTRICT:</t>
  </si>
  <si>
    <t>494-000.000-402.000</t>
  </si>
  <si>
    <t>494-000.000-573.000</t>
  </si>
  <si>
    <t>494-000.000-626.000</t>
  </si>
  <si>
    <t>DDA BUSINESS DEVELOPMENT</t>
  </si>
  <si>
    <t>494-000.000-676.000</t>
  </si>
  <si>
    <t>494-000.000-692.000</t>
  </si>
  <si>
    <t>494-736.000-790.007</t>
  </si>
  <si>
    <t>494-752.000-805.000</t>
  </si>
  <si>
    <t>494-896.000-701.000</t>
  </si>
  <si>
    <t>494-896.000-701.002</t>
  </si>
  <si>
    <t>494-896.000-710.101</t>
  </si>
  <si>
    <t>494-896.000-715.000</t>
  </si>
  <si>
    <t>494-896.000-716.000</t>
  </si>
  <si>
    <t>494-896.000-716.004</t>
  </si>
  <si>
    <t>494-896.000-718.000</t>
  </si>
  <si>
    <t>494-896.000-718.002</t>
  </si>
  <si>
    <t>494-896.000-719.000</t>
  </si>
  <si>
    <t>494-896.000-721.000</t>
  </si>
  <si>
    <t>494-896.000-728.000</t>
  </si>
  <si>
    <t>494-896.000-729.000</t>
  </si>
  <si>
    <t>494-896.000-757.000</t>
  </si>
  <si>
    <t>494-896.000-801.000</t>
  </si>
  <si>
    <t>494-896.000-803.000</t>
  </si>
  <si>
    <t>494-896.000-804.000</t>
  </si>
  <si>
    <t>494-896.000-805.009</t>
  </si>
  <si>
    <t>CONTRACT SVCS - BUS. DEV COMM</t>
  </si>
  <si>
    <t>494-896.000-805.010</t>
  </si>
  <si>
    <t>CONTRACT SVCS - D.P.W.</t>
  </si>
  <si>
    <t>494-896.000-805.011</t>
  </si>
  <si>
    <t>CONTRACT SVCS - MAINTENANCE</t>
  </si>
  <si>
    <t>494-896.000-805.027</t>
  </si>
  <si>
    <t>CABLE CASTING</t>
  </si>
  <si>
    <t>494-896.000-805.030</t>
  </si>
  <si>
    <t>CONTRACT SVCS - DUMPSTERS</t>
  </si>
  <si>
    <t>494-896.000-805.703</t>
  </si>
  <si>
    <t>494-896.000-850.000</t>
  </si>
  <si>
    <t>494-896.000-860.000</t>
  </si>
  <si>
    <t>494-896.000-861.002</t>
  </si>
  <si>
    <t>EQUIPMENT LEASE - COPY MACHIN</t>
  </si>
  <si>
    <t>494-896.000-863.001</t>
  </si>
  <si>
    <t>494-896.000-863.002</t>
  </si>
  <si>
    <t>494-896.000-864.000</t>
  </si>
  <si>
    <t>494-896.000-883.000</t>
  </si>
  <si>
    <t>494-896.000-912.000</t>
  </si>
  <si>
    <t>494-896.000-921.000</t>
  </si>
  <si>
    <t>494-896.000-922.000</t>
  </si>
  <si>
    <t>494-896.000-931.000</t>
  </si>
  <si>
    <t>494-896.000-940.000</t>
  </si>
  <si>
    <t>RENTAL OF LAND</t>
  </si>
  <si>
    <t>494-896.000-957.000</t>
  </si>
  <si>
    <t>494-900.000-974.019</t>
  </si>
  <si>
    <t>CAPITAL ASSETS - MAINT &amp; MINO</t>
  </si>
  <si>
    <t>494-900.000-974.121</t>
  </si>
  <si>
    <t>SIDEWALK RECONSTRUCTION</t>
  </si>
  <si>
    <t>494-900.000-974.210</t>
  </si>
  <si>
    <t>STREET LIGHTING REPLACEMENT</t>
  </si>
  <si>
    <t>494-900.000-989.000</t>
  </si>
  <si>
    <t>COVID-19 RESPONSE</t>
  </si>
  <si>
    <t>494-965.000-999.203</t>
  </si>
  <si>
    <t>494-965.000-999.516</t>
  </si>
  <si>
    <t>TRANS TO AUTO PARKING FUND</t>
  </si>
  <si>
    <t>Fund 494 - DOWNTOWN DEVELOPMENT AUTHORITY:</t>
  </si>
  <si>
    <t>499-000.000-675.005</t>
  </si>
  <si>
    <t>499-900.000-974.217</t>
  </si>
  <si>
    <t>BI-CENTENNIAL PROJECT - PARK</t>
  </si>
  <si>
    <t>Fund 499 - GENERAL CAPITAL PROJECTS:</t>
  </si>
  <si>
    <t>516-000.000-652.000</t>
  </si>
  <si>
    <t>516-000.000-652.001</t>
  </si>
  <si>
    <t>516-000.000-655.000</t>
  </si>
  <si>
    <t>516-000.000-665.000</t>
  </si>
  <si>
    <t>516-000.000-671.002</t>
  </si>
  <si>
    <t>516-000.000-676.000</t>
  </si>
  <si>
    <t>516-000.000-692.000</t>
  </si>
  <si>
    <t>516-000.000-699.494</t>
  </si>
  <si>
    <t>516-585.000-701.003</t>
  </si>
  <si>
    <t>516-585.000-703.108</t>
  </si>
  <si>
    <t>516-585.000-704.105</t>
  </si>
  <si>
    <t>516-585.000-715.000</t>
  </si>
  <si>
    <t>516-585.000-716.000</t>
  </si>
  <si>
    <t>516-585.000-716.004</t>
  </si>
  <si>
    <t>516-585.000-718.001</t>
  </si>
  <si>
    <t>516-585.000-718.002</t>
  </si>
  <si>
    <t>516-585.000-757.000</t>
  </si>
  <si>
    <t>516-585.000-780.000</t>
  </si>
  <si>
    <t>516-585.000-782.000</t>
  </si>
  <si>
    <t>516-585.000-801.000</t>
  </si>
  <si>
    <t>516-585.000-803.000</t>
  </si>
  <si>
    <t>516-585.000-804.000</t>
  </si>
  <si>
    <t>516-585.000-805.000</t>
  </si>
  <si>
    <t>516-585.000-850.000</t>
  </si>
  <si>
    <t>516-585.000-860.000</t>
  </si>
  <si>
    <t>516-585.000-861.000</t>
  </si>
  <si>
    <t>516-585.000-912.000</t>
  </si>
  <si>
    <t>516-585.000-921.000</t>
  </si>
  <si>
    <t>516-585.000-923.000</t>
  </si>
  <si>
    <t>516-585.000-925.000</t>
  </si>
  <si>
    <t>516-585.000-931.000</t>
  </si>
  <si>
    <t>516-585.000-940.001</t>
  </si>
  <si>
    <t>516-585.000-963.000</t>
  </si>
  <si>
    <t>516-585.000-963.002</t>
  </si>
  <si>
    <t>516-585.000-985.002</t>
  </si>
  <si>
    <t>516-585.000-985.004</t>
  </si>
  <si>
    <t>516-585.000-985.005</t>
  </si>
  <si>
    <t>516-585.000-994.011</t>
  </si>
  <si>
    <t>Net - Dept 585.000 - AUTOMOBILE PARKING</t>
  </si>
  <si>
    <t>516-905.000-991.000</t>
  </si>
  <si>
    <t>516-905.000-996.000</t>
  </si>
  <si>
    <t>516-905.000-997.001</t>
  </si>
  <si>
    <t>Fund 516 - AUTOMOBILE PARKING SYSTEM:</t>
  </si>
  <si>
    <t>592-000.000-628.000</t>
  </si>
  <si>
    <t>WATER SALES</t>
  </si>
  <si>
    <t>592-000.000-628.001</t>
  </si>
  <si>
    <t>DETROIT WATER SALES</t>
  </si>
  <si>
    <t>592-000.000-628.002</t>
  </si>
  <si>
    <t>ROCHESTER WELL READY TO SERVE</t>
  </si>
  <si>
    <t>592-000.000-628.003</t>
  </si>
  <si>
    <t>DETROIT WATER READY TO SERVE</t>
  </si>
  <si>
    <t>592-000.000-630.000</t>
  </si>
  <si>
    <t>SEWAGE DISPOSAL FEES</t>
  </si>
  <si>
    <t>592-000.000-630.002</t>
  </si>
  <si>
    <t>SEWER READY TO SERVE</t>
  </si>
  <si>
    <t>592-000.000-635.100</t>
  </si>
  <si>
    <t>WATER TAP FEES</t>
  </si>
  <si>
    <t>592-000.000-635.200</t>
  </si>
  <si>
    <t>WATER TAP INSPECTION FEES</t>
  </si>
  <si>
    <t>592-000.000-635.400</t>
  </si>
  <si>
    <t>SEWER TAP INSPECTION FEES</t>
  </si>
  <si>
    <t>592-000.000-643.100</t>
  </si>
  <si>
    <t>SALE OF WATER METERS</t>
  </si>
  <si>
    <t>592-000.000-656.000</t>
  </si>
  <si>
    <t>592-000.000-665.000</t>
  </si>
  <si>
    <t>592-000.000-692.000</t>
  </si>
  <si>
    <t>592-536.000-721.000</t>
  </si>
  <si>
    <t>592-536.000-744.200</t>
  </si>
  <si>
    <t>METER REPAIR - PARTS</t>
  </si>
  <si>
    <t>592-536.000-745.000</t>
  </si>
  <si>
    <t>592-536.000-782.000</t>
  </si>
  <si>
    <t>592-536.000-802.000</t>
  </si>
  <si>
    <t>592-536.000-805.000</t>
  </si>
  <si>
    <t>592-536.000-850.000</t>
  </si>
  <si>
    <t>592-536.000-863.001</t>
  </si>
  <si>
    <t>592-536.000-863.002</t>
  </si>
  <si>
    <t>592-536.000-921.000</t>
  </si>
  <si>
    <t>592-536.000-931.336</t>
  </si>
  <si>
    <t>MAINT &amp; REPAIRS - FIRE HYDRAN</t>
  </si>
  <si>
    <t>592-536.000-932.100</t>
  </si>
  <si>
    <t>MAINT &amp; REPAIRS - PUMPS &amp; DIS</t>
  </si>
  <si>
    <t>592-536.000-940.100</t>
  </si>
  <si>
    <t>RENTAL OF D.P.W. BUILDING</t>
  </si>
  <si>
    <t>592-536.000-941.000</t>
  </si>
  <si>
    <t>EQUIPMENT RENTAL-PLANT</t>
  </si>
  <si>
    <t>592-536.000-963.000</t>
  </si>
  <si>
    <t>592-536.000-963.005</t>
  </si>
  <si>
    <t>WATER DIST ANNUAL PERMIT FEES</t>
  </si>
  <si>
    <t>Net - Dept 536.000 - WATER DISTRIBUTION</t>
  </si>
  <si>
    <t>592-537.000-743.000</t>
  </si>
  <si>
    <t>CHEMICALS</t>
  </si>
  <si>
    <t>592-537.000-782.000</t>
  </si>
  <si>
    <t>592-537.000-802.000</t>
  </si>
  <si>
    <t>592-537.000-805.000</t>
  </si>
  <si>
    <t>592-537.000-863.001</t>
  </si>
  <si>
    <t>592-537.000-921.000</t>
  </si>
  <si>
    <t>592-537.000-931.100</t>
  </si>
  <si>
    <t>MAINTENANCE &amp; REPAIRS - PLANT</t>
  </si>
  <si>
    <t>Net - Dept 537.000 - WATER PLANT EXPENSE</t>
  </si>
  <si>
    <t>592-538.000-745.000</t>
  </si>
  <si>
    <t>592-538.000-757.000</t>
  </si>
  <si>
    <t>592-538.000-782.000</t>
  </si>
  <si>
    <t>592-538.000-802.000</t>
  </si>
  <si>
    <t>592-538.000-805.000</t>
  </si>
  <si>
    <t>592-538.000-805.101</t>
  </si>
  <si>
    <t>SANITARY DISPOSAL-OAKLAND</t>
  </si>
  <si>
    <t>592-538.000-805.110</t>
  </si>
  <si>
    <t>CONTRACT SVCS - ROOT CONTROL</t>
  </si>
  <si>
    <t>592-538.000-921.000</t>
  </si>
  <si>
    <t>592-538.000-923.000</t>
  </si>
  <si>
    <t>592-538.000-931.200</t>
  </si>
  <si>
    <t>MAINTENANCE &amp; REPAIRS - SYSTE</t>
  </si>
  <si>
    <t>592-538.000-940.100</t>
  </si>
  <si>
    <t>592-538.000-942.000</t>
  </si>
  <si>
    <t>EQUIPMENT RENTAL-SYSTEM</t>
  </si>
  <si>
    <t>592-538.000-963.000</t>
  </si>
  <si>
    <t>INT OAK-MACOMB INTERCEPTOR</t>
  </si>
  <si>
    <t>Net - Dept 538.000 - WASTEWATER COLLECTIONS</t>
  </si>
  <si>
    <t>592-540.000-728.000</t>
  </si>
  <si>
    <t>592-540.000-729.000</t>
  </si>
  <si>
    <t>592-540.000-801.000</t>
  </si>
  <si>
    <t>592-540.000-803.000</t>
  </si>
  <si>
    <t>592-540.000-804.000</t>
  </si>
  <si>
    <t>592-540.000-805.000</t>
  </si>
  <si>
    <t>592-540.000-850.000</t>
  </si>
  <si>
    <t>592-540.000-860.000</t>
  </si>
  <si>
    <t>592-540.000-912.000</t>
  </si>
  <si>
    <t>592-540.000-940.200</t>
  </si>
  <si>
    <t>RENTAL OF MUNICIPAL BUILDING</t>
  </si>
  <si>
    <t>592-540.000-969.000</t>
  </si>
  <si>
    <t>592-540.000-980.001</t>
  </si>
  <si>
    <t>592-541.000-805.013</t>
  </si>
  <si>
    <t>PURCHASE WATER SHELBY</t>
  </si>
  <si>
    <t>Net - Dept 541.000 - WATER PURCHASE - SHELBY</t>
  </si>
  <si>
    <t>Fund 592 - WATER &amp; SEWER FUND:</t>
  </si>
  <si>
    <t>631-000.000-699.101</t>
  </si>
  <si>
    <t>631-265.000-930.000</t>
  </si>
  <si>
    <t>CIVIC CENTER BLDG MAINTENANCE</t>
  </si>
  <si>
    <t>631-265.000-930.001</t>
  </si>
  <si>
    <t>MONUMENTS-CIVIC CENTER MAINT</t>
  </si>
  <si>
    <t>631-265.000-930.002</t>
  </si>
  <si>
    <t>TENNIS COURT MAINT</t>
  </si>
  <si>
    <t>631-265.000-930.003</t>
  </si>
  <si>
    <t>SUNDIAL MAINT</t>
  </si>
  <si>
    <t>631-265.000-930.004</t>
  </si>
  <si>
    <t>631-336.000-930.000</t>
  </si>
  <si>
    <t>FIRE HALL BUILDING MAINT</t>
  </si>
  <si>
    <t>631-336.000-930.002</t>
  </si>
  <si>
    <t>FIRE TRAINING TOWER MAINT</t>
  </si>
  <si>
    <t>631-441.000-930.001</t>
  </si>
  <si>
    <t>DPW STORAGE GARAGE MAINT</t>
  </si>
  <si>
    <t>631-441.000-930.002</t>
  </si>
  <si>
    <t>SALT STORAGE BLDG MAINT</t>
  </si>
  <si>
    <t>631-441.000-930.003</t>
  </si>
  <si>
    <t>BASKETBALL COURTS MAINT</t>
  </si>
  <si>
    <t>631-441.000-930.005</t>
  </si>
  <si>
    <t>DPW FENCE MAINT</t>
  </si>
  <si>
    <t>631-751.000-930.000</t>
  </si>
  <si>
    <t>SKATING SHELTER MAINT</t>
  </si>
  <si>
    <t>631-751.000-930.001</t>
  </si>
  <si>
    <t>PARK BENCHES, TABLES, SIGNS MAINT</t>
  </si>
  <si>
    <t>631-751.000-930.002</t>
  </si>
  <si>
    <t>KIWANAS PAVILION MAINT</t>
  </si>
  <si>
    <t>631-751.000-930.003</t>
  </si>
  <si>
    <t>COMFORT STATION MAINT</t>
  </si>
  <si>
    <t>631-751.000-930.004</t>
  </si>
  <si>
    <t>BAND SHELL MAINT</t>
  </si>
  <si>
    <t>631-751.000-930.005</t>
  </si>
  <si>
    <t>COMMUNITY HOUSE MAINT</t>
  </si>
  <si>
    <t>631-751.000-930.006</t>
  </si>
  <si>
    <t>GBB STORAGE BUILDING MAINT</t>
  </si>
  <si>
    <t>631-751.000-930.007</t>
  </si>
  <si>
    <t>BIG BATHROOM MAINT</t>
  </si>
  <si>
    <t>631-751.000-930.009</t>
  </si>
  <si>
    <t>HALLBACK FIELDHOUSE &amp; GROUNDS  MAINT</t>
  </si>
  <si>
    <t>631-751.000-930.010</t>
  </si>
  <si>
    <t>ELIZABETH PARK MAINT</t>
  </si>
  <si>
    <t>631-751.000-930.011</t>
  </si>
  <si>
    <t>DINOSAUR HILL NATURE PRESERVE MAINT</t>
  </si>
  <si>
    <t>631-751.000-930.013</t>
  </si>
  <si>
    <t>CLINTON RIVER TRAIL MAINT</t>
  </si>
  <si>
    <t>631-751.000-930.014</t>
  </si>
  <si>
    <t>PAINT CREEK TRAIL MAINT</t>
  </si>
  <si>
    <t>631-751.000-930.018</t>
  </si>
  <si>
    <t>COMMUNITY GARDEN MAINT</t>
  </si>
  <si>
    <t>631-751.000-930.032</t>
  </si>
  <si>
    <t>LUDLOW WEST TOT LOT MAINTENANCE</t>
  </si>
  <si>
    <t>631-751.000-930.034</t>
  </si>
  <si>
    <t>PARKS BUILDING MAINTENANCE</t>
  </si>
  <si>
    <t>631-751.000-930.035</t>
  </si>
  <si>
    <t>PARKS GROUNDS MAINTENANCE</t>
  </si>
  <si>
    <t>631-751.000-930.036</t>
  </si>
  <si>
    <t>BUTTERFLY GARDEN MAINTENANCE</t>
  </si>
  <si>
    <t>Fund 631 - FACILITIES &amp; GROUNDS MAINTENANCE FUNDS:</t>
  </si>
  <si>
    <t>661-000.000-665.000</t>
  </si>
  <si>
    <t>661-000.000-667.003</t>
  </si>
  <si>
    <t>RENTAL D.P.W. GARAGE - W &amp; S</t>
  </si>
  <si>
    <t>661-000.000-669.101</t>
  </si>
  <si>
    <t>COMPUTER RENTAL - GEN. FUND</t>
  </si>
  <si>
    <t>661-000.000-669.202</t>
  </si>
  <si>
    <t>COMPUTER RENTAL - MAJOR STS</t>
  </si>
  <si>
    <t>661-000.000-669.203</t>
  </si>
  <si>
    <t>COMPUTER RENTAL - LOCAL STS</t>
  </si>
  <si>
    <t>661-000.000-669.301</t>
  </si>
  <si>
    <t>COMPUTER RENTAL - POLICE</t>
  </si>
  <si>
    <t>661-000.000-669.336</t>
  </si>
  <si>
    <t>COMPUTER RENTAL - FIRE DEPT</t>
  </si>
  <si>
    <t>661-000.000-669.441</t>
  </si>
  <si>
    <t>COMPUTER RENTAL - DPW</t>
  </si>
  <si>
    <t>661-000.000-669.494</t>
  </si>
  <si>
    <t>COMPUTER RENTAL - DDA.</t>
  </si>
  <si>
    <t>661-000.000-669.516</t>
  </si>
  <si>
    <t>COMPUTER RENTAL - AUTO PARKIN</t>
  </si>
  <si>
    <t>661-000.000-669.592</t>
  </si>
  <si>
    <t>COMPUTER RENTAL - W &amp; S</t>
  </si>
  <si>
    <t>661-000.000-670.101</t>
  </si>
  <si>
    <t>EQUIP RENTAL-ADMINISTRATION</t>
  </si>
  <si>
    <t>661-000.000-670.191</t>
  </si>
  <si>
    <t>EQUIP RENTAL -ELECTIONS</t>
  </si>
  <si>
    <t>661-000.000-670.202</t>
  </si>
  <si>
    <t>EQUIP RENTAL-MAJ.ST./TRK LINE</t>
  </si>
  <si>
    <t>661-000.000-670.203</t>
  </si>
  <si>
    <t>EQUIP RENTAL-LOCAL STREETS</t>
  </si>
  <si>
    <t>661-000.000-670.209</t>
  </si>
  <si>
    <t>EQUIP RENTAL -CEMETERY</t>
  </si>
  <si>
    <t>661-000.000-670.265</t>
  </si>
  <si>
    <t>EQUIP RENTAL -CIVIC CENTER</t>
  </si>
  <si>
    <t>661-000.000-670.301</t>
  </si>
  <si>
    <t>EQUIP RENTAL - POLICE DEPT.</t>
  </si>
  <si>
    <t>661-000.000-670.336</t>
  </si>
  <si>
    <t>EQUIP RENTAL - FIRE DEPARTMEN</t>
  </si>
  <si>
    <t>661-000.000-670.441</t>
  </si>
  <si>
    <t>EQUIP RENTAL - PUBLIC WORKS</t>
  </si>
  <si>
    <t>661-000.000-670.493</t>
  </si>
  <si>
    <t>EQUIP RENTAL - PRINIPAL SHOPPING DISTRIC</t>
  </si>
  <si>
    <t>661-000.000-670.516</t>
  </si>
  <si>
    <t>EQUIP RENTAL - AUTO PARKING</t>
  </si>
  <si>
    <t>661-000.000-670.529</t>
  </si>
  <si>
    <t>ENVIRONMENTAL SERVICES</t>
  </si>
  <si>
    <t>661-000.000-670.592</t>
  </si>
  <si>
    <t>EQUIP RENTAL - WATER &amp; SEWER</t>
  </si>
  <si>
    <t>661-000.000-670.751</t>
  </si>
  <si>
    <t>EQUIP RENTAL - PARKS &amp; REC.</t>
  </si>
  <si>
    <t>661-000.000-673.000</t>
  </si>
  <si>
    <t>SALE OF CAPITAL ASSETS</t>
  </si>
  <si>
    <t>661-000.000-678.100</t>
  </si>
  <si>
    <t>GASOLINE REIMBURSEMENTS</t>
  </si>
  <si>
    <t>661-268.000-778.000</t>
  </si>
  <si>
    <t>BUILDING MAINTENANCE-MATERIAL</t>
  </si>
  <si>
    <t>661-268.000-921.000</t>
  </si>
  <si>
    <t>661-268.000-922.000</t>
  </si>
  <si>
    <t>661-268.000-923.000</t>
  </si>
  <si>
    <t>661-268.000-932.000</t>
  </si>
  <si>
    <t>MAINTENANCE &amp; REPAIR BUILDING</t>
  </si>
  <si>
    <t>Net - Dept 268.000 - GARAGE</t>
  </si>
  <si>
    <t>661-269.000-721.000</t>
  </si>
  <si>
    <t>661-269.000-745.000</t>
  </si>
  <si>
    <t>661-269.000-751.000</t>
  </si>
  <si>
    <t>661-269.000-757.000</t>
  </si>
  <si>
    <t>661-269.000-782.100</t>
  </si>
  <si>
    <t>MAINT. MATERIAL VEHICLES - DP</t>
  </si>
  <si>
    <t>661-269.000-782.301</t>
  </si>
  <si>
    <t>MAINTENANCE MATERIAL  - POLIC</t>
  </si>
  <si>
    <t>661-269.000-782.336</t>
  </si>
  <si>
    <t>MAINTENANCE MATERIAL - FIRE</t>
  </si>
  <si>
    <t>661-269.000-912.100</t>
  </si>
  <si>
    <t>INSURANCE - FLEET</t>
  </si>
  <si>
    <t>661-269.000-932.001</t>
  </si>
  <si>
    <t>MAINT. &amp; REPAIR - CONTRACTED</t>
  </si>
  <si>
    <t>Net - Dept 269.000 - RENTAL EQUIPMENT</t>
  </si>
  <si>
    <t>661-289.000-801.000</t>
  </si>
  <si>
    <t>661-289.000-804.000</t>
  </si>
  <si>
    <t>661-289.000-805.000</t>
  </si>
  <si>
    <t>661-289.000-815.000</t>
  </si>
  <si>
    <t>CONTRACT SVCS - COMP MTC</t>
  </si>
  <si>
    <t>661-289.000-815.001</t>
  </si>
  <si>
    <t>661-289.000-912.000</t>
  </si>
  <si>
    <t>661-289.000-980.004</t>
  </si>
  <si>
    <t>661-900.000-977.000</t>
  </si>
  <si>
    <t>661-900.000-980.001</t>
  </si>
  <si>
    <t>Fund 661 - REVOLVING EQUIPMENT:</t>
  </si>
  <si>
    <t>677-000.000-685.000</t>
  </si>
  <si>
    <t>OPEB TRUST DISTRIBUTIONS</t>
  </si>
  <si>
    <t>677-000.000-692.000</t>
  </si>
  <si>
    <t>677-289.000-701.004</t>
  </si>
  <si>
    <t>677-540.000-716.000</t>
  </si>
  <si>
    <t>677-701.000-716.000</t>
  </si>
  <si>
    <t>677-701.000-716.002</t>
  </si>
  <si>
    <t>HOSPITALIZATION - RETIREE</t>
  </si>
  <si>
    <t>Fund 677 - SELF-INSURANCE FUND:</t>
  </si>
  <si>
    <t>703-000.000-961.000</t>
  </si>
  <si>
    <t>Fund 703 - T/A CURRENT TAX COLLECTIONS:</t>
  </si>
  <si>
    <t>747-540.000-716.000</t>
  </si>
  <si>
    <t>Fund 747 - T/A RETIREE HOSPITALIZATION:</t>
  </si>
  <si>
    <t>750-701.000-678.001</t>
  </si>
  <si>
    <t>EMPLOYEE CONTRIBUTION</t>
  </si>
  <si>
    <t>Fund 750 - T/A PAYROLL FUND:</t>
  </si>
  <si>
    <t>TOTAL REVENUES - ALL FUNDS</t>
  </si>
  <si>
    <t>TOTAL EXPENDITURES - ALL FUNDS</t>
  </si>
  <si>
    <t>IFERROR(VLOOKUP(G$1,INDIRECT(CONCATENATE($A$,MATCH($E2,$B:$B,0)+1,":$D$",(MATCH($E2,!$B:$B,0)+1)+MATCH($C$1,INDIRECT(CONCATENATE($A$",MATCH($E2,$B:$B,0)+1,":$A$2000")),0))),$D$1,FALSE)," ")</t>
  </si>
  <si>
    <t>003.002</t>
  </si>
  <si>
    <t>Fund 750 T/A PAYROLL FUND</t>
  </si>
  <si>
    <t>001.000</t>
  </si>
  <si>
    <t>Fund 747 T/A RETIREE HOSPITALIZATION</t>
  </si>
  <si>
    <t>Fund 730 T/A SEVERANCE / SICK PAY</t>
  </si>
  <si>
    <t>T/A CURRENT TAX COLLECTIONS</t>
  </si>
  <si>
    <t>003.701</t>
  </si>
  <si>
    <t>003.072</t>
  </si>
  <si>
    <t>Fund 703 T/A CURRENT TAX COLLECTIONS</t>
  </si>
  <si>
    <t>SELF-INSURANCE FUND</t>
  </si>
  <si>
    <t>Fund 677 SELF-INSURANCE FUND</t>
  </si>
  <si>
    <t>REVOLVING EQUIPMENT</t>
  </si>
  <si>
    <t>Fund 661 REVOLVING EQUIPMENT</t>
  </si>
  <si>
    <t>Fund 631 FACILITIES &amp; GROUNDS MAINTENANCE FUNDS</t>
  </si>
  <si>
    <t>WATER &amp; SEWER FUND</t>
  </si>
  <si>
    <t>Fund 592 WATER &amp; SEWER FUND</t>
  </si>
  <si>
    <t>AUTOMOBILE PARKING SYSTEM</t>
  </si>
  <si>
    <t>003.799</t>
  </si>
  <si>
    <t>003.058</t>
  </si>
  <si>
    <t>Fund 516 AUTOMOBILE PARKING SYSTEM</t>
  </si>
  <si>
    <t>GENERAL CAPITAL PROJECTS</t>
  </si>
  <si>
    <t>Fund 499 GENERAL CAPITAL PROJECTS</t>
  </si>
  <si>
    <t>DOWNTOWN DEVELOPMENT AUTHORITY</t>
  </si>
  <si>
    <t>003.051</t>
  </si>
  <si>
    <t>Fund 494 DOWNTOWN DEVELOPMENT AUTHORITY</t>
  </si>
  <si>
    <t>003.053</t>
  </si>
  <si>
    <t>Fund 493 PRINCIPAL SHOPPING DISTRICT</t>
  </si>
  <si>
    <t>Fund 491 BROWNFIELD REDEVELOPMENT AUTHORITY</t>
  </si>
  <si>
    <t>WATER &amp; SEWER IMPROVEMENT FUND</t>
  </si>
  <si>
    <t>003.047</t>
  </si>
  <si>
    <t>003.000</t>
  </si>
  <si>
    <t>Fund 488 WATER &amp; SEWER IMPROVEMENT FUND</t>
  </si>
  <si>
    <t>FACILITIES &amp; CAPITAL BOND FUND</t>
  </si>
  <si>
    <t>Fund 370 FACILITIES &amp; CAPITAL BOND FUND</t>
  </si>
  <si>
    <t>OPC BUILDING DEBT SERVICE FUND</t>
  </si>
  <si>
    <t>Fund 369 OPC BUILDING DEBT SERVICE FUND</t>
  </si>
  <si>
    <t>Fund 276 C.D.B.G. GENERAL PROJECTS</t>
  </si>
  <si>
    <t>Fund 265 DRUG LAW ENFORCEMENT</t>
  </si>
  <si>
    <t>CEMETERY</t>
  </si>
  <si>
    <t>Fund 209 CEMETERY</t>
  </si>
  <si>
    <t>Fund 203 LOCAL ROADS &amp; STREETS</t>
  </si>
  <si>
    <t>LOCAL ROADS &amp; STREETS</t>
  </si>
  <si>
    <t>Fund 202 MAJOR ROADS &amp; STREETS</t>
  </si>
  <si>
    <t>Fund 101 GENERAL FUND</t>
  </si>
  <si>
    <t>Fund</t>
  </si>
  <si>
    <t xml:space="preserve">02/04/2019                                 CASH SUMMARY BY ACCOUNT FOR CITY OF ROCHESTER                                           </t>
  </si>
  <si>
    <t>003.275</t>
  </si>
  <si>
    <t>MAJOR ROADS &amp; STREETS</t>
  </si>
  <si>
    <t>003.075</t>
  </si>
  <si>
    <t>003.060</t>
  </si>
  <si>
    <t>003.059</t>
  </si>
  <si>
    <t>003.057</t>
  </si>
  <si>
    <t>003.055</t>
  </si>
  <si>
    <t>003.054</t>
  </si>
  <si>
    <t>003.050</t>
  </si>
  <si>
    <t>003.048</t>
  </si>
  <si>
    <t>003.010</t>
  </si>
  <si>
    <t>003.046</t>
  </si>
  <si>
    <t>003.045</t>
  </si>
  <si>
    <t>003.043</t>
  </si>
  <si>
    <t>003.042</t>
  </si>
  <si>
    <t>003.024</t>
  </si>
  <si>
    <t xml:space="preserve">                                                   CASH AND INVESTMENT ACCOUNTS                                                    </t>
  </si>
  <si>
    <t>correct this formula</t>
  </si>
  <si>
    <t xml:space="preserve">                                                          FUND: ALL FUNDS                                                          </t>
  </si>
  <si>
    <t>Starting Row</t>
  </si>
  <si>
    <t>Ending Row</t>
  </si>
  <si>
    <t>Revenues (highest #)</t>
  </si>
  <si>
    <t>putting in 9, there are only 8 so the formula errors, changing to max # lets it calculate the top #</t>
  </si>
  <si>
    <t>Expenses (how many)</t>
  </si>
  <si>
    <t>How many #</t>
  </si>
  <si>
    <t>First parking fund revenue GL#</t>
  </si>
  <si>
    <t>First parking fund expenditure GL#</t>
  </si>
  <si>
    <t>Line after last parking fund expenditure</t>
  </si>
  <si>
    <t>First general fund expenditure GL#</t>
  </si>
  <si>
    <t>First general fund revenue GL#</t>
  </si>
  <si>
    <t>DEPARTMENT NAME</t>
  </si>
  <si>
    <t>DEPT #</t>
  </si>
  <si>
    <t>101.000</t>
  </si>
  <si>
    <t>172.000</t>
  </si>
  <si>
    <t>191.000</t>
  </si>
  <si>
    <t>201.000</t>
  </si>
  <si>
    <t>215.000</t>
  </si>
  <si>
    <t>247.000</t>
  </si>
  <si>
    <t>265.000</t>
  </si>
  <si>
    <t>289.000</t>
  </si>
  <si>
    <t>301.000</t>
  </si>
  <si>
    <t>336.000</t>
  </si>
  <si>
    <t>371.000</t>
  </si>
  <si>
    <t>400.000</t>
  </si>
  <si>
    <t>410.000</t>
  </si>
  <si>
    <t>420.000</t>
  </si>
  <si>
    <t>441.000</t>
  </si>
  <si>
    <t>528.000</t>
  </si>
  <si>
    <t>529.000</t>
  </si>
  <si>
    <t>751.000</t>
  </si>
  <si>
    <t>790.000</t>
  </si>
  <si>
    <t>806.000</t>
  </si>
  <si>
    <t>965.000</t>
  </si>
  <si>
    <t>101</t>
  </si>
  <si>
    <t>CITY COUNCIL</t>
  </si>
  <si>
    <t>CITY MANAGER</t>
  </si>
  <si>
    <t>ELECTIONS</t>
  </si>
  <si>
    <t>FINANCE</t>
  </si>
  <si>
    <t>CITY CLERK</t>
  </si>
  <si>
    <t>BOARD OF REVIEW</t>
  </si>
  <si>
    <t>CIVIC CENTER</t>
  </si>
  <si>
    <t>GENERAL SERVICES</t>
  </si>
  <si>
    <t>POLICE DEPARTMENT</t>
  </si>
  <si>
    <t>FIRE DEPARTMENT</t>
  </si>
  <si>
    <t>PROTECTIVE INSPECTIONS</t>
  </si>
  <si>
    <t>PLANNING COMMISSION</t>
  </si>
  <si>
    <t>ZONING BOARD OF APPEALS</t>
  </si>
  <si>
    <t>HISTORICAL COMMISSION</t>
  </si>
  <si>
    <t>PUBLIC WORKS</t>
  </si>
  <si>
    <t>SANITATION</t>
  </si>
  <si>
    <t>PARKS &amp; RECREATION</t>
  </si>
  <si>
    <t>LIBRARY</t>
  </si>
  <si>
    <t>CITY BEAUTIFUL COMMISSION</t>
  </si>
  <si>
    <t>APPROPRIATIONS TO OTHER FUNDS</t>
  </si>
  <si>
    <t xml:space="preserve">10/19/2021                             REVENUE AND EXPENDITURE REPORT FOR CITY OF ROCHESTER                                        </t>
  </si>
  <si>
    <t>(7/1 - 9/30/21)</t>
  </si>
  <si>
    <t>(10/1 - 12/31/21)</t>
  </si>
  <si>
    <t>(1/1 - 3/31/22)</t>
  </si>
  <si>
    <t>(4/1 - 6/30/22)</t>
  </si>
  <si>
    <t>As of 9/30/21</t>
  </si>
  <si>
    <t>Timing of Disbursement</t>
  </si>
  <si>
    <t xml:space="preserve">10/20/2021                             REVENUE AND EXPENDITURE REPORT FOR CITY OF ROCHESTER                                        </t>
  </si>
  <si>
    <t xml:space="preserve">                                                     PERIOD ENDING 09/30/2021_x000D_                                                     </t>
  </si>
  <si>
    <t xml:space="preserve">                                                  % Fiscal Year Completed: 25.21                                                   </t>
  </si>
  <si>
    <t>FUND ACCOUNT</t>
  </si>
  <si>
    <t>101 402.000</t>
  </si>
  <si>
    <t>101 445.000</t>
  </si>
  <si>
    <t>101 448.000</t>
  </si>
  <si>
    <t>101 452.000</t>
  </si>
  <si>
    <t>101 473.000</t>
  </si>
  <si>
    <t>101 474.000</t>
  </si>
  <si>
    <t>101 475.000</t>
  </si>
  <si>
    <t>101 476.000</t>
  </si>
  <si>
    <t>101 477.000</t>
  </si>
  <si>
    <t>101 478.000</t>
  </si>
  <si>
    <t>101 479.000</t>
  </si>
  <si>
    <t>101 480.000</t>
  </si>
  <si>
    <t>101 490.000</t>
  </si>
  <si>
    <t>101 490.001</t>
  </si>
  <si>
    <t>101 491.000</t>
  </si>
  <si>
    <t>101 492.000</t>
  </si>
  <si>
    <t>101 494.000</t>
  </si>
  <si>
    <t>101 496.000</t>
  </si>
  <si>
    <t>101 498.000</t>
  </si>
  <si>
    <t>101 528.000</t>
  </si>
  <si>
    <t>101 528.001</t>
  </si>
  <si>
    <t>101 543.000</t>
  </si>
  <si>
    <t>101 544.000</t>
  </si>
  <si>
    <t>101 545.000</t>
  </si>
  <si>
    <t>101 569.000</t>
  </si>
  <si>
    <t>101 569.336</t>
  </si>
  <si>
    <t>101 573.000</t>
  </si>
  <si>
    <t>101 574.002</t>
  </si>
  <si>
    <t>101 574.004</t>
  </si>
  <si>
    <t>101 582.000</t>
  </si>
  <si>
    <t>101 610.000</t>
  </si>
  <si>
    <t>101 627.000</t>
  </si>
  <si>
    <t>101 627.004</t>
  </si>
  <si>
    <t>101 629.000</t>
  </si>
  <si>
    <t>101 631.000</t>
  </si>
  <si>
    <t>101 631.004</t>
  </si>
  <si>
    <t>101 631.005</t>
  </si>
  <si>
    <t>101 631.006</t>
  </si>
  <si>
    <t>101 638.000</t>
  </si>
  <si>
    <t>101 641.000</t>
  </si>
  <si>
    <t>101 642.000</t>
  </si>
  <si>
    <t>101 646.001</t>
  </si>
  <si>
    <t>101 646.002</t>
  </si>
  <si>
    <t>101 655.000</t>
  </si>
  <si>
    <t>101 657.000</t>
  </si>
  <si>
    <t>101 665.000</t>
  </si>
  <si>
    <t>101 665.003</t>
  </si>
  <si>
    <t>101 665.051</t>
  </si>
  <si>
    <t>101 667.001</t>
  </si>
  <si>
    <t>101 676.000</t>
  </si>
  <si>
    <t>101 679.003</t>
  </si>
  <si>
    <t>101 679.004</t>
  </si>
  <si>
    <t>101 679.006</t>
  </si>
  <si>
    <t>101 681.000</t>
  </si>
  <si>
    <t>101 682.000</t>
  </si>
  <si>
    <t>101 683.000</t>
  </si>
  <si>
    <t>101 684.000</t>
  </si>
  <si>
    <t>101 691.000</t>
  </si>
  <si>
    <t>101 692.000</t>
  </si>
  <si>
    <t>101 692.215</t>
  </si>
  <si>
    <t>101 692.301</t>
  </si>
  <si>
    <t>101 692.336</t>
  </si>
  <si>
    <t>101 692.441</t>
  </si>
  <si>
    <t>101 699.265</t>
  </si>
  <si>
    <t>101 701.000</t>
  </si>
  <si>
    <t>101 701.001</t>
  </si>
  <si>
    <t>101 701.002</t>
  </si>
  <si>
    <t>101 701.003</t>
  </si>
  <si>
    <t>101 701.004</t>
  </si>
  <si>
    <t>101 702.000</t>
  </si>
  <si>
    <t>101 703.107</t>
  </si>
  <si>
    <t>101 703.109</t>
  </si>
  <si>
    <t>101 703.201</t>
  </si>
  <si>
    <t>101 703.202</t>
  </si>
  <si>
    <t>101 704.105</t>
  </si>
  <si>
    <t>101 704.106</t>
  </si>
  <si>
    <t>101 704.108</t>
  </si>
  <si>
    <t>101 704.111</t>
  </si>
  <si>
    <t>101 704.112</t>
  </si>
  <si>
    <t>101 704.113</t>
  </si>
  <si>
    <t>101 705.004</t>
  </si>
  <si>
    <t>101 709.102</t>
  </si>
  <si>
    <t>101 709.201</t>
  </si>
  <si>
    <t>101 709.202</t>
  </si>
  <si>
    <t>101 710.001</t>
  </si>
  <si>
    <t>101 710.101</t>
  </si>
  <si>
    <t>101 710.102</t>
  </si>
  <si>
    <t>101 710.201</t>
  </si>
  <si>
    <t>101 712.201</t>
  </si>
  <si>
    <t>101 715.000</t>
  </si>
  <si>
    <t>101 716.000</t>
  </si>
  <si>
    <t>101 716.001</t>
  </si>
  <si>
    <t>101 716.003</t>
  </si>
  <si>
    <t>101 716.004</t>
  </si>
  <si>
    <t>101 718.000</t>
  </si>
  <si>
    <t>101 718.001</t>
  </si>
  <si>
    <t>101 718.002</t>
  </si>
  <si>
    <t>101 719.000</t>
  </si>
  <si>
    <t>101 719.001</t>
  </si>
  <si>
    <t>101 720.000</t>
  </si>
  <si>
    <t>101 721.000</t>
  </si>
  <si>
    <t>101 726.000</t>
  </si>
  <si>
    <t>101 728.000</t>
  </si>
  <si>
    <t>101 729.000</t>
  </si>
  <si>
    <t>101 740.000</t>
  </si>
  <si>
    <t>101 741.000</t>
  </si>
  <si>
    <t>101 742.000</t>
  </si>
  <si>
    <t>101 745.000</t>
  </si>
  <si>
    <t>101 751.000</t>
  </si>
  <si>
    <t>101 757.000</t>
  </si>
  <si>
    <t>101 776.000</t>
  </si>
  <si>
    <t>101 801.000</t>
  </si>
  <si>
    <t>101 803.000</t>
  </si>
  <si>
    <t>101 804.000</t>
  </si>
  <si>
    <t>101 804.001</t>
  </si>
  <si>
    <t>101 805.000</t>
  </si>
  <si>
    <t>101 805.002</t>
  </si>
  <si>
    <t>101 805.003</t>
  </si>
  <si>
    <t>101 805.005</t>
  </si>
  <si>
    <t>101 805.014</t>
  </si>
  <si>
    <t>101 805.015</t>
  </si>
  <si>
    <t>101 805.016</t>
  </si>
  <si>
    <t>101 805.024</t>
  </si>
  <si>
    <t>101 805.040</t>
  </si>
  <si>
    <t>101 805.044</t>
  </si>
  <si>
    <t>101 806.000</t>
  </si>
  <si>
    <t>101 806.001</t>
  </si>
  <si>
    <t>101 815.001</t>
  </si>
  <si>
    <t>101 815.002</t>
  </si>
  <si>
    <t>101 815.003</t>
  </si>
  <si>
    <t>101 850.000</t>
  </si>
  <si>
    <t>101 860.000</t>
  </si>
  <si>
    <t>101 861.000</t>
  </si>
  <si>
    <t>101 861.003</t>
  </si>
  <si>
    <t>101 863.000</t>
  </si>
  <si>
    <t>101 863.001</t>
  </si>
  <si>
    <t>101 863.002</t>
  </si>
  <si>
    <t>101 863.004</t>
  </si>
  <si>
    <t>101 864.000</t>
  </si>
  <si>
    <t>101 882.000</t>
  </si>
  <si>
    <t>101 883.000</t>
  </si>
  <si>
    <t>101 883.004</t>
  </si>
  <si>
    <t>101 883.005</t>
  </si>
  <si>
    <t>101 884.000</t>
  </si>
  <si>
    <t>101 900.000</t>
  </si>
  <si>
    <t>101 912.000</t>
  </si>
  <si>
    <t>101 921.000</t>
  </si>
  <si>
    <t>101 921.001</t>
  </si>
  <si>
    <t>101 921.003</t>
  </si>
  <si>
    <t>101 922.000</t>
  </si>
  <si>
    <t>101 922.001</t>
  </si>
  <si>
    <t>101 923.000</t>
  </si>
  <si>
    <t>101 931.000</t>
  </si>
  <si>
    <t>101 931.300</t>
  </si>
  <si>
    <t>101 950.000</t>
  </si>
  <si>
    <t>101 951.000</t>
  </si>
  <si>
    <t>101 956.000</t>
  </si>
  <si>
    <t>101 956.001</t>
  </si>
  <si>
    <t>101 956.002</t>
  </si>
  <si>
    <t>101 957.000</t>
  </si>
  <si>
    <t>101 958.000</t>
  </si>
  <si>
    <t>101 959.000</t>
  </si>
  <si>
    <t>101 959.001</t>
  </si>
  <si>
    <t>101 959.003</t>
  </si>
  <si>
    <t>101 959.004</t>
  </si>
  <si>
    <t>101 961.000</t>
  </si>
  <si>
    <t>101 963.000</t>
  </si>
  <si>
    <t>101 963.003</t>
  </si>
  <si>
    <t>101 963.004</t>
  </si>
  <si>
    <t>101 963.006</t>
  </si>
  <si>
    <t>101 964.002</t>
  </si>
  <si>
    <t>101 969.000</t>
  </si>
  <si>
    <t>101 969.001</t>
  </si>
  <si>
    <t>101 970.000</t>
  </si>
  <si>
    <t>101 977.000</t>
  </si>
  <si>
    <t>101 980.001</t>
  </si>
  <si>
    <t>101 980.003</t>
  </si>
  <si>
    <t>101 980.004</t>
  </si>
  <si>
    <t>101 984.001</t>
  </si>
  <si>
    <t>101 999.203</t>
  </si>
  <si>
    <t>101 999.209</t>
  </si>
  <si>
    <t>101 999.370</t>
  </si>
  <si>
    <t>101 999.631</t>
  </si>
  <si>
    <t>202 547.000</t>
  </si>
  <si>
    <t>202 548.000</t>
  </si>
  <si>
    <t>202 665.000</t>
  </si>
  <si>
    <t>202 679.002</t>
  </si>
  <si>
    <t>202 779.000</t>
  </si>
  <si>
    <t>202 782.000</t>
  </si>
  <si>
    <t>202 801.000</t>
  </si>
  <si>
    <t>202 802.000</t>
  </si>
  <si>
    <t>202 802.001</t>
  </si>
  <si>
    <t>202 802.002</t>
  </si>
  <si>
    <t>202 803.000</t>
  </si>
  <si>
    <t>202 804.000</t>
  </si>
  <si>
    <t>202 805.000</t>
  </si>
  <si>
    <t>202 810.001</t>
  </si>
  <si>
    <t>202 810.002</t>
  </si>
  <si>
    <t>202 810.003</t>
  </si>
  <si>
    <t>202 812.000</t>
  </si>
  <si>
    <t>202 814.000</t>
  </si>
  <si>
    <t>202 860.000</t>
  </si>
  <si>
    <t>202 861.000</t>
  </si>
  <si>
    <t>202 912.000</t>
  </si>
  <si>
    <t>202 959.002</t>
  </si>
  <si>
    <t>203 495.000</t>
  </si>
  <si>
    <t>203 547.000</t>
  </si>
  <si>
    <t>203 547.001</t>
  </si>
  <si>
    <t>203 665.000</t>
  </si>
  <si>
    <t>203 672.000</t>
  </si>
  <si>
    <t>203 679.002</t>
  </si>
  <si>
    <t>203 692.000</t>
  </si>
  <si>
    <t>203 699.101</t>
  </si>
  <si>
    <t>203 729.000</t>
  </si>
  <si>
    <t>203 779.000</t>
  </si>
  <si>
    <t>203 782.000</t>
  </si>
  <si>
    <t>203 801.000</t>
  </si>
  <si>
    <t>203 802.000</t>
  </si>
  <si>
    <t>203 802.002</t>
  </si>
  <si>
    <t>203 804.000</t>
  </si>
  <si>
    <t>203 805.000</t>
  </si>
  <si>
    <t>203 810.000</t>
  </si>
  <si>
    <t>203 810.002</t>
  </si>
  <si>
    <t>203 810.003</t>
  </si>
  <si>
    <t>203 812.000</t>
  </si>
  <si>
    <t>203 814.000</t>
  </si>
  <si>
    <t>203 860.000</t>
  </si>
  <si>
    <t>203 861.000</t>
  </si>
  <si>
    <t>203 912.000</t>
  </si>
  <si>
    <t>203 959.002</t>
  </si>
  <si>
    <t>203 961.000</t>
  </si>
  <si>
    <t>203 963.000</t>
  </si>
  <si>
    <t>209 636.000</t>
  </si>
  <si>
    <t>209 637.000</t>
  </si>
  <si>
    <t>209 643.000</t>
  </si>
  <si>
    <t>209 643.001</t>
  </si>
  <si>
    <t>209 665.000</t>
  </si>
  <si>
    <t>209 675.005</t>
  </si>
  <si>
    <t>209 699.101</t>
  </si>
  <si>
    <t>209 780.000</t>
  </si>
  <si>
    <t>209 782.000</t>
  </si>
  <si>
    <t>209 801.000</t>
  </si>
  <si>
    <t>209 804.000</t>
  </si>
  <si>
    <t>209 805.000</t>
  </si>
  <si>
    <t>209 861.000</t>
  </si>
  <si>
    <t>209 912.000</t>
  </si>
  <si>
    <t>209 921.000</t>
  </si>
  <si>
    <t>209 922.000</t>
  </si>
  <si>
    <t>209 963.000</t>
  </si>
  <si>
    <t>209 974.000</t>
  </si>
  <si>
    <t>209 977.000</t>
  </si>
  <si>
    <t>209 980.004</t>
  </si>
  <si>
    <t>265 673.001</t>
  </si>
  <si>
    <t>265 679.002</t>
  </si>
  <si>
    <t>265 964.006</t>
  </si>
  <si>
    <t>265 977.000</t>
  </si>
  <si>
    <t>276 530.150</t>
  </si>
  <si>
    <t>276 967.108</t>
  </si>
  <si>
    <t>370 699.101</t>
  </si>
  <si>
    <t>370 930.005</t>
  </si>
  <si>
    <t>370 930.033</t>
  </si>
  <si>
    <t>370 991.000</t>
  </si>
  <si>
    <t>370 996.001</t>
  </si>
  <si>
    <t>370 997.001</t>
  </si>
  <si>
    <t>488 569.000</t>
  </si>
  <si>
    <t>488 628.004</t>
  </si>
  <si>
    <t>488 628.005</t>
  </si>
  <si>
    <t>488 628.006</t>
  </si>
  <si>
    <t>488 628.007</t>
  </si>
  <si>
    <t>488 635.300</t>
  </si>
  <si>
    <t>488 635.310</t>
  </si>
  <si>
    <t>488 656.000</t>
  </si>
  <si>
    <t>488 665.000</t>
  </si>
  <si>
    <t>488 801.000</t>
  </si>
  <si>
    <t>488 972.002</t>
  </si>
  <si>
    <t>488 973.002</t>
  </si>
  <si>
    <t>488 974.268</t>
  </si>
  <si>
    <t>488 974.269</t>
  </si>
  <si>
    <t>491 402.000</t>
  </si>
  <si>
    <t>491 805.043</t>
  </si>
  <si>
    <t>491 964.007</t>
  </si>
  <si>
    <t>491 974.300</t>
  </si>
  <si>
    <t>493 601.001</t>
  </si>
  <si>
    <t>493 606.000</t>
  </si>
  <si>
    <t>493 607.000</t>
  </si>
  <si>
    <t>493 608.000</t>
  </si>
  <si>
    <t>493 609.000</t>
  </si>
  <si>
    <t>493 611.000</t>
  </si>
  <si>
    <t>493 611.001</t>
  </si>
  <si>
    <t>493 611.003</t>
  </si>
  <si>
    <t>493 612.000</t>
  </si>
  <si>
    <t>493 614.000</t>
  </si>
  <si>
    <t>493 616.001</t>
  </si>
  <si>
    <t>493 618.000</t>
  </si>
  <si>
    <t>493 619.000</t>
  </si>
  <si>
    <t>493 621.000</t>
  </si>
  <si>
    <t>493 622.002</t>
  </si>
  <si>
    <t>493 624.001</t>
  </si>
  <si>
    <t>493 624.013</t>
  </si>
  <si>
    <t>493 624.014</t>
  </si>
  <si>
    <t>493 634.748</t>
  </si>
  <si>
    <t>493 634.755</t>
  </si>
  <si>
    <t>493 634.757</t>
  </si>
  <si>
    <t>493 634.762</t>
  </si>
  <si>
    <t>493 634.767</t>
  </si>
  <si>
    <t>493 634.769</t>
  </si>
  <si>
    <t>493 634.770</t>
  </si>
  <si>
    <t>493 665.961</t>
  </si>
  <si>
    <t>493 676.000</t>
  </si>
  <si>
    <t>493 692.000</t>
  </si>
  <si>
    <t>493 699.805</t>
  </si>
  <si>
    <t>493 701.001</t>
  </si>
  <si>
    <t>493 701.002</t>
  </si>
  <si>
    <t>493 701.003</t>
  </si>
  <si>
    <t>493 715.000</t>
  </si>
  <si>
    <t>493 716.000</t>
  </si>
  <si>
    <t>493 716.004</t>
  </si>
  <si>
    <t>493 718.001</t>
  </si>
  <si>
    <t>493 718.002</t>
  </si>
  <si>
    <t>493 719.000</t>
  </si>
  <si>
    <t>493 728.000</t>
  </si>
  <si>
    <t>493 731.000</t>
  </si>
  <si>
    <t>493 760.000</t>
  </si>
  <si>
    <t>493 763.000</t>
  </si>
  <si>
    <t>493 790.002</t>
  </si>
  <si>
    <t>493 790.003</t>
  </si>
  <si>
    <t>493 790.007</t>
  </si>
  <si>
    <t>493 791.002</t>
  </si>
  <si>
    <t>493 791.004</t>
  </si>
  <si>
    <t>493 792.000</t>
  </si>
  <si>
    <t>493 794.000</t>
  </si>
  <si>
    <t>493 801.000</t>
  </si>
  <si>
    <t>493 805.000</t>
  </si>
  <si>
    <t>493 805.703</t>
  </si>
  <si>
    <t>493 861.000</t>
  </si>
  <si>
    <t>493 863.000</t>
  </si>
  <si>
    <t>493 961.000</t>
  </si>
  <si>
    <t>493 963.000</t>
  </si>
  <si>
    <t>493 963.002</t>
  </si>
  <si>
    <t>494 402.000</t>
  </si>
  <si>
    <t>494 573.000</t>
  </si>
  <si>
    <t>494 626.000</t>
  </si>
  <si>
    <t>494 676.000</t>
  </si>
  <si>
    <t>494 692.000</t>
  </si>
  <si>
    <t>494 701.000</t>
  </si>
  <si>
    <t>494 701.002</t>
  </si>
  <si>
    <t>494 710.101</t>
  </si>
  <si>
    <t>494 715.000</t>
  </si>
  <si>
    <t>494 716.000</t>
  </si>
  <si>
    <t>494 716.004</t>
  </si>
  <si>
    <t>494 718.000</t>
  </si>
  <si>
    <t>494 718.002</t>
  </si>
  <si>
    <t>494 719.000</t>
  </si>
  <si>
    <t>494 721.000</t>
  </si>
  <si>
    <t>494 728.000</t>
  </si>
  <si>
    <t>494 729.000</t>
  </si>
  <si>
    <t>494 757.000</t>
  </si>
  <si>
    <t>494 790.007</t>
  </si>
  <si>
    <t>494 801.000</t>
  </si>
  <si>
    <t>494 803.000</t>
  </si>
  <si>
    <t>494 804.000</t>
  </si>
  <si>
    <t>494 805.000</t>
  </si>
  <si>
    <t>494 805.009</t>
  </si>
  <si>
    <t>494 805.010</t>
  </si>
  <si>
    <t>494 805.011</t>
  </si>
  <si>
    <t>494 805.027</t>
  </si>
  <si>
    <t>494 805.030</t>
  </si>
  <si>
    <t>494 805.703</t>
  </si>
  <si>
    <t>494 850.000</t>
  </si>
  <si>
    <t>494 860.000</t>
  </si>
  <si>
    <t>494 861.002</t>
  </si>
  <si>
    <t>494 863.001</t>
  </si>
  <si>
    <t>494 863.002</t>
  </si>
  <si>
    <t>494 864.000</t>
  </si>
  <si>
    <t>494 883.000</t>
  </si>
  <si>
    <t>494 912.000</t>
  </si>
  <si>
    <t>494 921.000</t>
  </si>
  <si>
    <t>494 922.000</t>
  </si>
  <si>
    <t>494 931.000</t>
  </si>
  <si>
    <t>494 940.000</t>
  </si>
  <si>
    <t>494 957.000</t>
  </si>
  <si>
    <t>494 974.019</t>
  </si>
  <si>
    <t>494 974.121</t>
  </si>
  <si>
    <t>494 974.210</t>
  </si>
  <si>
    <t>494 989.000</t>
  </si>
  <si>
    <t>494 999.203</t>
  </si>
  <si>
    <t>494 999.516</t>
  </si>
  <si>
    <t>499 675.005</t>
  </si>
  <si>
    <t>499 974.217</t>
  </si>
  <si>
    <t>516 652.000</t>
  </si>
  <si>
    <t>516 652.001</t>
  </si>
  <si>
    <t>516 655.000</t>
  </si>
  <si>
    <t>516 665.000</t>
  </si>
  <si>
    <t>516 671.002</t>
  </si>
  <si>
    <t>516 676.000</t>
  </si>
  <si>
    <t>516 692.000</t>
  </si>
  <si>
    <t>516 699.494</t>
  </si>
  <si>
    <t>516 701.003</t>
  </si>
  <si>
    <t>516 703.108</t>
  </si>
  <si>
    <t>516 704.105</t>
  </si>
  <si>
    <t>516 715.000</t>
  </si>
  <si>
    <t>516 716.000</t>
  </si>
  <si>
    <t>516 716.004</t>
  </si>
  <si>
    <t>516 718.001</t>
  </si>
  <si>
    <t>516 718.002</t>
  </si>
  <si>
    <t>516 757.000</t>
  </si>
  <si>
    <t>516 780.000</t>
  </si>
  <si>
    <t>516 782.000</t>
  </si>
  <si>
    <t>516 801.000</t>
  </si>
  <si>
    <t>516 803.000</t>
  </si>
  <si>
    <t>516 804.000</t>
  </si>
  <si>
    <t>516 805.000</t>
  </si>
  <si>
    <t>516 850.000</t>
  </si>
  <si>
    <t>516 860.000</t>
  </si>
  <si>
    <t>516 861.000</t>
  </si>
  <si>
    <t>516 912.000</t>
  </si>
  <si>
    <t>516 921.000</t>
  </si>
  <si>
    <t>516 923.000</t>
  </si>
  <si>
    <t>516 925.000</t>
  </si>
  <si>
    <t>516 931.000</t>
  </si>
  <si>
    <t>516 940.001</t>
  </si>
  <si>
    <t>516 963.000</t>
  </si>
  <si>
    <t>516 963.002</t>
  </si>
  <si>
    <t>516 985.002</t>
  </si>
  <si>
    <t>516 985.004</t>
  </si>
  <si>
    <t>516 985.005</t>
  </si>
  <si>
    <t>516 991.000</t>
  </si>
  <si>
    <t>516 994.011</t>
  </si>
  <si>
    <t>516 996.000</t>
  </si>
  <si>
    <t>516 997.001</t>
  </si>
  <si>
    <t>592 628.000</t>
  </si>
  <si>
    <t>592 628.001</t>
  </si>
  <si>
    <t>592 628.002</t>
  </si>
  <si>
    <t>592 628.003</t>
  </si>
  <si>
    <t>592 630.000</t>
  </si>
  <si>
    <t>592 630.002</t>
  </si>
  <si>
    <t>592 635.100</t>
  </si>
  <si>
    <t>592 635.200</t>
  </si>
  <si>
    <t>592 635.400</t>
  </si>
  <si>
    <t>592 643.100</t>
  </si>
  <si>
    <t>592 656.000</t>
  </si>
  <si>
    <t>592 665.000</t>
  </si>
  <si>
    <t>592 692.000</t>
  </si>
  <si>
    <t>592 721.000</t>
  </si>
  <si>
    <t>592 728.000</t>
  </si>
  <si>
    <t>592 729.000</t>
  </si>
  <si>
    <t>592 743.000</t>
  </si>
  <si>
    <t>592 744.200</t>
  </si>
  <si>
    <t>592 745.000</t>
  </si>
  <si>
    <t>592 757.000</t>
  </si>
  <si>
    <t>592 782.000</t>
  </si>
  <si>
    <t>592 801.000</t>
  </si>
  <si>
    <t>592 802.000</t>
  </si>
  <si>
    <t>592 803.000</t>
  </si>
  <si>
    <t>592 804.000</t>
  </si>
  <si>
    <t>592 805.000</t>
  </si>
  <si>
    <t>592 805.013</t>
  </si>
  <si>
    <t>592 805.101</t>
  </si>
  <si>
    <t>592 805.110</t>
  </si>
  <si>
    <t>592 850.000</t>
  </si>
  <si>
    <t>592 860.000</t>
  </si>
  <si>
    <t>592 863.001</t>
  </si>
  <si>
    <t>592 863.002</t>
  </si>
  <si>
    <t>592 912.000</t>
  </si>
  <si>
    <t>592 921.000</t>
  </si>
  <si>
    <t>592 923.000</t>
  </si>
  <si>
    <t>592 931.100</t>
  </si>
  <si>
    <t>592 931.200</t>
  </si>
  <si>
    <t>592 931.336</t>
  </si>
  <si>
    <t>592 932.100</t>
  </si>
  <si>
    <t>592 940.100</t>
  </si>
  <si>
    <t>592 940.200</t>
  </si>
  <si>
    <t>592 941.000</t>
  </si>
  <si>
    <t>592 942.000</t>
  </si>
  <si>
    <t>592 963.000</t>
  </si>
  <si>
    <t>592 963.005</t>
  </si>
  <si>
    <t>592 969.000</t>
  </si>
  <si>
    <t>592 980.001</t>
  </si>
  <si>
    <t>592 996.010</t>
  </si>
  <si>
    <t>631 699.101</t>
  </si>
  <si>
    <t>631 930.000</t>
  </si>
  <si>
    <t>631 930.001</t>
  </si>
  <si>
    <t>631 930.002</t>
  </si>
  <si>
    <t>631 930.003</t>
  </si>
  <si>
    <t>631 930.004</t>
  </si>
  <si>
    <t>631 930.005</t>
  </si>
  <si>
    <t>631 930.006</t>
  </si>
  <si>
    <t>631 930.007</t>
  </si>
  <si>
    <t>631 930.009</t>
  </si>
  <si>
    <t>631 930.010</t>
  </si>
  <si>
    <t>631 930.011</t>
  </si>
  <si>
    <t>631 930.013</t>
  </si>
  <si>
    <t>631 930.014</t>
  </si>
  <si>
    <t>631 930.018</t>
  </si>
  <si>
    <t>631 930.032</t>
  </si>
  <si>
    <t>631 930.034</t>
  </si>
  <si>
    <t>631 930.035</t>
  </si>
  <si>
    <t>631 930.036</t>
  </si>
  <si>
    <t>661 665.000</t>
  </si>
  <si>
    <t>661 667.003</t>
  </si>
  <si>
    <t>661 669.101</t>
  </si>
  <si>
    <t>661 669.202</t>
  </si>
  <si>
    <t>661 669.203</t>
  </si>
  <si>
    <t>661 669.301</t>
  </si>
  <si>
    <t>661 669.336</t>
  </si>
  <si>
    <t>661 669.441</t>
  </si>
  <si>
    <t>661 669.494</t>
  </si>
  <si>
    <t>661 669.516</t>
  </si>
  <si>
    <t>661 669.592</t>
  </si>
  <si>
    <t>661 670.101</t>
  </si>
  <si>
    <t>661 670.191</t>
  </si>
  <si>
    <t>661 670.202</t>
  </si>
  <si>
    <t>661 670.203</t>
  </si>
  <si>
    <t>661 670.209</t>
  </si>
  <si>
    <t>661 670.265</t>
  </si>
  <si>
    <t>661 670.301</t>
  </si>
  <si>
    <t>661 670.336</t>
  </si>
  <si>
    <t>661 670.441</t>
  </si>
  <si>
    <t>661 670.493</t>
  </si>
  <si>
    <t>661 670.516</t>
  </si>
  <si>
    <t>661 670.529</t>
  </si>
  <si>
    <t>661 670.592</t>
  </si>
  <si>
    <t>661 670.751</t>
  </si>
  <si>
    <t>661 673.000</t>
  </si>
  <si>
    <t>661 678.100</t>
  </si>
  <si>
    <t>661 721.000</t>
  </si>
  <si>
    <t>661 745.000</t>
  </si>
  <si>
    <t>661 751.000</t>
  </si>
  <si>
    <t>661 757.000</t>
  </si>
  <si>
    <t>661 778.000</t>
  </si>
  <si>
    <t>661 782.100</t>
  </si>
  <si>
    <t>661 782.301</t>
  </si>
  <si>
    <t>661 782.336</t>
  </si>
  <si>
    <t>661 801.000</t>
  </si>
  <si>
    <t>661 804.000</t>
  </si>
  <si>
    <t>661 805.000</t>
  </si>
  <si>
    <t>661 815.000</t>
  </si>
  <si>
    <t>661 815.001</t>
  </si>
  <si>
    <t>661 912.000</t>
  </si>
  <si>
    <t>661 912.100</t>
  </si>
  <si>
    <t>661 921.000</t>
  </si>
  <si>
    <t>661 922.000</t>
  </si>
  <si>
    <t>661 923.000</t>
  </si>
  <si>
    <t>661 932.000</t>
  </si>
  <si>
    <t>661 932.001</t>
  </si>
  <si>
    <t>661 977.000</t>
  </si>
  <si>
    <t>661 980.001</t>
  </si>
  <si>
    <t>661 980.004</t>
  </si>
  <si>
    <t>677 685.000</t>
  </si>
  <si>
    <t>677 692.000</t>
  </si>
  <si>
    <t>677 701.004</t>
  </si>
  <si>
    <t>677 716.000</t>
  </si>
  <si>
    <t>677 716.002</t>
  </si>
  <si>
    <t>703 961.000</t>
  </si>
  <si>
    <t>747 716.000</t>
  </si>
  <si>
    <t>750 678.001</t>
  </si>
  <si>
    <t>TOTAL EXPENDITURES -  FUND 101</t>
  </si>
  <si>
    <t>07/01/2021</t>
  </si>
  <si>
    <t>003.012</t>
  </si>
  <si>
    <t>CASH/GOVERNMENT POOL FUNDS NC</t>
  </si>
  <si>
    <t>003.013</t>
  </si>
  <si>
    <t>TREASURY BILLS</t>
  </si>
  <si>
    <t>003.015</t>
  </si>
  <si>
    <t>SECURITIES</t>
  </si>
  <si>
    <t>003.022</t>
  </si>
  <si>
    <t>COMERICA</t>
  </si>
  <si>
    <t>003.023</t>
  </si>
  <si>
    <t>TCF BANK</t>
  </si>
  <si>
    <t>003.032</t>
  </si>
  <si>
    <t>CHASE INVESTMENT</t>
  </si>
  <si>
    <t>003.049</t>
  </si>
  <si>
    <t>M BANK</t>
  </si>
  <si>
    <t>003.052</t>
  </si>
  <si>
    <t>HEALTH SAVINGS ACCOUNT</t>
  </si>
  <si>
    <t>003.056</t>
  </si>
  <si>
    <t>WELLS FARGO MONEY MARKET</t>
  </si>
  <si>
    <t>003.750</t>
  </si>
  <si>
    <t>CASH ACCOUNT - AUTOMATIC PR</t>
  </si>
  <si>
    <t>003.044</t>
  </si>
  <si>
    <t>FIRST PLACE MONEY MARKET</t>
  </si>
  <si>
    <t>001.812</t>
  </si>
  <si>
    <t>CASH IN BANK-SPEC.ASSESSMENT</t>
  </si>
  <si>
    <t>DRUG LAW ENFORCEMENT</t>
  </si>
  <si>
    <t>Fund 275 C.D.B.G. REHABILITATION</t>
  </si>
  <si>
    <t>002.000</t>
  </si>
  <si>
    <t>CASH - SAVINGS</t>
  </si>
  <si>
    <t>C.D.B.G. REHABILITATION</t>
  </si>
  <si>
    <t>C.D.B.G. GENERAL PROJECTS</t>
  </si>
  <si>
    <t>Fund 310 1993 G.O. REFUNDING TAX BONDS</t>
  </si>
  <si>
    <t>003.001</t>
  </si>
  <si>
    <t>DAILY INTEREST ACCOUNT</t>
  </si>
  <si>
    <t>1993 G.O. REFUNDING TAX BONDS</t>
  </si>
  <si>
    <t>Fund 350 1994 G.O. SANITARY INTERCEPTOR</t>
  </si>
  <si>
    <t>1994 G.O. SANITARY INTERCEPTOR</t>
  </si>
  <si>
    <t>Fund 351 96 MVHF DEBT BOND FUND</t>
  </si>
  <si>
    <t>96 MVHF DEBT BOND FUND</t>
  </si>
  <si>
    <t>Fund 388 WATER AND SEWER REVENUE BONDS</t>
  </si>
  <si>
    <t>WATER AND SEWER REVENUE BONDS</t>
  </si>
  <si>
    <t>Fund 395 1988 G.O. UNLIMITED TAX BONDS</t>
  </si>
  <si>
    <t>1988 G.O. UNLIMITED TAX BONDS</t>
  </si>
  <si>
    <t>Fund 397 D.D.A. 1990 LIM BOND DEBT SERV</t>
  </si>
  <si>
    <t>D.D.A. 1990 LIM BOND DEBT SERV</t>
  </si>
  <si>
    <t>Fund 398 D.D.A. 1991 LIM BOND DEBT SRRV</t>
  </si>
  <si>
    <t>D.D.A. 1991 LIM BOND DEBT SRRV</t>
  </si>
  <si>
    <t>Fund 399 D.D.A.1996 REFUNDING BOND DEBT</t>
  </si>
  <si>
    <t>Cash</t>
  </si>
  <si>
    <t>D.D.A.1996 REFUNDING BOND DEBT</t>
  </si>
  <si>
    <t>Fund 404 FIRE EQUIPMENT RESERVE</t>
  </si>
  <si>
    <t>FIRE EQUIPMENT RESERVE</t>
  </si>
  <si>
    <t>Fund 451 96 MVHF CONSTRUCTION FUND</t>
  </si>
  <si>
    <t>003.099</t>
  </si>
  <si>
    <t>CASH-CONTRACT RETAINAGE</t>
  </si>
  <si>
    <t>96 MVHF CONSTRUCTION FUND</t>
  </si>
  <si>
    <t>Fund 469 OPC CONSTRUCTION FUND</t>
  </si>
  <si>
    <t>OPC CONSTRUCTION FUND</t>
  </si>
  <si>
    <t>Fund 487 WATER &amp; SEWER REPLACEMENT</t>
  </si>
  <si>
    <t>WATER &amp; SEWER REPLACEMENT</t>
  </si>
  <si>
    <t>003.014</t>
  </si>
  <si>
    <t>TREASURY NOTES</t>
  </si>
  <si>
    <t>003.399</t>
  </si>
  <si>
    <t>INVSTMET - RETAINAGE - NBD</t>
  </si>
  <si>
    <t>BROWNFIELD REDEVELOPMENT AUTHORITY</t>
  </si>
  <si>
    <t xml:space="preserve">Fund 492 BROWNFIELD-ELEVATOR REDEVELOPMENT </t>
  </si>
  <si>
    <t xml:space="preserve">BROWNFIELD-ELEVATOR REDEVELOPMENT </t>
  </si>
  <si>
    <t>001.199</t>
  </si>
  <si>
    <t>CASH IN BANK.DUE TO DDA ESCRO</t>
  </si>
  <si>
    <t>003.017</t>
  </si>
  <si>
    <t>CITIZENS BANK</t>
  </si>
  <si>
    <t>003.199</t>
  </si>
  <si>
    <t>INVSTMT-CONTRACT RETAINAGE</t>
  </si>
  <si>
    <t>Fund 495 W.T.P. CONSTRUCTION FUND</t>
  </si>
  <si>
    <t>W.T.P. CONSTRUCTION FUND</t>
  </si>
  <si>
    <t>Fund 496 1990 D.D.A. LIMITED TAX BONDS</t>
  </si>
  <si>
    <t>1990 D.D.A. LIMITED TAX BONDS</t>
  </si>
  <si>
    <t>Fund 497 1991 D.D.A. LIMITED TAX BONDS</t>
  </si>
  <si>
    <t>1991 D.D.A. LIMITED TAX BONDS</t>
  </si>
  <si>
    <t>Fund 498 1994 G.O. SANITARY INTERCEPTOR</t>
  </si>
  <si>
    <t>003.073</t>
  </si>
  <si>
    <t>ROBINSON CAPITAL</t>
  </si>
  <si>
    <t>001.001</t>
  </si>
  <si>
    <t>CASH IN BANK - RECEIVING FUND</t>
  </si>
  <si>
    <t>003.100</t>
  </si>
  <si>
    <t>CERT OF DEP.-RECEIVING FUND</t>
  </si>
  <si>
    <t>003.101</t>
  </si>
  <si>
    <t>DAILY INTEREST ACCT WATER REC</t>
  </si>
  <si>
    <t>003.102</t>
  </si>
  <si>
    <t>CASH - GOVN'T POOL - W. REC</t>
  </si>
  <si>
    <t>003.200</t>
  </si>
  <si>
    <t>CERT OF DEP. - REPLACEMENT FN</t>
  </si>
  <si>
    <t>003.201</t>
  </si>
  <si>
    <t>DAILY INTEREST ACCT REPLACEMT</t>
  </si>
  <si>
    <t>003.202</t>
  </si>
  <si>
    <t>CASH - GOVN'T POOL - REPLACEM</t>
  </si>
  <si>
    <t>FACILITIES &amp; GROUNDS MAINTENANCE FUNDS</t>
  </si>
  <si>
    <t>003.041</t>
  </si>
  <si>
    <t>FIRST MERIT MONEY MKT</t>
  </si>
  <si>
    <t>Fund 702 DOWNTOWN PROM &amp; MARKET PARTNER</t>
  </si>
  <si>
    <t>DOWNTOWN PROM &amp; MARKET PARTNER</t>
  </si>
  <si>
    <t>001.274</t>
  </si>
  <si>
    <t>CASH IN BANK.UNDISTRIBUTED TA</t>
  </si>
  <si>
    <t>001.275</t>
  </si>
  <si>
    <t>CASH IN BANK.DUPLICATE AND OV</t>
  </si>
  <si>
    <t>001.287</t>
  </si>
  <si>
    <t>CASH IN BANK.TAXES IN ADVANCE</t>
  </si>
  <si>
    <t>001.701</t>
  </si>
  <si>
    <t>CASH IN BANK.TAX COLLECTION</t>
  </si>
  <si>
    <t>003.011</t>
  </si>
  <si>
    <t>NATIONAL CITY PAYLOCALTAXES</t>
  </si>
  <si>
    <t>003.274</t>
  </si>
  <si>
    <t>DAILY INT. ACCT.-UNDISTRIBUTE</t>
  </si>
  <si>
    <t>003.287</t>
  </si>
  <si>
    <t>DAILY INT.ACCT-COLLECT.ADVANC</t>
  </si>
  <si>
    <t>Fund 728 T/A DENTAL / OPTICAL</t>
  </si>
  <si>
    <t>T/A DENTAL / OPTICAL</t>
  </si>
  <si>
    <t>T/A SEVERANCE / SICK PAY</t>
  </si>
  <si>
    <t>Fund 733 VOL. FIREFIGHTERS PEN. SYSTEM</t>
  </si>
  <si>
    <t>VOL. FIREFIGHTERS PEN. SYSTEM</t>
  </si>
  <si>
    <t>Fund 734 UNFUNDED PENSION LIABILTY FUND</t>
  </si>
  <si>
    <t>UNFUNDED PENSION LIABILTY FUND</t>
  </si>
  <si>
    <t>Fund 735 UNFUNDED OPEB LIABILITY FUND</t>
  </si>
  <si>
    <t>UNFUNDED OPEB LIABILITY FUND</t>
  </si>
  <si>
    <t>003.016</t>
  </si>
  <si>
    <t>SECURITIES - MERS RET HEALTH</t>
  </si>
  <si>
    <t>003.074</t>
  </si>
  <si>
    <t>EARLY RETIRE REINSURANCE PROG</t>
  </si>
  <si>
    <t>T/A RETIREE HOSPITALIZATION</t>
  </si>
  <si>
    <t>T/A PAYROLL FUND</t>
  </si>
  <si>
    <t>Fund 792 T/A ARTS 'N APPLES</t>
  </si>
  <si>
    <t>T/A ARTS 'N APPLES</t>
  </si>
  <si>
    <t>Fund 793 T/A BEAUTIFICATION FUND</t>
  </si>
  <si>
    <t>T/A BEAUTIFICATION FUND</t>
  </si>
  <si>
    <t>Fund 794 T/A ENG. &amp; PLAN REVIEW</t>
  </si>
  <si>
    <t>T/A ENG. &amp; PLAN REVIEW</t>
  </si>
  <si>
    <t>Fund 795 T/A HISTORICAL FUND</t>
  </si>
  <si>
    <t>T/A HISTORICAL FUND</t>
  </si>
  <si>
    <t>Fund 796 BAND SHELL</t>
  </si>
  <si>
    <t>BAND SHELL</t>
  </si>
  <si>
    <t>Fund 797 EMPLOYEE HSA PLAN</t>
  </si>
  <si>
    <t>Fund 798 EMPLOYEE ACTIVITIES</t>
  </si>
  <si>
    <t>EMPLOYEE ACTIVITIES</t>
  </si>
  <si>
    <t>Fund 799 T/A ACCOUNTS PAYABLE</t>
  </si>
  <si>
    <t>T/A ACCOUNTS PAYABLE</t>
  </si>
  <si>
    <t>Fund 900 FIXED ASSETS</t>
  </si>
  <si>
    <t>FIXED ASSETS</t>
  </si>
  <si>
    <t>YTD       %</t>
  </si>
  <si>
    <t>488-900-000-974-269</t>
  </si>
  <si>
    <t>2021/22 AMENDED BUDGET</t>
  </si>
  <si>
    <t xml:space="preserve">Current Property Taxes are collected in a largely cyclical manner with highest volumes in August and early September.  Revenues are relatively stable in the proceeding months.  </t>
  </si>
  <si>
    <t xml:space="preserve">01/13/2022                             REVENUE AND EXPENDITURE REPORT FOR CITY OF ROCHESTER                                        </t>
  </si>
  <si>
    <t>101-000.000-665.072</t>
  </si>
  <si>
    <t>INTEREST -MICHIGAN CLASS</t>
  </si>
  <si>
    <t>101-000.000-692.883</t>
  </si>
  <si>
    <t>MISC REV - CITY BEAUTIFUL</t>
  </si>
  <si>
    <t>Dept 101.000 - CITY COUNCIL</t>
  </si>
  <si>
    <t>Net - Dept 101.000 - CITY COUNCIL</t>
  </si>
  <si>
    <t>Dept 172.000 - CITY MANAGER</t>
  </si>
  <si>
    <t>Net - Dept 172.000 - CITY MANAGER</t>
  </si>
  <si>
    <t>Dept 191.000 - ELECTIONS</t>
  </si>
  <si>
    <t>Net - Dept 191.000 - ELECTIONS</t>
  </si>
  <si>
    <t>Dept 201.000 - FINANCE</t>
  </si>
  <si>
    <t>Net - Dept 201.000 - FINANCE</t>
  </si>
  <si>
    <t>Dept 215.000 - CITY CLERK</t>
  </si>
  <si>
    <t>Net - Dept 215.000 - CITY CLERK</t>
  </si>
  <si>
    <t>Dept 247.000 - BOARD OF REVIEW</t>
  </si>
  <si>
    <t>Net - Dept 247.000 - BOARD OF REVIEW</t>
  </si>
  <si>
    <t>Dept 301.000 - POLICE DEPARTMENT</t>
  </si>
  <si>
    <t>Net - Dept 301.000 - POLICE DEPARTMENT</t>
  </si>
  <si>
    <t>Dept 371.000 - PROTECTIVE INSPECTIONS</t>
  </si>
  <si>
    <t>Net - Dept 371.000 - PROTECTIVE INSPECTIONS</t>
  </si>
  <si>
    <t>Dept 400.000 - PLANNING COMMISSION</t>
  </si>
  <si>
    <t>Net - Dept 400.000 - PLANNING COMMISSION</t>
  </si>
  <si>
    <t>Dept 410.000 - ZONING BOARD OF APPEALS</t>
  </si>
  <si>
    <t>Net - Dept 410.000 - ZONING BOARD OF APPEALS</t>
  </si>
  <si>
    <t>Dept 420.000 - HISTORICAL COMMISSION</t>
  </si>
  <si>
    <t>Net - Dept 420.000 - HISTORICAL COMMISSION</t>
  </si>
  <si>
    <t>Dept 528.000 - SANITATION</t>
  </si>
  <si>
    <t>Net - Dept 528.000 - SANITATION</t>
  </si>
  <si>
    <t>Dept 529.000 - ENVIRONMENTAL SERVICES</t>
  </si>
  <si>
    <t>Net - Dept 529.000 - ENVIRONMENTAL SERVICES</t>
  </si>
  <si>
    <t>Dept 790.000 - LIBRARY</t>
  </si>
  <si>
    <t>Net - Dept 790.000 - LIBRARY</t>
  </si>
  <si>
    <t>Dept 791.000 - OPC</t>
  </si>
  <si>
    <t>Net - Dept 791.000 - OPC</t>
  </si>
  <si>
    <t>Dept 806.000 - CITY BEAUTIFUL COMMISSION</t>
  </si>
  <si>
    <t>Net - Dept 806.000 - CITY BEAUTIFUL COMMISSION</t>
  </si>
  <si>
    <t>Dept 901.000 - LAND ACQUISTION</t>
  </si>
  <si>
    <t>Net - Dept 901.000 - LAND ACQUISTION</t>
  </si>
  <si>
    <t>Dept 965.000 - APPROPRIATIONS TO OTHER FUNDS</t>
  </si>
  <si>
    <t>Net - Dept 965.000 - APPROPRIATIONS TO OTHER FUNDS</t>
  </si>
  <si>
    <t>202-000.000-665.072</t>
  </si>
  <si>
    <t>203-000.000-665.072</t>
  </si>
  <si>
    <t>INTEREST ON INV - CHASE SAVING</t>
  </si>
  <si>
    <t>209-000.000-665.072</t>
  </si>
  <si>
    <t>370-000.000-665.072</t>
  </si>
  <si>
    <t>488-000.000-665.047</t>
  </si>
  <si>
    <t>INTEREST INCOME-HUNTINGTON</t>
  </si>
  <si>
    <t>488-000.000-665.072</t>
  </si>
  <si>
    <t>491-000.000-665.072</t>
  </si>
  <si>
    <t>493-000.000-665.072</t>
  </si>
  <si>
    <t>494-000.000-665.072</t>
  </si>
  <si>
    <t>499-000.000-665.072</t>
  </si>
  <si>
    <t>516-000.000-665.072</t>
  </si>
  <si>
    <t>592-000.000-665.072</t>
  </si>
  <si>
    <t>661-000.000-665.072</t>
  </si>
  <si>
    <t>661-000.000-670.661</t>
  </si>
  <si>
    <t>EQUIP RENTAL - REVOLVING EQUI</t>
  </si>
  <si>
    <t>661-269.000-861.000</t>
  </si>
  <si>
    <t>677-000.000-665.072</t>
  </si>
  <si>
    <t>703-000.000-665.072</t>
  </si>
  <si>
    <t>101 402.001</t>
  </si>
  <si>
    <t>CURRENT LEVY REAL TAXES</t>
  </si>
  <si>
    <t>101 402.002</t>
  </si>
  <si>
    <t>CURRENT LEVY PERSONAL TAXES</t>
  </si>
  <si>
    <t>101 402.011</t>
  </si>
  <si>
    <t>CURRENT PROPERTY TAX - CFT</t>
  </si>
  <si>
    <t>101 402.022</t>
  </si>
  <si>
    <t>CURRENT PROPERTY TAX - IFT</t>
  </si>
  <si>
    <t>101 472.000</t>
  </si>
  <si>
    <t>BUSINESS REGISTRATION</t>
  </si>
  <si>
    <t>101 493.000</t>
  </si>
  <si>
    <t>RIGHT OF WAY LICENSE FEES</t>
  </si>
  <si>
    <t>101 494.001</t>
  </si>
  <si>
    <t>SPECIAL EVENT SERVICE COSTS</t>
  </si>
  <si>
    <t>101 497.000</t>
  </si>
  <si>
    <t>GROW OPERATION LICENSE</t>
  </si>
  <si>
    <t>101 574.001</t>
  </si>
  <si>
    <t>STATE INVENTORY REIMBURSEMENT</t>
  </si>
  <si>
    <t>101 604.000</t>
  </si>
  <si>
    <t>BROWNFIELD APPLICATION</t>
  </si>
  <si>
    <t>101 627.001</t>
  </si>
  <si>
    <t>FIRE PROTECTION-PERSONNEL</t>
  </si>
  <si>
    <t>101 627.002</t>
  </si>
  <si>
    <t>FIRE PROTECTION-EQUIPMENT</t>
  </si>
  <si>
    <t>101 627.019</t>
  </si>
  <si>
    <t>COVID 19 CARES PROVIDER RELIEF</t>
  </si>
  <si>
    <t>101 629.001</t>
  </si>
  <si>
    <t>FIRE SERVICES - DDA</t>
  </si>
  <si>
    <t>101 631.001</t>
  </si>
  <si>
    <t>SNOW REMOVAL -- SIDEWALKS</t>
  </si>
  <si>
    <t>101 631.002</t>
  </si>
  <si>
    <t>SNOW REMOVAL - PUBLIC CONTRAC</t>
  </si>
  <si>
    <t>101 631.003</t>
  </si>
  <si>
    <t>DPW SERVICE - PUBLIC CONTRACT</t>
  </si>
  <si>
    <t>101 631.007</t>
  </si>
  <si>
    <t>RCOC CONTRACTED SNOW MAINT.</t>
  </si>
  <si>
    <t>101 640.000</t>
  </si>
  <si>
    <t>RECYCLING BINS</t>
  </si>
  <si>
    <t>101 641.001</t>
  </si>
  <si>
    <t>DUMPSTERS - MILL STREET</t>
  </si>
  <si>
    <t>101 644.000</t>
  </si>
  <si>
    <t>SALE OF REFUSE BAGS</t>
  </si>
  <si>
    <t>101 645.000</t>
  </si>
  <si>
    <t>CONCESSION STAND</t>
  </si>
  <si>
    <t>101 646.000</t>
  </si>
  <si>
    <t>SALE-PRINTED MATTER AND MAPS</t>
  </si>
  <si>
    <t>101 647.000</t>
  </si>
  <si>
    <t>HARRIS FOUNTAIN DONATIONS</t>
  </si>
  <si>
    <t>101 648.000</t>
  </si>
  <si>
    <t>HISTORICAL COMMISSION INCOME</t>
  </si>
  <si>
    <t>101 665.002</t>
  </si>
  <si>
    <t>INTEREST ON INV - CHASE SAVIN</t>
  </si>
  <si>
    <t>101 665.012</t>
  </si>
  <si>
    <t>INCOME ON INVESTMENTS - FOA</t>
  </si>
  <si>
    <t>101 665.013</t>
  </si>
  <si>
    <t>INTEREST INCOME TREASURY BILL</t>
  </si>
  <si>
    <t>101 665.015</t>
  </si>
  <si>
    <t>INTEREST INCOME - SECURITIES</t>
  </si>
  <si>
    <t>101 665.022</t>
  </si>
  <si>
    <t>INTEREST INCOME - COMERICA</t>
  </si>
  <si>
    <t>101 665.023</t>
  </si>
  <si>
    <t>INTEREST INCOME -TCF BANK</t>
  </si>
  <si>
    <t>101 665.032</t>
  </si>
  <si>
    <t>INTEREST ON INVEST - CHASE IN</t>
  </si>
  <si>
    <t>101 665.042</t>
  </si>
  <si>
    <t>INTEREST INCOME- CIBC BANK</t>
  </si>
  <si>
    <t>101 665.043</t>
  </si>
  <si>
    <t>INTEREST INCOME-HORIZON BANK</t>
  </si>
  <si>
    <t>101 665.045</t>
  </si>
  <si>
    <t>INTEREST INCOME- MICH 1ST</t>
  </si>
  <si>
    <t>101 665.046</t>
  </si>
  <si>
    <t>INTEREST INCOME- MICH 1ST SAV</t>
  </si>
  <si>
    <t>101 665.048</t>
  </si>
  <si>
    <t>INTEREST INCOME- PNC BANK</t>
  </si>
  <si>
    <t>101 665.049</t>
  </si>
  <si>
    <t>INTEREST INCOME -M BANK</t>
  </si>
  <si>
    <t>101 665.050</t>
  </si>
  <si>
    <t>INT INCOME-CHEMICAL BANK</t>
  </si>
  <si>
    <t>101 665.056</t>
  </si>
  <si>
    <t>WELLS FARGO INTEREST</t>
  </si>
  <si>
    <t>101 665.057</t>
  </si>
  <si>
    <t>LEVEL ONE BANK INTEREST</t>
  </si>
  <si>
    <t>101 665.059</t>
  </si>
  <si>
    <t>101 665.072</t>
  </si>
  <si>
    <t>101 665.703</t>
  </si>
  <si>
    <t>INTEREST INC FROM T&amp;A TAXES</t>
  </si>
  <si>
    <t>101 667.002</t>
  </si>
  <si>
    <t>RENTAL HALBACH FIELD</t>
  </si>
  <si>
    <t>101 673.000</t>
  </si>
  <si>
    <t>101 673.001</t>
  </si>
  <si>
    <t>101 675.000</t>
  </si>
  <si>
    <t>CONTRIBUTIONS FROM COMM HOUSE</t>
  </si>
  <si>
    <t>101 677.000</t>
  </si>
  <si>
    <t>FIRE DEPARTMENT TRAINING REIM</t>
  </si>
  <si>
    <t>101 678.000</t>
  </si>
  <si>
    <t>REIMBURSEMENT ALL INSURANCE</t>
  </si>
  <si>
    <t>101 679.000</t>
  </si>
  <si>
    <t>REIMBURSEMENT INSURANCE LOSSE</t>
  </si>
  <si>
    <t>101 679.002</t>
  </si>
  <si>
    <t>101 679.005</t>
  </si>
  <si>
    <t>REIMBURSEMENT - DDA POLICE</t>
  </si>
  <si>
    <t>101 679.007</t>
  </si>
  <si>
    <t>REIMBURSEMENT FOR HIST. PLAQU</t>
  </si>
  <si>
    <t>101 692.883</t>
  </si>
  <si>
    <t>101 699.276</t>
  </si>
  <si>
    <t>TRANSFER FROM CDBG - GENERAL</t>
  </si>
  <si>
    <t>101 699.404</t>
  </si>
  <si>
    <t>TRANSFER FROM FIRE EQUIPMENT</t>
  </si>
  <si>
    <t>101 699.494</t>
  </si>
  <si>
    <t>101 699.794</t>
  </si>
  <si>
    <t>TRANSFER FROM ENG &amp; REV FEE</t>
  </si>
  <si>
    <t>101 699.999</t>
  </si>
  <si>
    <t>APPROPRIATED FUND BALANCE</t>
  </si>
  <si>
    <t>101 701.005</t>
  </si>
  <si>
    <t>PERSONAL/SEVERANCE PAY</t>
  </si>
  <si>
    <t>101 703.001</t>
  </si>
  <si>
    <t>SGTS SALARIES NO-FICA</t>
  </si>
  <si>
    <t>101 703.002</t>
  </si>
  <si>
    <t>PATROL OFFICER SALARY NO-FICA</t>
  </si>
  <si>
    <t>101 703.003</t>
  </si>
  <si>
    <t>FIRE CHIEF SALARIES NO-FICA</t>
  </si>
  <si>
    <t>101 703.101</t>
  </si>
  <si>
    <t>ATTORNEY'S RETAINER</t>
  </si>
  <si>
    <t>101 703.102</t>
  </si>
  <si>
    <t>MANAGER SALARIES</t>
  </si>
  <si>
    <t>101 703.103</t>
  </si>
  <si>
    <t>ELECTION SALARIES-FULL TIME</t>
  </si>
  <si>
    <t>101 703.104</t>
  </si>
  <si>
    <t>FINANCE SALARIES</t>
  </si>
  <si>
    <t>101 703.105</t>
  </si>
  <si>
    <t>CITY CLERK SALARIES</t>
  </si>
  <si>
    <t>101 703.106</t>
  </si>
  <si>
    <t>CIVIC CENTER GROUNDS WAGES</t>
  </si>
  <si>
    <t>101 703.108</t>
  </si>
  <si>
    <t>101 703.110</t>
  </si>
  <si>
    <t>DISPATCHER SALARIES - FIRE</t>
  </si>
  <si>
    <t>101 703.111</t>
  </si>
  <si>
    <t>BUILDING INSPECTOR SALARIES</t>
  </si>
  <si>
    <t>101 703.112</t>
  </si>
  <si>
    <t>PUBLIC WORKS SUPT/ASST. SALAR</t>
  </si>
  <si>
    <t>101 703.113</t>
  </si>
  <si>
    <t>PUBLIC WORKS LABOR WAGES</t>
  </si>
  <si>
    <t>101 703.114</t>
  </si>
  <si>
    <t>PARK GROUNDS MAINTENANCE WAGE</t>
  </si>
  <si>
    <t>101 703.115</t>
  </si>
  <si>
    <t>PARK BLDG. MAINTENANCE WAGES</t>
  </si>
  <si>
    <t>101 703.132</t>
  </si>
  <si>
    <t>WATER/DPW MAINTENANCE WAGES</t>
  </si>
  <si>
    <t>101 703.133</t>
  </si>
  <si>
    <t>WATER  DIST. OPERATOR WAGES</t>
  </si>
  <si>
    <t>101 703.203</t>
  </si>
  <si>
    <t>SEVERENCE/SICK PAY MEDICARE</t>
  </si>
  <si>
    <t>101 703.204</t>
  </si>
  <si>
    <t>FIRE CHIEF'S SALARY - MEDICAR</t>
  </si>
  <si>
    <t>101 704.101</t>
  </si>
  <si>
    <t>ELECTION WAGES PART-TIME</t>
  </si>
  <si>
    <t>101 704.102</t>
  </si>
  <si>
    <t>FINANCE WAGES PART-TIME</t>
  </si>
  <si>
    <t>101 704.103</t>
  </si>
  <si>
    <t>CITY CLERK WAGES PART-TIME</t>
  </si>
  <si>
    <t>101 704.107</t>
  </si>
  <si>
    <t>PARK WAGES PART-TIME</t>
  </si>
  <si>
    <t>101 704.110</t>
  </si>
  <si>
    <t>BUILDING WAGES  PART-TIME</t>
  </si>
  <si>
    <t>101 705.001</t>
  </si>
  <si>
    <t>VOLUNTEER FIRE DEPT.</t>
  </si>
  <si>
    <t>101 705.002</t>
  </si>
  <si>
    <t>FIRE/EMS PAYROLL</t>
  </si>
  <si>
    <t>101 705.003</t>
  </si>
  <si>
    <t>BUSINESS INSPECTION</t>
  </si>
  <si>
    <t>101 705.005</t>
  </si>
  <si>
    <t>ADMIN</t>
  </si>
  <si>
    <t>101 705.006</t>
  </si>
  <si>
    <t>HYDRANT MAINTENANCE</t>
  </si>
  <si>
    <t>101 705.007</t>
  </si>
  <si>
    <t>EVENT WAGES</t>
  </si>
  <si>
    <t>101 705.008</t>
  </si>
  <si>
    <t>TRAINING WAGES</t>
  </si>
  <si>
    <t>101 705.009</t>
  </si>
  <si>
    <t>MAINTENANCE</t>
  </si>
  <si>
    <t>101 709.001</t>
  </si>
  <si>
    <t>OVERTIME  SGTS/PATROL  NO-FIC</t>
  </si>
  <si>
    <t>101 709.101</t>
  </si>
  <si>
    <t>OVERTIME</t>
  </si>
  <si>
    <t>101 709.104</t>
  </si>
  <si>
    <t>OVERTIME - WATER DIST OPERATO</t>
  </si>
  <si>
    <t>101 712.001</t>
  </si>
  <si>
    <t>HOLIDAY PAY POLICE NO-FICA</t>
  </si>
  <si>
    <t>101 712.101</t>
  </si>
  <si>
    <t>HOLIDAY PAY NON-POLICE FICA</t>
  </si>
  <si>
    <t>101 716.002</t>
  </si>
  <si>
    <t>101 717.000</t>
  </si>
  <si>
    <t>EMPLOYEE LIFE INSURANCE</t>
  </si>
  <si>
    <t>101 722.000</t>
  </si>
  <si>
    <t>SEVERANCE/SICK PAY</t>
  </si>
  <si>
    <t>101 727.000</t>
  </si>
  <si>
    <t>RECYCLING BIN</t>
  </si>
  <si>
    <t>101 729.001</t>
  </si>
  <si>
    <t>COFFEE OFFICE SUPPLY</t>
  </si>
  <si>
    <t>101 730.000</t>
  </si>
  <si>
    <t>PLASTIC REFUSE BAGS</t>
  </si>
  <si>
    <t>101 764.000</t>
  </si>
  <si>
    <t>CONCESSION EXPENSES</t>
  </si>
  <si>
    <t>101 777.000</t>
  </si>
  <si>
    <t>COMMUNITY HOUSE-MAINTENANCE</t>
  </si>
  <si>
    <t>101 778.000</t>
  </si>
  <si>
    <t>101 778.001</t>
  </si>
  <si>
    <t>BUILDING MAINT-BANDSHELTER</t>
  </si>
  <si>
    <t>101 780.000</t>
  </si>
  <si>
    <t>101 782.000</t>
  </si>
  <si>
    <t>101 805.004</t>
  </si>
  <si>
    <t>HOUSING INSPECTOR CONTRACTED</t>
  </si>
  <si>
    <t>101 805.018</t>
  </si>
  <si>
    <t>CONTRACT SVCS - MASTER PLAN</t>
  </si>
  <si>
    <t>101 805.021</t>
  </si>
  <si>
    <t>CONTRACT SVCS - WEB SITE</t>
  </si>
  <si>
    <t>101 805.023</t>
  </si>
  <si>
    <t>ENHANCED RECYCLING CONTRACT</t>
  </si>
  <si>
    <t>101 805.026</t>
  </si>
  <si>
    <t>CONTRACTED MEDICAL LABOR</t>
  </si>
  <si>
    <t>101 805.027</t>
  </si>
  <si>
    <t>101 805.028</t>
  </si>
  <si>
    <t>CONTRACT SVCS-TAX APPEAL</t>
  </si>
  <si>
    <t>101 805.032</t>
  </si>
  <si>
    <t>GENERAL CODE INSPECTOR CNTRCT</t>
  </si>
  <si>
    <t>101 805.041</t>
  </si>
  <si>
    <t>CONTRACTUAL SERVICES - PLAN REVIEW</t>
  </si>
  <si>
    <t>101 805.042</t>
  </si>
  <si>
    <t>PROFSSNL SRVCS - SUSTAINABILITY IMPACT</t>
  </si>
  <si>
    <t>101 805.045</t>
  </si>
  <si>
    <t>CIVIC PLUS AGENDA SOFTWARE</t>
  </si>
  <si>
    <t>101 805.703</t>
  </si>
  <si>
    <t>101 815.000</t>
  </si>
  <si>
    <t>101 852.000</t>
  </si>
  <si>
    <t>ALARM SYSTEM</t>
  </si>
  <si>
    <t>101 883.001</t>
  </si>
  <si>
    <t>DINOSAUR HILL</t>
  </si>
  <si>
    <t>101 883.003</t>
  </si>
  <si>
    <t>COMMUNITY AFFAIRS - LEGACY</t>
  </si>
  <si>
    <t>101 883.006</t>
  </si>
  <si>
    <t>COMMUNITY SURVEY</t>
  </si>
  <si>
    <t>101 883.008</t>
  </si>
  <si>
    <t>COMMUNITY AFFAIRS - CITY BEAUTIFUL</t>
  </si>
  <si>
    <t>101 911.000</t>
  </si>
  <si>
    <t>EMPLOYEE BOND</t>
  </si>
  <si>
    <t>101 921.002</t>
  </si>
  <si>
    <t>LIGHTING - DPW BUILDING</t>
  </si>
  <si>
    <t>101 932.000</t>
  </si>
  <si>
    <t>101 955.000</t>
  </si>
  <si>
    <t>HEALTH CARE CLAIMS TAX</t>
  </si>
  <si>
    <t>101 956.003</t>
  </si>
  <si>
    <t>FIRE DEPT TRAINING</t>
  </si>
  <si>
    <t>101 959.002</t>
  </si>
  <si>
    <t>101 963.001</t>
  </si>
  <si>
    <t>EMERGENCY/DISASTER</t>
  </si>
  <si>
    <t>101 964.000</t>
  </si>
  <si>
    <t>REIMB - NET OFFICER</t>
  </si>
  <si>
    <t>101 964.005</t>
  </si>
  <si>
    <t>LEGAL FINES</t>
  </si>
  <si>
    <t>101 974.000</t>
  </si>
  <si>
    <t>101 974.267</t>
  </si>
  <si>
    <t>GRANT APPLICATIONS</t>
  </si>
  <si>
    <t>101 977.002</t>
  </si>
  <si>
    <t>NEW EQUIPMENT E-911</t>
  </si>
  <si>
    <t>101 980.002</t>
  </si>
  <si>
    <t>NEW EQUIPMENT - RADIO</t>
  </si>
  <si>
    <t>101 999.001</t>
  </si>
  <si>
    <t>FIRE EQUIPMENT FUND-RESERVE</t>
  </si>
  <si>
    <t>101 999.202</t>
  </si>
  <si>
    <t>TRANS TO MVH MAJOR STREET FUN</t>
  </si>
  <si>
    <t>101 999.404</t>
  </si>
  <si>
    <t>TRANS TO FIRE EQUIP. RESERVE</t>
  </si>
  <si>
    <t>101 999.451</t>
  </si>
  <si>
    <t>TRANS TO 96 MVHF CONST FUND</t>
  </si>
  <si>
    <t>101 999.488</t>
  </si>
  <si>
    <t>TRANS TO W &amp; S IMPROVEMENT FN</t>
  </si>
  <si>
    <t>101 999.494</t>
  </si>
  <si>
    <t>TRANS TO DDA FUND</t>
  </si>
  <si>
    <t>101 999.499</t>
  </si>
  <si>
    <t>REPAYMENT CAPITAL - ON-STREET</t>
  </si>
  <si>
    <t>101 999.500</t>
  </si>
  <si>
    <t>TRANS TO CAP PROJ -- BRIDGES</t>
  </si>
  <si>
    <t>101 999.516</t>
  </si>
  <si>
    <t>101 999.661</t>
  </si>
  <si>
    <t>TRANS TO REVOLVING EQUIP FUND</t>
  </si>
  <si>
    <t>101 999.747</t>
  </si>
  <si>
    <t>TRANSFER TO RETIREE HOSPITAL</t>
  </si>
  <si>
    <t>101 999.800</t>
  </si>
  <si>
    <t>TRANSFER TO O.P.C.</t>
  </si>
  <si>
    <t>101 999.801</t>
  </si>
  <si>
    <t>TRANSFER TO O.P.C. DEBT FUND</t>
  </si>
  <si>
    <t>101 999.973</t>
  </si>
  <si>
    <t>TRANS TO CAP PROJ -- STORM WT</t>
  </si>
  <si>
    <t>101 999.975</t>
  </si>
  <si>
    <t>TRANS TO CAP PROJ -- BLDG EXP</t>
  </si>
  <si>
    <t>101 999.976</t>
  </si>
  <si>
    <t>TRANS TO CAP PROJ -- CEM FENC</t>
  </si>
  <si>
    <t>101 999.977</t>
  </si>
  <si>
    <t>TRANS -- LEGACY</t>
  </si>
  <si>
    <t>101 999.993</t>
  </si>
  <si>
    <t>ACTUARIAL &amp; CONSULTING SERVIC</t>
  </si>
  <si>
    <t>101 999.994</t>
  </si>
  <si>
    <t>OFFICE CONSTRUCTION</t>
  </si>
  <si>
    <t>101 999.995</t>
  </si>
  <si>
    <t>5YR MODEL &amp; FINANCIAL ANALYSI</t>
  </si>
  <si>
    <t>101 999.996</t>
  </si>
  <si>
    <t>DDA BACKGROUND RESEARCH</t>
  </si>
  <si>
    <t>101 999.997</t>
  </si>
  <si>
    <t>ECON DEVELOPMENT CONSULT FEES</t>
  </si>
  <si>
    <t>101 999.998</t>
  </si>
  <si>
    <t>BUDGET CONTINGENCIES</t>
  </si>
  <si>
    <t>202 495.000</t>
  </si>
  <si>
    <t>202 546.000</t>
  </si>
  <si>
    <t>MDOT -GRANT</t>
  </si>
  <si>
    <t>202 546.001</t>
  </si>
  <si>
    <t>DEVELOPMENT GRANT</t>
  </si>
  <si>
    <t>202 569.000</t>
  </si>
  <si>
    <t>202 588.000</t>
  </si>
  <si>
    <t>COUNTY GRANTS</t>
  </si>
  <si>
    <t>202 588.001</t>
  </si>
  <si>
    <t>MDOT - GRANT - TREES</t>
  </si>
  <si>
    <t>202 665.002</t>
  </si>
  <si>
    <t>202 665.003</t>
  </si>
  <si>
    <t>202 665.015</t>
  </si>
  <si>
    <t>202 665.022</t>
  </si>
  <si>
    <t>202 665.032</t>
  </si>
  <si>
    <t>202 665.042</t>
  </si>
  <si>
    <t>202 665.044</t>
  </si>
  <si>
    <t>INTEREST INCOME- FIRST PLACE</t>
  </si>
  <si>
    <t>202 665.049</t>
  </si>
  <si>
    <t>202 665.051</t>
  </si>
  <si>
    <t>202 665.072</t>
  </si>
  <si>
    <t>202 671.001</t>
  </si>
  <si>
    <t>CONTRIBUTIONS FROM OTHER FUND</t>
  </si>
  <si>
    <t>202 671.005</t>
  </si>
  <si>
    <t>CONTRIBUTIONS-OTHER SOURCES</t>
  </si>
  <si>
    <t>202 671.007</t>
  </si>
  <si>
    <t>CONTRIBUTIONS-TRI-PARTY</t>
  </si>
  <si>
    <t>202 672.000</t>
  </si>
  <si>
    <t>202 692.000</t>
  </si>
  <si>
    <t>202 699.101</t>
  </si>
  <si>
    <t>202 699.203</t>
  </si>
  <si>
    <t>TRANSFER FROM LOCAL STREETS</t>
  </si>
  <si>
    <t>202 699.209</t>
  </si>
  <si>
    <t>TRANSFER FROM CEMETERY FUND</t>
  </si>
  <si>
    <t>202 699.351</t>
  </si>
  <si>
    <t>TRANSFER FR 96 MVHF DEBT BOND</t>
  </si>
  <si>
    <t>202 699.362</t>
  </si>
  <si>
    <t>TRANSFER FROM 74 MVHF BONDS</t>
  </si>
  <si>
    <t>202 699.494</t>
  </si>
  <si>
    <t>202 699.499</t>
  </si>
  <si>
    <t>TRANSFER FROM CAP PROJ - OTHE</t>
  </si>
  <si>
    <t>202 699.516</t>
  </si>
  <si>
    <t>TRANSFER FROM AUTO PARKING</t>
  </si>
  <si>
    <t>202 699.592</t>
  </si>
  <si>
    <t>TRANSFER FROM WATER &amp; SEWER</t>
  </si>
  <si>
    <t>202 699.999</t>
  </si>
  <si>
    <t>202 701.000</t>
  </si>
  <si>
    <t>202 701.001</t>
  </si>
  <si>
    <t>202 701.002</t>
  </si>
  <si>
    <t>202 701.003</t>
  </si>
  <si>
    <t>202 703.116</t>
  </si>
  <si>
    <t>MAJOR STR.MAINTENANCE WAGES</t>
  </si>
  <si>
    <t>202 703.117</t>
  </si>
  <si>
    <t>MAJOR STR. TRAFFIC SRVC. WAGE</t>
  </si>
  <si>
    <t>202 703.118</t>
  </si>
  <si>
    <t>MAJOR STR.SNOW-ICE REMOV.WAGE</t>
  </si>
  <si>
    <t>202 703.119</t>
  </si>
  <si>
    <t>TRUNKLINE MAINTENANCE WAGES</t>
  </si>
  <si>
    <t>202 703.120</t>
  </si>
  <si>
    <t>TRUNKLINE SWEEPING WAGES</t>
  </si>
  <si>
    <t>202 703.121</t>
  </si>
  <si>
    <t>TRUNKLINE DRAINAGE WAGES</t>
  </si>
  <si>
    <t>202 703.122</t>
  </si>
  <si>
    <t>TRUNKLINE TRAFFIC SIGN WAGES</t>
  </si>
  <si>
    <t>202 703.123</t>
  </si>
  <si>
    <t>TRUNKLINE PAVEMENT MARK. WAGE</t>
  </si>
  <si>
    <t>202 703.124</t>
  </si>
  <si>
    <t>TRUNKLINE SNOW-ICE REMOV.WAGE</t>
  </si>
  <si>
    <t>202 710.101</t>
  </si>
  <si>
    <t>202 715.000</t>
  </si>
  <si>
    <t>202 716.000</t>
  </si>
  <si>
    <t>202 716.001</t>
  </si>
  <si>
    <t>202 716.002</t>
  </si>
  <si>
    <t>202 716.003</t>
  </si>
  <si>
    <t>202 717.000</t>
  </si>
  <si>
    <t>202 718.000</t>
  </si>
  <si>
    <t>202 718.001</t>
  </si>
  <si>
    <t>202 718.002</t>
  </si>
  <si>
    <t>202 719.000</t>
  </si>
  <si>
    <t>202 720.000</t>
  </si>
  <si>
    <t>202 721.000</t>
  </si>
  <si>
    <t>202 722.000</t>
  </si>
  <si>
    <t>202 729.000</t>
  </si>
  <si>
    <t>202 741.000</t>
  </si>
  <si>
    <t>202 779.202</t>
  </si>
  <si>
    <t>TRAFFIC SIGNAL -INSTALLATION</t>
  </si>
  <si>
    <t>202 805.017</t>
  </si>
  <si>
    <t>CONTRACT SVCS - JOINT SEAL</t>
  </si>
  <si>
    <t>202 805.020</t>
  </si>
  <si>
    <t>CONTRACT SVCS - SNOW HAUL</t>
  </si>
  <si>
    <t>202 805.202</t>
  </si>
  <si>
    <t>CONTRACT SVCS-ASSET MANAGEMENT PROGRAM</t>
  </si>
  <si>
    <t>202 810.000</t>
  </si>
  <si>
    <t>202 963.000</t>
  </si>
  <si>
    <t>202 969.000</t>
  </si>
  <si>
    <t>202 977.000</t>
  </si>
  <si>
    <t>202 980.001</t>
  </si>
  <si>
    <t>202 999.203</t>
  </si>
  <si>
    <t>202 999.350</t>
  </si>
  <si>
    <t>TRANS TO DEBT RETRE 94 SAN BN</t>
  </si>
  <si>
    <t>202 999.351</t>
  </si>
  <si>
    <t>TRANS TO DEBT RETIRE. 96 MVHF</t>
  </si>
  <si>
    <t>202 999.451</t>
  </si>
  <si>
    <t>203 546.000</t>
  </si>
  <si>
    <t>203 548.000</t>
  </si>
  <si>
    <t>203 569.000</t>
  </si>
  <si>
    <t>203 665.002</t>
  </si>
  <si>
    <t>203 665.003</t>
  </si>
  <si>
    <t>203 665.015</t>
  </si>
  <si>
    <t>203 665.022</t>
  </si>
  <si>
    <t>203 665.032</t>
  </si>
  <si>
    <t>203 665.042</t>
  </si>
  <si>
    <t>203 665.051</t>
  </si>
  <si>
    <t>203 665.054</t>
  </si>
  <si>
    <t>FLAGSTAR BANK INTEREST</t>
  </si>
  <si>
    <t>203 665.072</t>
  </si>
  <si>
    <t>203 665.300</t>
  </si>
  <si>
    <t>INTEREST ON SPECIAL ASSESSMEN</t>
  </si>
  <si>
    <t>203 671.007</t>
  </si>
  <si>
    <t>203 672.001</t>
  </si>
  <si>
    <t>SOUTH STREET SAD</t>
  </si>
  <si>
    <t>203 699.202</t>
  </si>
  <si>
    <t>TRANSFER FROM MAJOR STREETS</t>
  </si>
  <si>
    <t>203 699.209</t>
  </si>
  <si>
    <t>203 699.249</t>
  </si>
  <si>
    <t>TRANSFER FROM FED REV SHARING</t>
  </si>
  <si>
    <t>203 699.276</t>
  </si>
  <si>
    <t>203 699.362</t>
  </si>
  <si>
    <t>203 699.494</t>
  </si>
  <si>
    <t>203 699.499</t>
  </si>
  <si>
    <t>203 699.516</t>
  </si>
  <si>
    <t>203 699.592</t>
  </si>
  <si>
    <t>203 699.811</t>
  </si>
  <si>
    <t>TRANSFER FROM SPECIAL ASSESSM</t>
  </si>
  <si>
    <t>203 699.999</t>
  </si>
  <si>
    <t>203 701.000</t>
  </si>
  <si>
    <t>203 701.001</t>
  </si>
  <si>
    <t>203 701.002</t>
  </si>
  <si>
    <t>203 701.003</t>
  </si>
  <si>
    <t>203 703.125</t>
  </si>
  <si>
    <t>LOCAL STR MAINTENANCE WAGES</t>
  </si>
  <si>
    <t>203 703.126</t>
  </si>
  <si>
    <t>LOCAL STR TRAFFIC SRVC WAGES</t>
  </si>
  <si>
    <t>203 703.127</t>
  </si>
  <si>
    <t>LOCAL STR SNOW-ICE REMOV.WAGE</t>
  </si>
  <si>
    <t>203 710.101</t>
  </si>
  <si>
    <t>203 715.000</t>
  </si>
  <si>
    <t>203 716.000</t>
  </si>
  <si>
    <t>203 716.001</t>
  </si>
  <si>
    <t>203 716.002</t>
  </si>
  <si>
    <t>203 716.003</t>
  </si>
  <si>
    <t>203 717.000</t>
  </si>
  <si>
    <t>203 718.000</t>
  </si>
  <si>
    <t>203 718.001</t>
  </si>
  <si>
    <t>203 718.002</t>
  </si>
  <si>
    <t>203 719.000</t>
  </si>
  <si>
    <t>203 719.001</t>
  </si>
  <si>
    <t>203 720.000</t>
  </si>
  <si>
    <t>203 721.000</t>
  </si>
  <si>
    <t>203 722.000</t>
  </si>
  <si>
    <t>203 741.000</t>
  </si>
  <si>
    <t>203 805.017</t>
  </si>
  <si>
    <t>203 805.020</t>
  </si>
  <si>
    <t>203 810.004</t>
  </si>
  <si>
    <t>203 810.005</t>
  </si>
  <si>
    <t>SOUTH STREET CONSTRUCTION</t>
  </si>
  <si>
    <t>203 810.006</t>
  </si>
  <si>
    <t>RESURFACING - PASER BASED</t>
  </si>
  <si>
    <t>203 969.000</t>
  </si>
  <si>
    <t>203 977.000</t>
  </si>
  <si>
    <t>203 980.001</t>
  </si>
  <si>
    <t>203 999.350</t>
  </si>
  <si>
    <t>203 999.494</t>
  </si>
  <si>
    <t>209 643.002</t>
  </si>
  <si>
    <t>ENGRAVING FEES</t>
  </si>
  <si>
    <t>209 643.003</t>
  </si>
  <si>
    <t>DEED TRANSFER FEES</t>
  </si>
  <si>
    <t>209 665.002</t>
  </si>
  <si>
    <t>209 665.003</t>
  </si>
  <si>
    <t>209 665.015</t>
  </si>
  <si>
    <t>209 665.022</t>
  </si>
  <si>
    <t>209 665.032</t>
  </si>
  <si>
    <t>209 665.043</t>
  </si>
  <si>
    <t>209 665.072</t>
  </si>
  <si>
    <t>209 679.002</t>
  </si>
  <si>
    <t>209 692.000</t>
  </si>
  <si>
    <t>209 699.999</t>
  </si>
  <si>
    <t>209 701.000</t>
  </si>
  <si>
    <t>209 701.001</t>
  </si>
  <si>
    <t>209 701.002</t>
  </si>
  <si>
    <t>209 701.003</t>
  </si>
  <si>
    <t>209 703.128</t>
  </si>
  <si>
    <t>CEMETERY SUPERVISOR SALARIES</t>
  </si>
  <si>
    <t>209 703.129</t>
  </si>
  <si>
    <t>CEMETERY DPW MAINTENANCE WAGE</t>
  </si>
  <si>
    <t>209 709.103</t>
  </si>
  <si>
    <t>OVERTIME - CEMETERY SUPERVISO</t>
  </si>
  <si>
    <t>209 710.001</t>
  </si>
  <si>
    <t>209 710.101</t>
  </si>
  <si>
    <t>209 715.000</t>
  </si>
  <si>
    <t>209 716.000</t>
  </si>
  <si>
    <t>209 716.001</t>
  </si>
  <si>
    <t>209 716.002</t>
  </si>
  <si>
    <t>209 716.003</t>
  </si>
  <si>
    <t>209 717.000</t>
  </si>
  <si>
    <t>209 718.000</t>
  </si>
  <si>
    <t>209 718.001</t>
  </si>
  <si>
    <t>209 718.002</t>
  </si>
  <si>
    <t>209 719.000</t>
  </si>
  <si>
    <t>209 720.000</t>
  </si>
  <si>
    <t>209 721.000</t>
  </si>
  <si>
    <t>209 722.000</t>
  </si>
  <si>
    <t>209 741.000</t>
  </si>
  <si>
    <t>209 784.000</t>
  </si>
  <si>
    <t>ENGRAVING FEE</t>
  </si>
  <si>
    <t>209 815.001</t>
  </si>
  <si>
    <t>209 850.000</t>
  </si>
  <si>
    <t>209 860.000</t>
  </si>
  <si>
    <t>209 957.000</t>
  </si>
  <si>
    <t>209 969.000</t>
  </si>
  <si>
    <t>209 980.001</t>
  </si>
  <si>
    <t>265 665.000</t>
  </si>
  <si>
    <t>265 665.002</t>
  </si>
  <si>
    <t>265 665.003</t>
  </si>
  <si>
    <t>265 665.015</t>
  </si>
  <si>
    <t>265 665.022</t>
  </si>
  <si>
    <t>265 665.032</t>
  </si>
  <si>
    <t>265 674.001</t>
  </si>
  <si>
    <t>SALE OF ABANDONED VEHICLES</t>
  </si>
  <si>
    <t>265 692.000</t>
  </si>
  <si>
    <t>265 699.999</t>
  </si>
  <si>
    <t>265 963.000</t>
  </si>
  <si>
    <t>265 964.000</t>
  </si>
  <si>
    <t>276 530.000</t>
  </si>
  <si>
    <t>COMM. DEV -- HCA TITLE II 00</t>
  </si>
  <si>
    <t>276 530.010</t>
  </si>
  <si>
    <t>COMM. DEV -- HCA TITLE II 01</t>
  </si>
  <si>
    <t>276 530.020</t>
  </si>
  <si>
    <t>COMM. DEV -- HCA TITLE II 02</t>
  </si>
  <si>
    <t>276 530.030</t>
  </si>
  <si>
    <t>COMM. DEV -- HCA TITLE II 03</t>
  </si>
  <si>
    <t>276 530.040</t>
  </si>
  <si>
    <t>COMM. DEV -- HCA TITLE II 04</t>
  </si>
  <si>
    <t>276 530.050</t>
  </si>
  <si>
    <t>COMM. DEV -- HCA TITLE II 05</t>
  </si>
  <si>
    <t>276 530.060</t>
  </si>
  <si>
    <t>COMM. DEV -- HCA TITLE II 06</t>
  </si>
  <si>
    <t>276 530.070</t>
  </si>
  <si>
    <t>COMM. DEV -- HCA TITLE II 07</t>
  </si>
  <si>
    <t>276 530.080</t>
  </si>
  <si>
    <t>COMM. DEV -- HCA TITLE II 08</t>
  </si>
  <si>
    <t>276 530.090</t>
  </si>
  <si>
    <t>COMM. DEV -- HCA TITLE II 09</t>
  </si>
  <si>
    <t>276 530.100</t>
  </si>
  <si>
    <t>276 530.110</t>
  </si>
  <si>
    <t>276 530.120</t>
  </si>
  <si>
    <t>276 530.130</t>
  </si>
  <si>
    <t>276 530.140</t>
  </si>
  <si>
    <t>276 530.910</t>
  </si>
  <si>
    <t>COMM.DEV.TITLE 1 HCDA-74</t>
  </si>
  <si>
    <t>276 530.920</t>
  </si>
  <si>
    <t>276 530.930</t>
  </si>
  <si>
    <t>276 530.940</t>
  </si>
  <si>
    <t>COMM.DEV.TITLE I HCDA-74</t>
  </si>
  <si>
    <t>276 530.950</t>
  </si>
  <si>
    <t>276 530.960</t>
  </si>
  <si>
    <t>276 530.970</t>
  </si>
  <si>
    <t>276 530.980</t>
  </si>
  <si>
    <t>COMM DEV - HCA TITLE II 98</t>
  </si>
  <si>
    <t>276 530.990</t>
  </si>
  <si>
    <t>COMM DEV - HCA TITLE II 99</t>
  </si>
  <si>
    <t>276 665.000</t>
  </si>
  <si>
    <t>276 665.002</t>
  </si>
  <si>
    <t>276 665.003</t>
  </si>
  <si>
    <t>276 665.015</t>
  </si>
  <si>
    <t>276 665.022</t>
  </si>
  <si>
    <t>276 665.032</t>
  </si>
  <si>
    <t>276 699.275</t>
  </si>
  <si>
    <t>TRANSFER FROM CDBG - REHAB</t>
  </si>
  <si>
    <t>276 699.999</t>
  </si>
  <si>
    <t>276 967.001</t>
  </si>
  <si>
    <t>HANDICAP RAMPING -- 00</t>
  </si>
  <si>
    <t>276 967.002</t>
  </si>
  <si>
    <t>SIDEWALK IMPROVEMENTS -- 00</t>
  </si>
  <si>
    <t>276 967.003</t>
  </si>
  <si>
    <t>HOME SIDEWALK IMPROVEMENTS -0</t>
  </si>
  <si>
    <t>276 967.011</t>
  </si>
  <si>
    <t>HANDICAP RAMPING -- 01</t>
  </si>
  <si>
    <t>276 967.012</t>
  </si>
  <si>
    <t>SIDEWALK IMPROVEMENTS -- 01</t>
  </si>
  <si>
    <t>276 967.013</t>
  </si>
  <si>
    <t>276 967.021</t>
  </si>
  <si>
    <t>SENIOR CITIZEN VAN - 02</t>
  </si>
  <si>
    <t>276 967.031</t>
  </si>
  <si>
    <t>HANDICAP RAMPING -- 03</t>
  </si>
  <si>
    <t>276 967.032</t>
  </si>
  <si>
    <t>SIDEWALK IMPROVEMENTS -- 03</t>
  </si>
  <si>
    <t>276 967.041</t>
  </si>
  <si>
    <t>HANDICAP RAMPING -- 04</t>
  </si>
  <si>
    <t>276 967.042</t>
  </si>
  <si>
    <t>SIDEWALK IMPROVEMENTS -- 04</t>
  </si>
  <si>
    <t>276 967.051</t>
  </si>
  <si>
    <t>HANDICAP RAMPING -- 05</t>
  </si>
  <si>
    <t>276 967.052</t>
  </si>
  <si>
    <t>SIDEWALK IMPROVEMENTS -- 05</t>
  </si>
  <si>
    <t>276 967.061</t>
  </si>
  <si>
    <t>HANDICAP RAMPING -- 06</t>
  </si>
  <si>
    <t>276 967.062</t>
  </si>
  <si>
    <t>SIDEWALK IMPROVEMENTS -- 06</t>
  </si>
  <si>
    <t>276 967.071</t>
  </si>
  <si>
    <t>HANDICAP RAMPING -- 07</t>
  </si>
  <si>
    <t>276 967.072</t>
  </si>
  <si>
    <t>SIDEWALK IMPROVEMENTS -- 07</t>
  </si>
  <si>
    <t>276 967.082</t>
  </si>
  <si>
    <t>2008 SIDEWALK IMPROVEMENTS</t>
  </si>
  <si>
    <t>276 967.093</t>
  </si>
  <si>
    <t>2009 PARK IMPROVEMENTS</t>
  </si>
  <si>
    <t>276 967.094</t>
  </si>
  <si>
    <t>ADDITIONAL SIDEWALK IMPROVEME</t>
  </si>
  <si>
    <t>276 967.103</t>
  </si>
  <si>
    <t>2010 HANDICAPPED BUILDING IMP</t>
  </si>
  <si>
    <t>276 967.104</t>
  </si>
  <si>
    <t>2011 HANDICAPPED BUILDING IMP</t>
  </si>
  <si>
    <t>276 967.105</t>
  </si>
  <si>
    <t>2012 HANDICAPPED PARK IMPROV.</t>
  </si>
  <si>
    <t>276 967.106</t>
  </si>
  <si>
    <t>2013 HANDICAPPED PARK IMPROV.</t>
  </si>
  <si>
    <t>276 967.107</t>
  </si>
  <si>
    <t>2014 HANDICAPPED PARK IMPROV.</t>
  </si>
  <si>
    <t>276 967.961</t>
  </si>
  <si>
    <t>HANDICAP RAMPING - 96</t>
  </si>
  <si>
    <t>276 967.962</t>
  </si>
  <si>
    <t>SIDEWALK IMPROVEMENTS - 96</t>
  </si>
  <si>
    <t>276 967.963</t>
  </si>
  <si>
    <t>HOME SIDEWALK IMPROVEMENTS -9</t>
  </si>
  <si>
    <t>276 967.971</t>
  </si>
  <si>
    <t>HANDICAP RAMPING - 97</t>
  </si>
  <si>
    <t>276 967.972</t>
  </si>
  <si>
    <t>SIDEWALK IMPROVEMENTS - 97</t>
  </si>
  <si>
    <t>276 967.973</t>
  </si>
  <si>
    <t>HOME SIDEWALK IMPROVEMENT - 9</t>
  </si>
  <si>
    <t>276 967.981</t>
  </si>
  <si>
    <t>HANDICAP RAMPING - 98</t>
  </si>
  <si>
    <t>276 967.982</t>
  </si>
  <si>
    <t>SIDEWALK IMPROVEMENTS - 98</t>
  </si>
  <si>
    <t>276 967.983</t>
  </si>
  <si>
    <t>276 967.991</t>
  </si>
  <si>
    <t>HANDICAP RAMPING - 99</t>
  </si>
  <si>
    <t>276 967.992</t>
  </si>
  <si>
    <t>SIDEWALK IMPROVEMENTS - 99</t>
  </si>
  <si>
    <t>276 967.993</t>
  </si>
  <si>
    <t>276 967.994</t>
  </si>
  <si>
    <t>CDBG PROJECTS</t>
  </si>
  <si>
    <t>276 999.101</t>
  </si>
  <si>
    <t>TRANS TO GENERAL FUND</t>
  </si>
  <si>
    <t>276 999.203</t>
  </si>
  <si>
    <t>276 999.499</t>
  </si>
  <si>
    <t>370 665.072</t>
  </si>
  <si>
    <t>370 692.000</t>
  </si>
  <si>
    <t>370 697.000</t>
  </si>
  <si>
    <t>PROCEEDS FROM SALE OF BONDS</t>
  </si>
  <si>
    <t>370 930.000</t>
  </si>
  <si>
    <t xml:space="preserve">CIVIC CENTER </t>
  </si>
  <si>
    <t>370 930.002</t>
  </si>
  <si>
    <t>TENNIS COURT  MAINTENANCE</t>
  </si>
  <si>
    <t>370 930.999</t>
  </si>
  <si>
    <t xml:space="preserve">SHORT-TERM CRITICAL </t>
  </si>
  <si>
    <t>370 974.224</t>
  </si>
  <si>
    <t>DPW FACILITY IMPROVEMENTS</t>
  </si>
  <si>
    <t>488 665.002</t>
  </si>
  <si>
    <t>488 665.003</t>
  </si>
  <si>
    <t>488 665.013</t>
  </si>
  <si>
    <t>488 665.014</t>
  </si>
  <si>
    <t>INTEREST INCOME TREASURY NOTE</t>
  </si>
  <si>
    <t>488 665.015</t>
  </si>
  <si>
    <t>488 665.022</t>
  </si>
  <si>
    <t>488 665.032</t>
  </si>
  <si>
    <t>488 665.042</t>
  </si>
  <si>
    <t>488 665.047</t>
  </si>
  <si>
    <t>488 665.055</t>
  </si>
  <si>
    <t>FIFTH THIRD BANK INTEREST</t>
  </si>
  <si>
    <t>488 665.056</t>
  </si>
  <si>
    <t>488 665.072</t>
  </si>
  <si>
    <t>488 665.399</t>
  </si>
  <si>
    <t>INT INC FR RETAINAGE</t>
  </si>
  <si>
    <t>488 675.003</t>
  </si>
  <si>
    <t>CONTRIB-GR: SAKWA(RUN/ROM WAT</t>
  </si>
  <si>
    <t>488 675.004</t>
  </si>
  <si>
    <t>CONTRIB: ENVIRNMNT STABILIZTN</t>
  </si>
  <si>
    <t>488 679.002</t>
  </si>
  <si>
    <t>488 692.000</t>
  </si>
  <si>
    <t>488 699.101</t>
  </si>
  <si>
    <t>488 699.350</t>
  </si>
  <si>
    <t>TRANSFER FROM 1994 G.O. BOND</t>
  </si>
  <si>
    <t>488 699.499</t>
  </si>
  <si>
    <t>488 699.592</t>
  </si>
  <si>
    <t>488 699.999</t>
  </si>
  <si>
    <t>488 805.000</t>
  </si>
  <si>
    <t>488 805.001</t>
  </si>
  <si>
    <t>WELLS FARGO FEES</t>
  </si>
  <si>
    <t>488 806.000</t>
  </si>
  <si>
    <t>488 806.003</t>
  </si>
  <si>
    <t>ENGINEERING SERV WATER SYSTEM</t>
  </si>
  <si>
    <t>488 806.004</t>
  </si>
  <si>
    <t>ENGINEERING SERV SEWER SYSTEM</t>
  </si>
  <si>
    <t>488 963.000</t>
  </si>
  <si>
    <t>488 972.000</t>
  </si>
  <si>
    <t>WATER PLANT COSTS</t>
  </si>
  <si>
    <t>488 972.001</t>
  </si>
  <si>
    <t>NEW METERS</t>
  </si>
  <si>
    <t>488 972.003</t>
  </si>
  <si>
    <t>NEW EQUIPMENT - WATER SYSTEM</t>
  </si>
  <si>
    <t>488 972.004</t>
  </si>
  <si>
    <t>SITE IMPROVEMENT WATER SYSTEM</t>
  </si>
  <si>
    <t>488 972.007</t>
  </si>
  <si>
    <t>WATER MAIN REPAIR</t>
  </si>
  <si>
    <t>488 972.008</t>
  </si>
  <si>
    <t>METER REPLACEMENT PROGRAM</t>
  </si>
  <si>
    <t>488 972.011</t>
  </si>
  <si>
    <t>WATER TOWER PROJECTS</t>
  </si>
  <si>
    <t>488 972.012</t>
  </si>
  <si>
    <t>WATER METER CHANGE OUT SPECS</t>
  </si>
  <si>
    <t>488 972.013</t>
  </si>
  <si>
    <t>RELIABILITY STUDY</t>
  </si>
  <si>
    <t>488 972.014</t>
  </si>
  <si>
    <t>TIENKEN ROAD WATERLINE PROJEC</t>
  </si>
  <si>
    <t>488 973.003</t>
  </si>
  <si>
    <t>NEW EQUIPMENT - SEWER SYSTEM</t>
  </si>
  <si>
    <t>488 973.004</t>
  </si>
  <si>
    <t>BANK EROSION PROB - W.W.T.P.</t>
  </si>
  <si>
    <t>488 973.009</t>
  </si>
  <si>
    <t>SEWER MAIN REPAIR</t>
  </si>
  <si>
    <t>488 973.010</t>
  </si>
  <si>
    <t>3rd ST SANITARY SEWER REALIGN</t>
  </si>
  <si>
    <t>488 973.011</t>
  </si>
  <si>
    <t>MAIN STREET CONSTRUCTION 2012</t>
  </si>
  <si>
    <t>488 973.012</t>
  </si>
  <si>
    <t>SANITARY SEWER REHABILITATION</t>
  </si>
  <si>
    <t>488 973.013</t>
  </si>
  <si>
    <t>EAST ST &amp;4TH SEWER REPLACEMEN</t>
  </si>
  <si>
    <t>488 973.014</t>
  </si>
  <si>
    <t>CLINTON RIVER TRAIL SEWER LIN</t>
  </si>
  <si>
    <t>488 974.015</t>
  </si>
  <si>
    <t>W.W.T.P. - SITE IMPROVEMENTS</t>
  </si>
  <si>
    <t>488 974.187</t>
  </si>
  <si>
    <t>SAW GRANT APPLICATION</t>
  </si>
  <si>
    <t>488 974.201</t>
  </si>
  <si>
    <t>2014 FLOODING (DEQUINDRE/RUNY</t>
  </si>
  <si>
    <t>488 974.203</t>
  </si>
  <si>
    <t>SUMP PUMP REPLACEMENT PROGRAM</t>
  </si>
  <si>
    <t>488 974.219</t>
  </si>
  <si>
    <t>WATER TANK CATHODIC PROTECTIO</t>
  </si>
  <si>
    <t>488 974.235</t>
  </si>
  <si>
    <t>WATER TOWER BACKUP GENERATOR</t>
  </si>
  <si>
    <t>488 974.236</t>
  </si>
  <si>
    <t>FAILED WATER VALVE REPLACEMEN</t>
  </si>
  <si>
    <t>488 974.237</t>
  </si>
  <si>
    <t>LUDLOW LIFT STATION BACKUP GE</t>
  </si>
  <si>
    <t>488 974.262</t>
  </si>
  <si>
    <t>BACKUP GENERATOR - WELLHOUSES</t>
  </si>
  <si>
    <t>488 974.263</t>
  </si>
  <si>
    <t>WATER PLANT SECURITY</t>
  </si>
  <si>
    <t>488 974.266</t>
  </si>
  <si>
    <t>VALVE TURNER TRAILER</t>
  </si>
  <si>
    <t>488 974.267</t>
  </si>
  <si>
    <t>488 989.000</t>
  </si>
  <si>
    <t>UNALLOCATED</t>
  </si>
  <si>
    <t>488 999.350</t>
  </si>
  <si>
    <t>488 999.499</t>
  </si>
  <si>
    <t>488 999.592</t>
  </si>
  <si>
    <t>TRANS TO WATER &amp; SEWER FUND</t>
  </si>
  <si>
    <t>488 999.661</t>
  </si>
  <si>
    <t>491 569.000</t>
  </si>
  <si>
    <t>REWOLD 303 E 3RD BROWNFIELD GRANT</t>
  </si>
  <si>
    <t>491 569.100</t>
  </si>
  <si>
    <t>REWOLD 303 E 3RD BROWNFIELD LOAN</t>
  </si>
  <si>
    <t>491 665.072</t>
  </si>
  <si>
    <t>491 974.491</t>
  </si>
  <si>
    <t xml:space="preserve">DUE TO CONTRACTORS-GRANT </t>
  </si>
  <si>
    <t>491 974.492</t>
  </si>
  <si>
    <t>DUE TO CONTRACTORS-LOAN</t>
  </si>
  <si>
    <t>493 569.000</t>
  </si>
  <si>
    <t>493 601.000</t>
  </si>
  <si>
    <t>DPMP GENERAL ADMINISTRATION</t>
  </si>
  <si>
    <t>493 611.002</t>
  </si>
  <si>
    <t>DANCIN' - MERCHANDISE</t>
  </si>
  <si>
    <t>493 612.002</t>
  </si>
  <si>
    <t>ART DOWNTOWN CHALK ART REGIST</t>
  </si>
  <si>
    <t>493 614.001</t>
  </si>
  <si>
    <t>LAGNIAPPE - SPONSORSHIP</t>
  </si>
  <si>
    <t>493 615.000</t>
  </si>
  <si>
    <t>GIFT CERTIIFICATE PROGRAM</t>
  </si>
  <si>
    <t>493 617.000</t>
  </si>
  <si>
    <t>CONTR SPONSORS/MTBS</t>
  </si>
  <si>
    <t>493 620.000</t>
  </si>
  <si>
    <t>DOWNTOWN DEAL OF THE DAY</t>
  </si>
  <si>
    <t>493 622.000</t>
  </si>
  <si>
    <t>SUMMER GENERAL AWARENESS PROG</t>
  </si>
  <si>
    <t>493 622.001</t>
  </si>
  <si>
    <t>FALL GENERAL AWARENESS PROG.</t>
  </si>
  <si>
    <t>493 623.002</t>
  </si>
  <si>
    <t>ART DOWNTOWN CHALK ART REGIS</t>
  </si>
  <si>
    <t>493 623.006</t>
  </si>
  <si>
    <t>ART DOWNTOWN CORPORATE SPONSO</t>
  </si>
  <si>
    <t>493 623.007</t>
  </si>
  <si>
    <t>ART DOWNTOWN CO-OP PRINT</t>
  </si>
  <si>
    <t>493 623.008</t>
  </si>
  <si>
    <t>GALLERY CRAWLS</t>
  </si>
  <si>
    <t>493 624.003</t>
  </si>
  <si>
    <t>SPRING COOPERATIVE</t>
  </si>
  <si>
    <t>493 624.007</t>
  </si>
  <si>
    <t>SUMMER COOPERATIVE</t>
  </si>
  <si>
    <t>493 624.009</t>
  </si>
  <si>
    <t>BIKE RACE/ TOUR DE MICH.</t>
  </si>
  <si>
    <t>493 624.011</t>
  </si>
  <si>
    <t>GENERAL HOLIDAY</t>
  </si>
  <si>
    <t>493 625.000</t>
  </si>
  <si>
    <t>WON'T YOU BE MY NEIGHBOR</t>
  </si>
  <si>
    <t>493 632.000</t>
  </si>
  <si>
    <t>FLOWER BARRELS</t>
  </si>
  <si>
    <t>493 633.000</t>
  </si>
  <si>
    <t>LIGHT THE TOWN/THANK YOU</t>
  </si>
  <si>
    <t>493 634.721</t>
  </si>
  <si>
    <t>HOLIDAY OPEN HOUSE</t>
  </si>
  <si>
    <t>493 634.738</t>
  </si>
  <si>
    <t>GIRLS NIGHT OUT</t>
  </si>
  <si>
    <t>493 634.740</t>
  </si>
  <si>
    <t>CALENDAR</t>
  </si>
  <si>
    <t>493 634.741</t>
  </si>
  <si>
    <t>AFTER THANKSGIVING SALE</t>
  </si>
  <si>
    <t>493 634.742</t>
  </si>
  <si>
    <t>DESPERATE HUSBANDS</t>
  </si>
  <si>
    <t>493 634.743</t>
  </si>
  <si>
    <t>FLOWER EVENT</t>
  </si>
  <si>
    <t>493 634.744</t>
  </si>
  <si>
    <t>HOLIDAY WINDOWS</t>
  </si>
  <si>
    <t>493 634.745</t>
  </si>
  <si>
    <t>ST PATTI'S</t>
  </si>
  <si>
    <t>493 634.746</t>
  </si>
  <si>
    <t>SUPERBOWL</t>
  </si>
  <si>
    <t>493 634.747</t>
  </si>
  <si>
    <t>WEDDINGS</t>
  </si>
  <si>
    <t>493 634.749</t>
  </si>
  <si>
    <t>LATE NITE THURS</t>
  </si>
  <si>
    <t>493 634.750</t>
  </si>
  <si>
    <t>WEBSITE</t>
  </si>
  <si>
    <t>493 634.751</t>
  </si>
  <si>
    <t>493 634.752</t>
  </si>
  <si>
    <t>DOWNTOWN COOKBOOK</t>
  </si>
  <si>
    <t>493 634.753</t>
  </si>
  <si>
    <t>RESTAURANT WEEK</t>
  </si>
  <si>
    <t>493 634.756</t>
  </si>
  <si>
    <t>BAKE SALE</t>
  </si>
  <si>
    <t>493 634.758</t>
  </si>
  <si>
    <t>FAMILY EVENTS</t>
  </si>
  <si>
    <t>493 634.759</t>
  </si>
  <si>
    <t>DOWNTOWN LOYALTY PROGRAM</t>
  </si>
  <si>
    <t>493 634.760</t>
  </si>
  <si>
    <t>DOWNTOWN MERCHANDISE</t>
  </si>
  <si>
    <t>493 634.761</t>
  </si>
  <si>
    <t>ROCHESTER BRAND SUPPORT</t>
  </si>
  <si>
    <t>493 634.764</t>
  </si>
  <si>
    <t>CUP OF SUGAR FUND</t>
  </si>
  <si>
    <t>493 634.765</t>
  </si>
  <si>
    <t>DOWNTOWN ROCHESTER CLOTHING</t>
  </si>
  <si>
    <t>493 634.766</t>
  </si>
  <si>
    <t>MAD MONEY MARCH</t>
  </si>
  <si>
    <t>493 634.768</t>
  </si>
  <si>
    <t>TALK LIKE A PIRATE DAY</t>
  </si>
  <si>
    <t>493 634.771</t>
  </si>
  <si>
    <t>DOG FRIENDLY SHOPPING</t>
  </si>
  <si>
    <t>493 634.772</t>
  </si>
  <si>
    <t>MINI MARKET THURSDAY</t>
  </si>
  <si>
    <t>493 634.773</t>
  </si>
  <si>
    <t>FARM TO TABLE DINNER</t>
  </si>
  <si>
    <t>493 634.774</t>
  </si>
  <si>
    <t>HOLIDAY PROGRAMS</t>
  </si>
  <si>
    <t>493 634.775</t>
  </si>
  <si>
    <t>CAROLING IN THE CITY</t>
  </si>
  <si>
    <t>493 665.000</t>
  </si>
  <si>
    <t>493 665.002</t>
  </si>
  <si>
    <t>493 665.003</t>
  </si>
  <si>
    <t>493 665.015</t>
  </si>
  <si>
    <t>493 665.022</t>
  </si>
  <si>
    <t>493 665.032</t>
  </si>
  <si>
    <t>493 665.072</t>
  </si>
  <si>
    <t>493 671.001</t>
  </si>
  <si>
    <t>493 699.101</t>
  </si>
  <si>
    <t>493 699.494</t>
  </si>
  <si>
    <t>493 699.999</t>
  </si>
  <si>
    <t>493 701.000</t>
  </si>
  <si>
    <t>493 703.130</t>
  </si>
  <si>
    <t>DDA DIRECTOR - STAFF SALARIES</t>
  </si>
  <si>
    <t>493 704.109</t>
  </si>
  <si>
    <t>DDA WAGES PART-TIME</t>
  </si>
  <si>
    <t>493 709.101</t>
  </si>
  <si>
    <t>493 710.101</t>
  </si>
  <si>
    <t>493 716.001</t>
  </si>
  <si>
    <t>493 717.000</t>
  </si>
  <si>
    <t>493 718.000</t>
  </si>
  <si>
    <t>493 720.000</t>
  </si>
  <si>
    <t>493 721.000</t>
  </si>
  <si>
    <t>493 729.000</t>
  </si>
  <si>
    <t>493 757.000</t>
  </si>
  <si>
    <t>493 761.000</t>
  </si>
  <si>
    <t>BIG BRIGHT LIGHT FUND RAISING</t>
  </si>
  <si>
    <t>493 762.000</t>
  </si>
  <si>
    <t>FIRE &amp; ICE PROGRAM</t>
  </si>
  <si>
    <t>493 780.000</t>
  </si>
  <si>
    <t>493 790.010</t>
  </si>
  <si>
    <t>AERIAL ADVERTISING</t>
  </si>
  <si>
    <t>493 790.011</t>
  </si>
  <si>
    <t>SEARCHLIGHT ADVERTISING</t>
  </si>
  <si>
    <t>493 791.001</t>
  </si>
  <si>
    <t>AD PL - RADIO ADV</t>
  </si>
  <si>
    <t>493 791.003</t>
  </si>
  <si>
    <t>AD PL - OUTDOOR PRODUCTIONS</t>
  </si>
  <si>
    <t>493 791.009</t>
  </si>
  <si>
    <t>AD PL - MAGAZINE ADV</t>
  </si>
  <si>
    <t>493 791.010</t>
  </si>
  <si>
    <t>EVENING ENTERTAINMENT</t>
  </si>
  <si>
    <t>493 791.011</t>
  </si>
  <si>
    <t>CHILDREN'S ENTERTAINMENT</t>
  </si>
  <si>
    <t>493 791.012</t>
  </si>
  <si>
    <t>SPONSORSHIP FULFILLMENT</t>
  </si>
  <si>
    <t>493 791.013</t>
  </si>
  <si>
    <t>MERCHANDISE</t>
  </si>
  <si>
    <t>493 791.014</t>
  </si>
  <si>
    <t>CATERING</t>
  </si>
  <si>
    <t>493 791.015</t>
  </si>
  <si>
    <t>ELECTRICAL</t>
  </si>
  <si>
    <t>493 791.016</t>
  </si>
  <si>
    <t>SECURITY</t>
  </si>
  <si>
    <t>493 793.000</t>
  </si>
  <si>
    <t>BANNER INSTALLATION</t>
  </si>
  <si>
    <t>493 805.007</t>
  </si>
  <si>
    <t>GIFT CERTIFICATE -- LAGNIAPPE</t>
  </si>
  <si>
    <t>493 805.010</t>
  </si>
  <si>
    <t>493 805.025</t>
  </si>
  <si>
    <t>CONTRACT SVCS- DOWNTOWN POLIC</t>
  </si>
  <si>
    <t>493 805.038</t>
  </si>
  <si>
    <t>CONTRACT SVCS-FIRE DEPT</t>
  </si>
  <si>
    <t>493 805.735</t>
  </si>
  <si>
    <t>CONTRACT SVCS - EWE REV SHEEP</t>
  </si>
  <si>
    <t>493 921.000</t>
  </si>
  <si>
    <t>493 957.000</t>
  </si>
  <si>
    <t>493 964.002</t>
  </si>
  <si>
    <t>493 999.494</t>
  </si>
  <si>
    <t>493 999.998</t>
  </si>
  <si>
    <t>494 402.001</t>
  </si>
  <si>
    <t>494 402.002</t>
  </si>
  <si>
    <t>494 402.099</t>
  </si>
  <si>
    <t>SCHOOL TAXES/CAP.VALUE/ESCROW</t>
  </si>
  <si>
    <t>494 528.000</t>
  </si>
  <si>
    <t>OTHER GRANTS</t>
  </si>
  <si>
    <t>494 588.896</t>
  </si>
  <si>
    <t>MAIN STREET OAKLAND COUNTY GRANT</t>
  </si>
  <si>
    <t>494 605.000</t>
  </si>
  <si>
    <t>MEMBERSHIP PROGRAM</t>
  </si>
  <si>
    <t>494 608.000</t>
  </si>
  <si>
    <t>494 609.000</t>
  </si>
  <si>
    <t>494 611.000</t>
  </si>
  <si>
    <t>494 614.000</t>
  </si>
  <si>
    <t>494 616.000</t>
  </si>
  <si>
    <t>DDA: FARMERS' MARKET RECEIPTS</t>
  </si>
  <si>
    <t>494 616.001</t>
  </si>
  <si>
    <t>494 618.000</t>
  </si>
  <si>
    <t>494 618.001</t>
  </si>
  <si>
    <t>BBLS - MIRACLE ON 4TH ST</t>
  </si>
  <si>
    <t>494 619.000</t>
  </si>
  <si>
    <t>494 621.000</t>
  </si>
  <si>
    <t>494 622.000</t>
  </si>
  <si>
    <t>494 623.002</t>
  </si>
  <si>
    <t>494 623.005</t>
  </si>
  <si>
    <t>MUSIC ART DOWNTOWN</t>
  </si>
  <si>
    <t>494 623.008</t>
  </si>
  <si>
    <t>494 624.001</t>
  </si>
  <si>
    <t>494 624.011</t>
  </si>
  <si>
    <t>494 624.014</t>
  </si>
  <si>
    <t>494 634.738</t>
  </si>
  <si>
    <t>494 634.748</t>
  </si>
  <si>
    <t>494 634.749</t>
  </si>
  <si>
    <t>494 634.756</t>
  </si>
  <si>
    <t>494 634.763</t>
  </si>
  <si>
    <t>STREETSCAPE SPONSORSHIP</t>
  </si>
  <si>
    <t>494 634.769</t>
  </si>
  <si>
    <t>494 646.000</t>
  </si>
  <si>
    <t>494 665.000</t>
  </si>
  <si>
    <t>494 665.002</t>
  </si>
  <si>
    <t>494 665.003</t>
  </si>
  <si>
    <t>494 665.013</t>
  </si>
  <si>
    <t>494 665.015</t>
  </si>
  <si>
    <t>494 665.017</t>
  </si>
  <si>
    <t>INTEREST INCOME - CITIZENS BA</t>
  </si>
  <si>
    <t>494 665.022</t>
  </si>
  <si>
    <t>494 665.032</t>
  </si>
  <si>
    <t>494 665.056</t>
  </si>
  <si>
    <t>494 665.072</t>
  </si>
  <si>
    <t>494 665.099</t>
  </si>
  <si>
    <t>INT INCOME ON INVESTMENTS</t>
  </si>
  <si>
    <t>494 665.199</t>
  </si>
  <si>
    <t>494 665.961</t>
  </si>
  <si>
    <t>494 671.002</t>
  </si>
  <si>
    <t>494 671.003</t>
  </si>
  <si>
    <t>CONTRIBUTIONS</t>
  </si>
  <si>
    <t>494 671.016</t>
  </si>
  <si>
    <t>DONOR WALL DONATIONS</t>
  </si>
  <si>
    <t>494 672.002</t>
  </si>
  <si>
    <t>494 673.000</t>
  </si>
  <si>
    <t>494 673.002</t>
  </si>
  <si>
    <t>DDA PROPERTY FUNDRAISING SALE</t>
  </si>
  <si>
    <t>494 673.003</t>
  </si>
  <si>
    <t>ROCHESTER 100</t>
  </si>
  <si>
    <t>494 675.494</t>
  </si>
  <si>
    <t>CONTRIBUTIONS - DDA</t>
  </si>
  <si>
    <t>494 679.000</t>
  </si>
  <si>
    <t>494 679.002</t>
  </si>
  <si>
    <t>494 679.008</t>
  </si>
  <si>
    <t>REIMBURSEMENT WELL RECONSTRUC</t>
  </si>
  <si>
    <t>494 692.002</t>
  </si>
  <si>
    <t>D.D.A. SNOW REMOVAL</t>
  </si>
  <si>
    <t>494 692.003</t>
  </si>
  <si>
    <t>GREEN CITY COMMITTEE</t>
  </si>
  <si>
    <t>494 692.004</t>
  </si>
  <si>
    <t>PSD CONTRIBUTION BBLS</t>
  </si>
  <si>
    <t>494 699.101</t>
  </si>
  <si>
    <t>494 699.397</t>
  </si>
  <si>
    <t>TRANSFER FROM 90 LTD BOND DEB</t>
  </si>
  <si>
    <t>494 699.398</t>
  </si>
  <si>
    <t>TRANSFER FR DDA 1990 LIM BOND</t>
  </si>
  <si>
    <t>494 699.399</t>
  </si>
  <si>
    <t>TRANSFER FR  DDA 1996 REFUNDI</t>
  </si>
  <si>
    <t>494 699.493</t>
  </si>
  <si>
    <t>TRANSFER FROM PSD FUND</t>
  </si>
  <si>
    <t>494 699.494</t>
  </si>
  <si>
    <t>494 699.805</t>
  </si>
  <si>
    <t>494 699.999</t>
  </si>
  <si>
    <t>494 701.001</t>
  </si>
  <si>
    <t>494 701.003</t>
  </si>
  <si>
    <t>494 703.130</t>
  </si>
  <si>
    <t>494 704.109</t>
  </si>
  <si>
    <t>494 709.101</t>
  </si>
  <si>
    <t>494 716.001</t>
  </si>
  <si>
    <t>494 716.002</t>
  </si>
  <si>
    <t>494 716.003</t>
  </si>
  <si>
    <t>494 717.000</t>
  </si>
  <si>
    <t>494 718.001</t>
  </si>
  <si>
    <t>494 719.001</t>
  </si>
  <si>
    <t>494 720.000</t>
  </si>
  <si>
    <t>494 731.000</t>
  </si>
  <si>
    <t>494 760.000</t>
  </si>
  <si>
    <t>494 761.000</t>
  </si>
  <si>
    <t>494 780.000</t>
  </si>
  <si>
    <t>494 790.002</t>
  </si>
  <si>
    <t>494 790.003</t>
  </si>
  <si>
    <t>494 790.010</t>
  </si>
  <si>
    <t>494 790.011</t>
  </si>
  <si>
    <t>494 791.001</t>
  </si>
  <si>
    <t>494 791.002</t>
  </si>
  <si>
    <t>494 791.003</t>
  </si>
  <si>
    <t>494 791.004</t>
  </si>
  <si>
    <t>494 791.009</t>
  </si>
  <si>
    <t>494 791.010</t>
  </si>
  <si>
    <t>494 791.011</t>
  </si>
  <si>
    <t>494 791.012</t>
  </si>
  <si>
    <t>494 791.013</t>
  </si>
  <si>
    <t>494 791.015</t>
  </si>
  <si>
    <t>494 791.016</t>
  </si>
  <si>
    <t>494 792.000</t>
  </si>
  <si>
    <t>494 793.000</t>
  </si>
  <si>
    <t>494 794.000</t>
  </si>
  <si>
    <t>494 805.006</t>
  </si>
  <si>
    <t>CONTRACT SVCS - PC COMMITTEE</t>
  </si>
  <si>
    <t>494 805.007</t>
  </si>
  <si>
    <t>494 805.008</t>
  </si>
  <si>
    <t>CONTRACT SVCS - ORG. COMMITTE</t>
  </si>
  <si>
    <t>494 805.012</t>
  </si>
  <si>
    <t>CONTRACT SVCS - COPY MACH MTC</t>
  </si>
  <si>
    <t>494 805.025</t>
  </si>
  <si>
    <t>494 805.029</t>
  </si>
  <si>
    <t>CONTRACT SVCS - GREEN CITY</t>
  </si>
  <si>
    <t>494 805.031</t>
  </si>
  <si>
    <t>CONTRACT SVCS-PARKING LOTSNOW</t>
  </si>
  <si>
    <t>494 805.033</t>
  </si>
  <si>
    <t>FIRE DEPT BANNER HANGING</t>
  </si>
  <si>
    <t>494 805.034</t>
  </si>
  <si>
    <t>CONTRACT SVCS - SIDEWALK SNOW</t>
  </si>
  <si>
    <t>494 805.036</t>
  </si>
  <si>
    <t>BBLS ENGINEERING</t>
  </si>
  <si>
    <t>494 805.042</t>
  </si>
  <si>
    <t>494 815.000</t>
  </si>
  <si>
    <t>494 840.000</t>
  </si>
  <si>
    <t>CONTRACT SVCS - PERSONNEL RCR</t>
  </si>
  <si>
    <t>494 850.001</t>
  </si>
  <si>
    <t>TELEPHONE LEASE</t>
  </si>
  <si>
    <t>494 861.000</t>
  </si>
  <si>
    <t>494 863.000</t>
  </si>
  <si>
    <t>494 863.003</t>
  </si>
  <si>
    <t>MAIN STREET MANAGER CERTIFICA</t>
  </si>
  <si>
    <t>494 883.002</t>
  </si>
  <si>
    <t>OAKLAND CTY GRT -CHALK ART</t>
  </si>
  <si>
    <t>494 883.007</t>
  </si>
  <si>
    <t xml:space="preserve">MAIN STREET OAKLAND COUNTY </t>
  </si>
  <si>
    <t>494 900.000</t>
  </si>
  <si>
    <t>494 910.000</t>
  </si>
  <si>
    <t>FACADE LOAN PROGRAM</t>
  </si>
  <si>
    <t>494 910.001</t>
  </si>
  <si>
    <t>FACADE/SIGN GRANT PROGRAM</t>
  </si>
  <si>
    <t>494 923.000</t>
  </si>
  <si>
    <t>494 931.368</t>
  </si>
  <si>
    <t>MAINTENANCE - PROPERTY</t>
  </si>
  <si>
    <t>494 940.001</t>
  </si>
  <si>
    <t>494 940.002</t>
  </si>
  <si>
    <t>RENTAL OF LAND - D.D.A. OTHER</t>
  </si>
  <si>
    <t>494 961.000</t>
  </si>
  <si>
    <t>494 963.000</t>
  </si>
  <si>
    <t>494 963.002</t>
  </si>
  <si>
    <t>494 964.001</t>
  </si>
  <si>
    <t>TAXES-DUE TO OTHERS</t>
  </si>
  <si>
    <t>494 964.002</t>
  </si>
  <si>
    <t>494 964.004</t>
  </si>
  <si>
    <t>ESCROW INTEREST DUE TO OTHERS</t>
  </si>
  <si>
    <t>494 969.000</t>
  </si>
  <si>
    <t>494 974.000</t>
  </si>
  <si>
    <t>494 974.092</t>
  </si>
  <si>
    <t>MAIN ST RECON- 2006</t>
  </si>
  <si>
    <t>494 974.093</t>
  </si>
  <si>
    <t>RIVER WALK BRIDGE 2006</t>
  </si>
  <si>
    <t>494 974.094</t>
  </si>
  <si>
    <t>RESURFACING PROGRAM -2007</t>
  </si>
  <si>
    <t>494 974.095</t>
  </si>
  <si>
    <t>MAIN ST ENHANCEMENT GRANT 200</t>
  </si>
  <si>
    <t>494 974.096</t>
  </si>
  <si>
    <t>ALLEYWAY IMPROVEMENT STUDY200</t>
  </si>
  <si>
    <t>494 974.097</t>
  </si>
  <si>
    <t>BIG BRIGHT LIGHT SHOW -2009</t>
  </si>
  <si>
    <t>494 974.098</t>
  </si>
  <si>
    <t>ROAD RESURFACE- 2009</t>
  </si>
  <si>
    <t>494 974.099</t>
  </si>
  <si>
    <t>WAYFINDING SIGNAGE PHASE1-09</t>
  </si>
  <si>
    <t>494 974.100</t>
  </si>
  <si>
    <t>ALLEY AESTHETICS</t>
  </si>
  <si>
    <t>494 974.101</t>
  </si>
  <si>
    <t>OLD TOWNE MILL/RECAP</t>
  </si>
  <si>
    <t>494 974.102</t>
  </si>
  <si>
    <t>SIDEWALK REPLACEMENTS 2010</t>
  </si>
  <si>
    <t>494 974.103</t>
  </si>
  <si>
    <t>ST ANDREWS/MCNEELY PARKING201</t>
  </si>
  <si>
    <t>494 974.104</t>
  </si>
  <si>
    <t>WALNUT BLVD MILL/RECAP 2010</t>
  </si>
  <si>
    <t>494 974.105</t>
  </si>
  <si>
    <t>WAYFINDING SIGNAGE PHASEII -1</t>
  </si>
  <si>
    <t>494 974.106</t>
  </si>
  <si>
    <t>DEPOT PLAZA REHAB</t>
  </si>
  <si>
    <t>494 974.107</t>
  </si>
  <si>
    <t>WATER STREET PAVING</t>
  </si>
  <si>
    <t>494 974.109</t>
  </si>
  <si>
    <t>PAINT CREEK BRDGE BEAUTIFICAT</t>
  </si>
  <si>
    <t>494 974.110</t>
  </si>
  <si>
    <t>DWNTWN RVRWLK AESTHETIC IMPRO</t>
  </si>
  <si>
    <t>494 974.111</t>
  </si>
  <si>
    <t>MICRO-LOAN OU ADMIN</t>
  </si>
  <si>
    <t>494 974.124</t>
  </si>
  <si>
    <t>MILL STREET EXTENSION</t>
  </si>
  <si>
    <t>494 974.148</t>
  </si>
  <si>
    <t>WAYFINDING SIGNAGE</t>
  </si>
  <si>
    <t>494 974.149</t>
  </si>
  <si>
    <t>MAIN ENHANCEMENTS 2012 MDOT</t>
  </si>
  <si>
    <t>494 974.150</t>
  </si>
  <si>
    <t>MAIN ENHANCE 2012 NON MDOT</t>
  </si>
  <si>
    <t>494 974.151</t>
  </si>
  <si>
    <t>MAIN STREET MANAGEMENT</t>
  </si>
  <si>
    <t>494 974.152</t>
  </si>
  <si>
    <t>494 974.153</t>
  </si>
  <si>
    <t>MICRO-LOAN DDA INVESTMENT</t>
  </si>
  <si>
    <t>494 974.154</t>
  </si>
  <si>
    <t>NORTH MAIN ST ENHANCEMENT</t>
  </si>
  <si>
    <t>494 974.161</t>
  </si>
  <si>
    <t>DUMPSTER ENCLOSURE REPAIRS</t>
  </si>
  <si>
    <t>494 974.163</t>
  </si>
  <si>
    <t>SPLASH PAD</t>
  </si>
  <si>
    <t>494 974.165</t>
  </si>
  <si>
    <t>PARKING MODEL</t>
  </si>
  <si>
    <t>494 974.175</t>
  </si>
  <si>
    <t>ROCHESTER BRANDING</t>
  </si>
  <si>
    <t>494 974.177</t>
  </si>
  <si>
    <t>DDA LANDSCAPE /MAINTENANCE RF</t>
  </si>
  <si>
    <t>494 974.178</t>
  </si>
  <si>
    <t>ADV FUNDING - OLD TOWNE FYE 1</t>
  </si>
  <si>
    <t>494 974.180</t>
  </si>
  <si>
    <t>DDA YARDSALE PREPERATION</t>
  </si>
  <si>
    <t>494 974.182</t>
  </si>
  <si>
    <t>REPAYMENT OF ADV FUNDING-CITY</t>
  </si>
  <si>
    <t>494 974.188</t>
  </si>
  <si>
    <t>TRASH COMPACTORS</t>
  </si>
  <si>
    <t>494 974.189</t>
  </si>
  <si>
    <t>CONTRIBUTION -PARKING STRATEG</t>
  </si>
  <si>
    <t>494 974.229</t>
  </si>
  <si>
    <t>3rd STREET PARKING LOT STAIRS</t>
  </si>
  <si>
    <t>494 974.245</t>
  </si>
  <si>
    <t>MAIN ST CURB REPAIR</t>
  </si>
  <si>
    <t>494 974.255</t>
  </si>
  <si>
    <t>FIRESTONE SIDEWALK</t>
  </si>
  <si>
    <t>494 974.256</t>
  </si>
  <si>
    <t>BOLLARD REPLACEMENT</t>
  </si>
  <si>
    <t>494 974.258</t>
  </si>
  <si>
    <t>DDA ENCLOSURES</t>
  </si>
  <si>
    <t>494 974.259</t>
  </si>
  <si>
    <t>POCKET PARKS</t>
  </si>
  <si>
    <t>494 974.260</t>
  </si>
  <si>
    <t>FRONT PORCH PROJECT</t>
  </si>
  <si>
    <t>494 974.261</t>
  </si>
  <si>
    <t>RIVERWALK</t>
  </si>
  <si>
    <t>494 974.265</t>
  </si>
  <si>
    <t>DOWNTOWN SOUND SYSTEM</t>
  </si>
  <si>
    <t>494 975.000</t>
  </si>
  <si>
    <t>PURCHASE BLDGS ADDITIONS LAND</t>
  </si>
  <si>
    <t>494 975.001</t>
  </si>
  <si>
    <t>LAND PURCHASE -OPTION LEGACY</t>
  </si>
  <si>
    <t>494 977.000</t>
  </si>
  <si>
    <t>494 980.001</t>
  </si>
  <si>
    <t>494 980.004</t>
  </si>
  <si>
    <t>494 994.003</t>
  </si>
  <si>
    <t>Land Contract - 124 Walnut</t>
  </si>
  <si>
    <t>494 994.008</t>
  </si>
  <si>
    <t>Land Contract - 414 Walnut</t>
  </si>
  <si>
    <t>494 994.010</t>
  </si>
  <si>
    <t>Land Contract -E. 2nd St Lot</t>
  </si>
  <si>
    <t>494 994.011</t>
  </si>
  <si>
    <t>494 999.003</t>
  </si>
  <si>
    <t>LIGHTING - ALLEY  RESERVE</t>
  </si>
  <si>
    <t>494 999.004</t>
  </si>
  <si>
    <t>WALKWAY - RESERVE</t>
  </si>
  <si>
    <t>494 999.005</t>
  </si>
  <si>
    <t>MAIN ST RECONSTRUCTION-RESERV</t>
  </si>
  <si>
    <t>494 999.202</t>
  </si>
  <si>
    <t>494 999.397</t>
  </si>
  <si>
    <t>TRANS TO DDA 1990 BOND DEBT</t>
  </si>
  <si>
    <t>494 999.398</t>
  </si>
  <si>
    <t>TRANS TO DDA 1991 BOND DEBT</t>
  </si>
  <si>
    <t>494 999.399</t>
  </si>
  <si>
    <t>TRANS TO DDA 1996 BOND DEBT</t>
  </si>
  <si>
    <t>494 999.497</t>
  </si>
  <si>
    <t>TRANS TO 91 DDA BOND DEBT</t>
  </si>
  <si>
    <t>494 999.499</t>
  </si>
  <si>
    <t>494 999.501</t>
  </si>
  <si>
    <t>TRANS TO CAPITAL PROJECTS</t>
  </si>
  <si>
    <t>494 999.998</t>
  </si>
  <si>
    <t>499 495.000</t>
  </si>
  <si>
    <t>499 569.000</t>
  </si>
  <si>
    <t>499 569.001</t>
  </si>
  <si>
    <t>ELIZABETH PARK DONATIONS</t>
  </si>
  <si>
    <t>499 569.002</t>
  </si>
  <si>
    <t>MUNICIPAL PARK DONATIONS</t>
  </si>
  <si>
    <t>499 569.003</t>
  </si>
  <si>
    <t>MDNR GRANT</t>
  </si>
  <si>
    <t>499 569.004</t>
  </si>
  <si>
    <t>CLINTON RIVER WATERSHED COUNC</t>
  </si>
  <si>
    <t>499 648.000</t>
  </si>
  <si>
    <t>499 665.000</t>
  </si>
  <si>
    <t>499 665.002</t>
  </si>
  <si>
    <t>499 665.003</t>
  </si>
  <si>
    <t>499 665.012</t>
  </si>
  <si>
    <t>499 665.013</t>
  </si>
  <si>
    <t>499 665.015</t>
  </si>
  <si>
    <t>499 665.022</t>
  </si>
  <si>
    <t>499 665.032</t>
  </si>
  <si>
    <t>499 665.048</t>
  </si>
  <si>
    <t>499 665.054</t>
  </si>
  <si>
    <t>499 665.072</t>
  </si>
  <si>
    <t>499 665.073</t>
  </si>
  <si>
    <t>INTEREST INCOME- ROBINSON CAP</t>
  </si>
  <si>
    <t>499 665.300</t>
  </si>
  <si>
    <t>499 665.516</t>
  </si>
  <si>
    <t>INTEREST ON ADVANCE</t>
  </si>
  <si>
    <t>499 671.006</t>
  </si>
  <si>
    <t>REFUND-TRAILWAYS</t>
  </si>
  <si>
    <t>499 671.010</t>
  </si>
  <si>
    <t>REIMBURSE/DINOSAUR HILL-D.H.</t>
  </si>
  <si>
    <t>499 671.011</t>
  </si>
  <si>
    <t>REIMBURSE/DINOSAUR HILL-STATE</t>
  </si>
  <si>
    <t>499 671.012</t>
  </si>
  <si>
    <t>REFUND MDOT - WALKWAY</t>
  </si>
  <si>
    <t>499 671.013</t>
  </si>
  <si>
    <t>RECEIPTS - ARTS &amp; APPLES</t>
  </si>
  <si>
    <t>499 671.014</t>
  </si>
  <si>
    <t>RECEIPTS-SIDEWALK CONSTRUCTIO</t>
  </si>
  <si>
    <t>499 671.015</t>
  </si>
  <si>
    <t>REFUND-TENNIS COURTS</t>
  </si>
  <si>
    <t>499 672.000</t>
  </si>
  <si>
    <t>499 675.001</t>
  </si>
  <si>
    <t>CONTRIB: COMMUNITY HOUSE</t>
  </si>
  <si>
    <t>499 675.200</t>
  </si>
  <si>
    <t>CONTRIBUTIONS - SUN-DIAL</t>
  </si>
  <si>
    <t>499 675.242</t>
  </si>
  <si>
    <t>BICENTENNIAL CONTRIBUTIONS</t>
  </si>
  <si>
    <t>499 675.494</t>
  </si>
  <si>
    <t>499 675.796</t>
  </si>
  <si>
    <t>499 679.002</t>
  </si>
  <si>
    <t>499 692.000</t>
  </si>
  <si>
    <t>499 692.336</t>
  </si>
  <si>
    <t>499 699.101</t>
  </si>
  <si>
    <t>499 699.249</t>
  </si>
  <si>
    <t>499 699.276</t>
  </si>
  <si>
    <t>499 699.488</t>
  </si>
  <si>
    <t>TRANSFER FROM W &amp; S CAP IMP.</t>
  </si>
  <si>
    <t>499 699.494</t>
  </si>
  <si>
    <t>499 699.500</t>
  </si>
  <si>
    <t>TRANSFER FROM BRIDGE RES TAXE</t>
  </si>
  <si>
    <t>499 699.516</t>
  </si>
  <si>
    <t>499 699.811</t>
  </si>
  <si>
    <t>499 699.973</t>
  </si>
  <si>
    <t>TRANS FR GEN FD-STRMWTR IMP</t>
  </si>
  <si>
    <t>499 699.975</t>
  </si>
  <si>
    <t>TRANS FR GEN FUND-BLDG EXP</t>
  </si>
  <si>
    <t>499 699.976</t>
  </si>
  <si>
    <t>TRANS FR GEN FUND-CEM FENCE</t>
  </si>
  <si>
    <t>499 699.977</t>
  </si>
  <si>
    <t>TRANS FR GEN FUND-LEGACY</t>
  </si>
  <si>
    <t>499 699.999</t>
  </si>
  <si>
    <t>499 801.000</t>
  </si>
  <si>
    <t>499 805.001</t>
  </si>
  <si>
    <t>499 805.014</t>
  </si>
  <si>
    <t>499 805.022</t>
  </si>
  <si>
    <t>CONTRACT SVCS - FORESTRY</t>
  </si>
  <si>
    <t>499 806.000</t>
  </si>
  <si>
    <t>499 806.002</t>
  </si>
  <si>
    <t>SHELDON ROAD EXTENSION</t>
  </si>
  <si>
    <t>499 963.000</t>
  </si>
  <si>
    <t>499 967.200</t>
  </si>
  <si>
    <t>499 972.005</t>
  </si>
  <si>
    <t>HANDICAP RMP/SIDEWALK C.D.B.G</t>
  </si>
  <si>
    <t>499 972.006</t>
  </si>
  <si>
    <t>TREE PLANTING C.D.B.G.</t>
  </si>
  <si>
    <t>499 973.000</t>
  </si>
  <si>
    <t>STORM SEWER CONSTRUCTION COST</t>
  </si>
  <si>
    <t>499 973.008</t>
  </si>
  <si>
    <t>STORMSEWER IMPROVEMENTS</t>
  </si>
  <si>
    <t>499 974.000</t>
  </si>
  <si>
    <t>499 974.001</t>
  </si>
  <si>
    <t>TREE PLANTING PROGRAM</t>
  </si>
  <si>
    <t>499 974.002</t>
  </si>
  <si>
    <t>TREE REMOVALS</t>
  </si>
  <si>
    <t>499 974.003</t>
  </si>
  <si>
    <t>ELIZABETH PARK</t>
  </si>
  <si>
    <t>499 974.006</t>
  </si>
  <si>
    <t>BANK STABLIZATION</t>
  </si>
  <si>
    <t>499 974.009</t>
  </si>
  <si>
    <t>PAINT CREEK WALKWAY</t>
  </si>
  <si>
    <t>499 974.012</t>
  </si>
  <si>
    <t>TRAILWAY SIGNAGE</t>
  </si>
  <si>
    <t>499 974.016</t>
  </si>
  <si>
    <t>HOUSEHOLD HAZARADOUS WASTE</t>
  </si>
  <si>
    <t>499 974.017</t>
  </si>
  <si>
    <t>MEMORIAL GROVE</t>
  </si>
  <si>
    <t>499 974.020</t>
  </si>
  <si>
    <t>GTWRR SAFETY WORK</t>
  </si>
  <si>
    <t>499 974.021</t>
  </si>
  <si>
    <t>PATHWAYS - RESURF/NEW</t>
  </si>
  <si>
    <t>499 974.022</t>
  </si>
  <si>
    <t>HALBACK PARKING LOT</t>
  </si>
  <si>
    <t>499 974.023</t>
  </si>
  <si>
    <t>PARK MASTER PLAN</t>
  </si>
  <si>
    <t>499 974.024</t>
  </si>
  <si>
    <t>DINOSAUR HILL BLDG FUND</t>
  </si>
  <si>
    <t>499 974.025</t>
  </si>
  <si>
    <t>DINOSAUR HILL BLDG LOAN</t>
  </si>
  <si>
    <t>499 974.027</t>
  </si>
  <si>
    <t>DINOSAUR HILL BRIDGE</t>
  </si>
  <si>
    <t>499 974.031</t>
  </si>
  <si>
    <t>MUNICIPAL PARKING LOT</t>
  </si>
  <si>
    <t>499 974.032</t>
  </si>
  <si>
    <t>EDISON LIGHT REMOVAL</t>
  </si>
  <si>
    <t>499 974.033</t>
  </si>
  <si>
    <t>JAYCEE FIELD/SCOTT ST</t>
  </si>
  <si>
    <t>499 974.034</t>
  </si>
  <si>
    <t>PARK RESTROOM/STORAGE BLDG</t>
  </si>
  <si>
    <t>499 974.035</t>
  </si>
  <si>
    <t>TORNADO WARNING SIREN</t>
  </si>
  <si>
    <t>499 974.037</t>
  </si>
  <si>
    <t>CEMETERY PAVING</t>
  </si>
  <si>
    <t>499 974.038</t>
  </si>
  <si>
    <t>CEMETERY MASOLEUM</t>
  </si>
  <si>
    <t>499 974.039</t>
  </si>
  <si>
    <t>COMMUNITY HOUSE REPAIRS</t>
  </si>
  <si>
    <t>499 974.041</t>
  </si>
  <si>
    <t>BUILDING EXPANSION</t>
  </si>
  <si>
    <t>499 974.042</t>
  </si>
  <si>
    <t>TOT LOT -- SITE IMPROVEMENTS</t>
  </si>
  <si>
    <t>499 974.043</t>
  </si>
  <si>
    <t>PARKING LOT -- COMMUNITY HOUS</t>
  </si>
  <si>
    <t>499 974.044</t>
  </si>
  <si>
    <t>POND AERATION</t>
  </si>
  <si>
    <t>499 974.045</t>
  </si>
  <si>
    <t>TENNIS COURT REHABILITATION</t>
  </si>
  <si>
    <t>499 974.046</t>
  </si>
  <si>
    <t>LIONS PAVILLION</t>
  </si>
  <si>
    <t>499 974.047</t>
  </si>
  <si>
    <t>PARKS MAINTENANCE BLDG EXP</t>
  </si>
  <si>
    <t>499 974.048</t>
  </si>
  <si>
    <t>DINOSAUR HILL TRAIL</t>
  </si>
  <si>
    <t>499 974.049</t>
  </si>
  <si>
    <t>WEST NILE PREVENTION</t>
  </si>
  <si>
    <t>499 974.050</t>
  </si>
  <si>
    <t>HARRIS FOUNTAIN</t>
  </si>
  <si>
    <t>499 974.051</t>
  </si>
  <si>
    <t>PEDESTRIAN COUNTDOWN</t>
  </si>
  <si>
    <t>499 974.052</t>
  </si>
  <si>
    <t>STONY CREEK BRIDGE</t>
  </si>
  <si>
    <t>499 974.053</t>
  </si>
  <si>
    <t>POND PATHWAYS</t>
  </si>
  <si>
    <t>499 974.054</t>
  </si>
  <si>
    <t>CITY HALL LOBBY RENOVATION</t>
  </si>
  <si>
    <t>499 974.055</t>
  </si>
  <si>
    <t>BRIDGE PROJECTS: FROM RESERVE</t>
  </si>
  <si>
    <t>499 974.056</t>
  </si>
  <si>
    <t>PED BRIDGE EAST TOT LOT</t>
  </si>
  <si>
    <t>499 974.057</t>
  </si>
  <si>
    <t>DPW SALT BARN</t>
  </si>
  <si>
    <t>499 974.058</t>
  </si>
  <si>
    <t>OPC VAN - C.D.B.G.</t>
  </si>
  <si>
    <t>499 974.059</t>
  </si>
  <si>
    <t>J.C. FIELD PARKING</t>
  </si>
  <si>
    <t>499 974.060</t>
  </si>
  <si>
    <t>DIVERSION ST/TRAIL PARKING</t>
  </si>
  <si>
    <t>499 974.061</t>
  </si>
  <si>
    <t>DPW GENERATOR</t>
  </si>
  <si>
    <t>499 974.062</t>
  </si>
  <si>
    <t>DPW BATHROOM/LOCKERROOM</t>
  </si>
  <si>
    <t>499 974.063</t>
  </si>
  <si>
    <t>DINOSAUR HILL PARKING LOT</t>
  </si>
  <si>
    <t>499 974.064</t>
  </si>
  <si>
    <t>BASKETBALL COURT - J.C. FIELD</t>
  </si>
  <si>
    <t>499 974.065</t>
  </si>
  <si>
    <t>RUNYON ENTRANCE SIGN</t>
  </si>
  <si>
    <t>499 974.066</t>
  </si>
  <si>
    <t>HALBACH CONCESSION STAND</t>
  </si>
  <si>
    <t>499 974.067</t>
  </si>
  <si>
    <t>WAYFINDING PROGRAM</t>
  </si>
  <si>
    <t>499 974.068</t>
  </si>
  <si>
    <t>BRIDGE TRAIL REPAIR</t>
  </si>
  <si>
    <t>499 974.069</t>
  </si>
  <si>
    <t>DPW BERM</t>
  </si>
  <si>
    <t>499 974.070</t>
  </si>
  <si>
    <t>ELIZABETH-UNIVERSITY CROSSWAL</t>
  </si>
  <si>
    <t>499 974.071</t>
  </si>
  <si>
    <t>WEBSITE RECONSTRUCTION</t>
  </si>
  <si>
    <t>499 974.072</t>
  </si>
  <si>
    <t>PAPERLESS BOARD PACKETS</t>
  </si>
  <si>
    <t>499 974.073</t>
  </si>
  <si>
    <t>MAIN STREET BRIDGE PARKING LO</t>
  </si>
  <si>
    <t>499 974.075</t>
  </si>
  <si>
    <t>REPLACE CEMETERY ST SIGN POST</t>
  </si>
  <si>
    <t>499 974.076</t>
  </si>
  <si>
    <t>SIGNAGE FOR CEMETERY ENTRANCE</t>
  </si>
  <si>
    <t>499 974.077</t>
  </si>
  <si>
    <t>UPDATING COUNCIL CHAMBERS</t>
  </si>
  <si>
    <t>499 974.078</t>
  </si>
  <si>
    <t>EMERGENCY GENERATOR CITY HALL</t>
  </si>
  <si>
    <t>499 974.079</t>
  </si>
  <si>
    <t>HISTORICAL PROJECT</t>
  </si>
  <si>
    <t>499 974.080</t>
  </si>
  <si>
    <t>MASTER PLAN WWTP PROPERTY</t>
  </si>
  <si>
    <t>499 974.081</t>
  </si>
  <si>
    <t>STUDY DPW OPER LAND USE&amp; BUIL</t>
  </si>
  <si>
    <t>499 974.082</t>
  </si>
  <si>
    <t>ROOF REPLACEMENT- FIRE HALL</t>
  </si>
  <si>
    <t>499 974.083</t>
  </si>
  <si>
    <t>FD BUILDING IMPROVEMENT STUDY</t>
  </si>
  <si>
    <t>499 974.084</t>
  </si>
  <si>
    <t>DEVELOPMENT OF GIS SYSTEM</t>
  </si>
  <si>
    <t>499 974.085</t>
  </si>
  <si>
    <t>BIKE RACKS- PARK</t>
  </si>
  <si>
    <t>499 974.086</t>
  </si>
  <si>
    <t>SIGN- CITY CONTRIB DDA PROGRA</t>
  </si>
  <si>
    <t>499 974.087</t>
  </si>
  <si>
    <t>BACKSTOPS -HALBACK &amp; JC FIELD</t>
  </si>
  <si>
    <t>499 974.088</t>
  </si>
  <si>
    <t>STREETLIGHTS- LETICA</t>
  </si>
  <si>
    <t>499 974.089</t>
  </si>
  <si>
    <t>911 SYSTEM SOFTWARE &amp; HARDWAR</t>
  </si>
  <si>
    <t>499 974.090</t>
  </si>
  <si>
    <t>ELIZABETH STREET ADA RAMPS</t>
  </si>
  <si>
    <t>499 974.091</t>
  </si>
  <si>
    <t>761 LUDLOW CONSTRUCTION</t>
  </si>
  <si>
    <t>499 974.108</t>
  </si>
  <si>
    <t>MUNICODE ZONING ORDINANCE</t>
  </si>
  <si>
    <t>499 974.112</t>
  </si>
  <si>
    <t>MASTER PLAN UPDATE</t>
  </si>
  <si>
    <t>499 974.113</t>
  </si>
  <si>
    <t>BSA BUILDING RECORDS SOFTWARE</t>
  </si>
  <si>
    <t>499 974.114</t>
  </si>
  <si>
    <t>IMPROVE DPW OPERATION OPTIMIZ</t>
  </si>
  <si>
    <t>499 974.115</t>
  </si>
  <si>
    <t>FD BUILDING IMPROVEMENT</t>
  </si>
  <si>
    <t>499 974.116</t>
  </si>
  <si>
    <t>REPAIR PARKING AREA</t>
  </si>
  <si>
    <t>499 974.117</t>
  </si>
  <si>
    <t>PATHWAY REHAB LIONS PAV COM H</t>
  </si>
  <si>
    <t>499 974.118</t>
  </si>
  <si>
    <t>ELIZABETH STREET PARK IMPROVE</t>
  </si>
  <si>
    <t>499 974.119</t>
  </si>
  <si>
    <t>HOWLETT IMPROVEMENTS</t>
  </si>
  <si>
    <t>499 974.120</t>
  </si>
  <si>
    <t>UPDATE MASTER PLAN -PARKS</t>
  </si>
  <si>
    <t>499 974.121</t>
  </si>
  <si>
    <t>499 974.122</t>
  </si>
  <si>
    <t>FIRE DEPARTMENT SOLAR PANELS</t>
  </si>
  <si>
    <t>499 974.123</t>
  </si>
  <si>
    <t>625 QUARTER</t>
  </si>
  <si>
    <t>499 974.125</t>
  </si>
  <si>
    <t>TREES-GREAT OAKS ROW</t>
  </si>
  <si>
    <t>499 974.126</t>
  </si>
  <si>
    <t>SOUTH STREET DEVELOPMENT PLAN</t>
  </si>
  <si>
    <t>499 974.127</t>
  </si>
  <si>
    <t>CEMETERY VETERAN'S IMPROVEMEN</t>
  </si>
  <si>
    <t>499 974.128</t>
  </si>
  <si>
    <t>COLUMBARIUM &amp; MAUSOLEUM</t>
  </si>
  <si>
    <t>499 974.129</t>
  </si>
  <si>
    <t>REPLACEMENT OF PUBLIC CHAIRS</t>
  </si>
  <si>
    <t>499 974.130</t>
  </si>
  <si>
    <t>CUSTOMER SERVICE AREA</t>
  </si>
  <si>
    <t>499 974.131</t>
  </si>
  <si>
    <t>PAINT EXTERIOR- FIRE DEPT</t>
  </si>
  <si>
    <t>499 974.132</t>
  </si>
  <si>
    <t>PAINT INTERIOR- FIRE DEPT</t>
  </si>
  <si>
    <t>499 974.133</t>
  </si>
  <si>
    <t>REPLACE FIRE SIREN</t>
  </si>
  <si>
    <t>499 974.134</t>
  </si>
  <si>
    <t>SCOTT STREET PARK IMPROVEMENT</t>
  </si>
  <si>
    <t>499 974.135</t>
  </si>
  <si>
    <t>REPLACE AND REHAB KIWANIS</t>
  </si>
  <si>
    <t>499 974.136</t>
  </si>
  <si>
    <t>RECORDS MANAGEMENT</t>
  </si>
  <si>
    <t>499 974.137</t>
  </si>
  <si>
    <t>MAUSOLEUM REPAIRS</t>
  </si>
  <si>
    <t>499 974.138</t>
  </si>
  <si>
    <t>KEYCODE SYSTEM FOR RESTROOMS</t>
  </si>
  <si>
    <t>499 974.139</t>
  </si>
  <si>
    <t>ENTRANCE MESSAGE BOARDS</t>
  </si>
  <si>
    <t>499 974.140</t>
  </si>
  <si>
    <t>REPLACEMENT OF BOILER</t>
  </si>
  <si>
    <t>499 974.141</t>
  </si>
  <si>
    <t>REPLACEMENT OF CARPET</t>
  </si>
  <si>
    <t>499 974.142</t>
  </si>
  <si>
    <t>STORAGE GARAGE</t>
  </si>
  <si>
    <t>499 974.143</t>
  </si>
  <si>
    <t>FD BUILDING - DECOR &amp; QUARTER</t>
  </si>
  <si>
    <t>499 974.144</t>
  </si>
  <si>
    <t>FD FURNACE REPLACEMENT</t>
  </si>
  <si>
    <t>499 974.145</t>
  </si>
  <si>
    <t>BIKE RACKS</t>
  </si>
  <si>
    <t>499 974.146</t>
  </si>
  <si>
    <t>IMPROVEMENTS AT BASEBALL FIEL</t>
  </si>
  <si>
    <t>499 974.147</t>
  </si>
  <si>
    <t>POURED TOT LOT MATERIAL</t>
  </si>
  <si>
    <t>499 974.148</t>
  </si>
  <si>
    <t>499 974.155</t>
  </si>
  <si>
    <t>REPLACE KIWANIS SHELTER ROOF</t>
  </si>
  <si>
    <t>499 974.156</t>
  </si>
  <si>
    <t>TREE PLANTING</t>
  </si>
  <si>
    <t>499 974.157</t>
  </si>
  <si>
    <t>REPLACE OVERHEAD DOORS</t>
  </si>
  <si>
    <t>499 974.158</t>
  </si>
  <si>
    <t>FENCE ACCESS SECURITY SYSTEM</t>
  </si>
  <si>
    <t>499 974.159</t>
  </si>
  <si>
    <t>ROOF ON DPW BUILDING</t>
  </si>
  <si>
    <t>499 974.160</t>
  </si>
  <si>
    <t>EXTERIOR PAINTING - DPW</t>
  </si>
  <si>
    <t>499 974.162</t>
  </si>
  <si>
    <t>MUNICIPAL PARK IMPROVEMENTS</t>
  </si>
  <si>
    <t>499 974.164</t>
  </si>
  <si>
    <t>PARK BENCH MEMORIALS</t>
  </si>
  <si>
    <t>499 974.165</t>
  </si>
  <si>
    <t>499 974.166</t>
  </si>
  <si>
    <t>PAINTING-PAINT CREEK BRIDGE</t>
  </si>
  <si>
    <t>499 974.167</t>
  </si>
  <si>
    <t>PAINT CREEK RESTORATION PROJ</t>
  </si>
  <si>
    <t>499 974.168</t>
  </si>
  <si>
    <t>BAND SHELTER</t>
  </si>
  <si>
    <t>499 974.169</t>
  </si>
  <si>
    <t>WALNUT &amp; 2ND PROJECT</t>
  </si>
  <si>
    <t>499 974.170</t>
  </si>
  <si>
    <t>SIDEWALK &amp; LIGHTING-WATER/WAL</t>
  </si>
  <si>
    <t>499 974.171</t>
  </si>
  <si>
    <t>WEST PAINTCREEK BRIDGE STAIRC</t>
  </si>
  <si>
    <t>499 974.172</t>
  </si>
  <si>
    <t>TENNIS COURT RESURFACING</t>
  </si>
  <si>
    <t>499 974.173</t>
  </si>
  <si>
    <t>CRT CROSSING @ DEQUINDRE ROAD</t>
  </si>
  <si>
    <t>499 974.174</t>
  </si>
  <si>
    <t>LEONOR DENTAL BUILDING</t>
  </si>
  <si>
    <t>499 974.175</t>
  </si>
  <si>
    <t>499 974.176</t>
  </si>
  <si>
    <t>POLICE PATROL VESTS</t>
  </si>
  <si>
    <t>499 974.179</t>
  </si>
  <si>
    <t>CLINTON RIVER TRAIL-JOINT PRO</t>
  </si>
  <si>
    <t>499 974.181</t>
  </si>
  <si>
    <t>MILL STREET/CRT STAIRCASE</t>
  </si>
  <si>
    <t>499 974.183</t>
  </si>
  <si>
    <t>WALK FOR HANDICAP DECK</t>
  </si>
  <si>
    <t>499 974.184</t>
  </si>
  <si>
    <t>WELL RECONSTRUCTION</t>
  </si>
  <si>
    <t>499 974.185</t>
  </si>
  <si>
    <t>KAYAK LAUNCH</t>
  </si>
  <si>
    <t>499 974.186</t>
  </si>
  <si>
    <t>POLICE SECURITY CAMERA SYSTEM</t>
  </si>
  <si>
    <t>499 974.187</t>
  </si>
  <si>
    <t>499 974.190</t>
  </si>
  <si>
    <t>NEIGHBORHOOD HOUSE - ROOF</t>
  </si>
  <si>
    <t>499 974.191</t>
  </si>
  <si>
    <t>REPLATTING FLUSH TO MONUMENT</t>
  </si>
  <si>
    <t>499 974.192</t>
  </si>
  <si>
    <t>CEMETERY TREE REMOVE/REPLACE</t>
  </si>
  <si>
    <t>499 974.193</t>
  </si>
  <si>
    <t>COMFORT STATION - EAST OF PAR</t>
  </si>
  <si>
    <t>499 974.194</t>
  </si>
  <si>
    <t>JAYCEE B-BALL COURTS RESURFAC</t>
  </si>
  <si>
    <t>499 974.195</t>
  </si>
  <si>
    <t>DINOSAUR HILL EROSION CONTROL</t>
  </si>
  <si>
    <t>499 974.196</t>
  </si>
  <si>
    <t>MEMORIAL GROVE PARK</t>
  </si>
  <si>
    <t>499 974.197</t>
  </si>
  <si>
    <t>CLINTON RIVER LANDING</t>
  </si>
  <si>
    <t>499 974.198</t>
  </si>
  <si>
    <t>FIRE BUILDING - EXT. ENHANCE</t>
  </si>
  <si>
    <t>499 974.199</t>
  </si>
  <si>
    <t>NEW ELECTION PRECINCT SIX</t>
  </si>
  <si>
    <t>499 974.200</t>
  </si>
  <si>
    <t>PAINT CREEK RESTORATION PHASE</t>
  </si>
  <si>
    <t>499 974.203</t>
  </si>
  <si>
    <t>499 974.206</t>
  </si>
  <si>
    <t>SPRINKLER SYSTEM - FIRE DEPT</t>
  </si>
  <si>
    <t>499 974.207</t>
  </si>
  <si>
    <t>COMMUNITY ROOM - FIRE DEPT</t>
  </si>
  <si>
    <t>499 974.208</t>
  </si>
  <si>
    <t>SIGNAGE - CLINTON RIVER TRAIL</t>
  </si>
  <si>
    <t>499 974.209</t>
  </si>
  <si>
    <t>ROOF - DPW</t>
  </si>
  <si>
    <t>499 974.211</t>
  </si>
  <si>
    <t>CEMETERY WORK BUILDING</t>
  </si>
  <si>
    <t>499 974.212</t>
  </si>
  <si>
    <t>SITE ASSESSMENT - CITY HALL</t>
  </si>
  <si>
    <t>499 974.213</t>
  </si>
  <si>
    <t>PLAN DEVELOPMENT FOR SPLASHPA</t>
  </si>
  <si>
    <t>499 974.214</t>
  </si>
  <si>
    <t>JAYCEE PARK SITE MASTER PLAN</t>
  </si>
  <si>
    <t>499 974.215</t>
  </si>
  <si>
    <t>MASTER PLAN IMPLEMENTATION</t>
  </si>
  <si>
    <t>499 974.216</t>
  </si>
  <si>
    <t>PLAN DEV. FOR BI-CENN PROJECT</t>
  </si>
  <si>
    <t>499 974.218</t>
  </si>
  <si>
    <t>CLINTON RIV.TRAILHEAD PARKING</t>
  </si>
  <si>
    <t>499 974.220</t>
  </si>
  <si>
    <t>CEMETERY REPLACE WATER SERVIC</t>
  </si>
  <si>
    <t>499 974.221</t>
  </si>
  <si>
    <t>FIRE DEPT VEHICLE EXHAUST SYS</t>
  </si>
  <si>
    <t>499 974.222</t>
  </si>
  <si>
    <t>FIRE DEPT CONCRETE REPLACE</t>
  </si>
  <si>
    <t>499 974.223</t>
  </si>
  <si>
    <t>CEMETERY SCOOBY-DOO FENCE</t>
  </si>
  <si>
    <t>499 974.224</t>
  </si>
  <si>
    <t>499 974.225</t>
  </si>
  <si>
    <t>499 974.226</t>
  </si>
  <si>
    <t>ENVIRONMENTAL -PAINT CREEK</t>
  </si>
  <si>
    <t>499 974.227</t>
  </si>
  <si>
    <t>FIRE DEPT PENSION CLOSEOUT</t>
  </si>
  <si>
    <t>499 974.228</t>
  </si>
  <si>
    <t>GOV HR USA</t>
  </si>
  <si>
    <t>499 974.229</t>
  </si>
  <si>
    <t>499 974.230</t>
  </si>
  <si>
    <t>499 974.231</t>
  </si>
  <si>
    <t>SKATING SHELTER RENOVATION</t>
  </si>
  <si>
    <t>499 974.234</t>
  </si>
  <si>
    <t>POLICE DEPT MAINTENANCE</t>
  </si>
  <si>
    <t>499 974.238</t>
  </si>
  <si>
    <t>NEW FINANCIAL SOFTWARE</t>
  </si>
  <si>
    <t>499 974.239</t>
  </si>
  <si>
    <t>CEMETERY DPW FACILITY</t>
  </si>
  <si>
    <t>499 974.240</t>
  </si>
  <si>
    <t>FIRE BUILDING CONCRETE PAD &amp; LEASE</t>
  </si>
  <si>
    <t>499 974.241</t>
  </si>
  <si>
    <t>REPLACE ELECTION MACHINES</t>
  </si>
  <si>
    <t>499 974.242</t>
  </si>
  <si>
    <t>BI-CENTENNIAL EVENT</t>
  </si>
  <si>
    <t>499 974.243</t>
  </si>
  <si>
    <t>SPRINKLER REPAIR</t>
  </si>
  <si>
    <t>499 974.246</t>
  </si>
  <si>
    <t>POLICE IN-CAR VIDEO SYSTEM</t>
  </si>
  <si>
    <t>499 974.257</t>
  </si>
  <si>
    <t>DPW NEEDS ASSESSMENT STUDY</t>
  </si>
  <si>
    <t>499 974.264</t>
  </si>
  <si>
    <t>WASHINGTON STREET SIDEWALK GA</t>
  </si>
  <si>
    <t>499 975.000</t>
  </si>
  <si>
    <t>499 977.000</t>
  </si>
  <si>
    <t>499 977.001</t>
  </si>
  <si>
    <t>CABLE T.V. PROG. &amp; EQUIPMENT</t>
  </si>
  <si>
    <t>499 979.001</t>
  </si>
  <si>
    <t>NEW EQUIPMENT -- PLAYGROUND</t>
  </si>
  <si>
    <t>499 980.000</t>
  </si>
  <si>
    <t>NEW EQUIPMENT-OFFICE</t>
  </si>
  <si>
    <t>499 980.001</t>
  </si>
  <si>
    <t>499 989.000</t>
  </si>
  <si>
    <t>499 999.488</t>
  </si>
  <si>
    <t>499 999.494</t>
  </si>
  <si>
    <t>499 999.516</t>
  </si>
  <si>
    <t>499 999.631</t>
  </si>
  <si>
    <t>499 999.661</t>
  </si>
  <si>
    <t>499 999.677</t>
  </si>
  <si>
    <t>TRANSFER TO HEALTHCARE FUND</t>
  </si>
  <si>
    <t>516 629.000</t>
  </si>
  <si>
    <t>516 652.100</t>
  </si>
  <si>
    <t>PARKING METER COLLECTIONS-LOT</t>
  </si>
  <si>
    <t>516 652.200</t>
  </si>
  <si>
    <t>PARKING METER COLLECTIONS-CUR</t>
  </si>
  <si>
    <t>516 665.002</t>
  </si>
  <si>
    <t>516 665.003</t>
  </si>
  <si>
    <t>516 665.015</t>
  </si>
  <si>
    <t>516 665.022</t>
  </si>
  <si>
    <t>516 665.032</t>
  </si>
  <si>
    <t>516 665.058</t>
  </si>
  <si>
    <t>CHASE-PARKING METER INTEREST</t>
  </si>
  <si>
    <t>516 665.060</t>
  </si>
  <si>
    <t>INDEPENDENT BANK INTEREST</t>
  </si>
  <si>
    <t>516 665.072</t>
  </si>
  <si>
    <t>516 665.075</t>
  </si>
  <si>
    <t>FLAGSTAR CONSTRUCTION INTERES</t>
  </si>
  <si>
    <t>516 671.004</t>
  </si>
  <si>
    <t>CONTR-LIEU OF METERS - DDA</t>
  </si>
  <si>
    <t>516 672.000</t>
  </si>
  <si>
    <t>516 673.000</t>
  </si>
  <si>
    <t>516 679.002</t>
  </si>
  <si>
    <t>516 693.000</t>
  </si>
  <si>
    <t>GAIN ON SALE OF DEPR. ASSETS</t>
  </si>
  <si>
    <t>516 697.000</t>
  </si>
  <si>
    <t>516 699.101</t>
  </si>
  <si>
    <t>516 699.499</t>
  </si>
  <si>
    <t>516 699.999</t>
  </si>
  <si>
    <t>516 701.000</t>
  </si>
  <si>
    <t>516 701.001</t>
  </si>
  <si>
    <t>516 701.002</t>
  </si>
  <si>
    <t>516 703.131</t>
  </si>
  <si>
    <t>AUTO PARKING MAINTENANCE WAGE</t>
  </si>
  <si>
    <t>516 709.102</t>
  </si>
  <si>
    <t>516 710.001</t>
  </si>
  <si>
    <t>516 710.101</t>
  </si>
  <si>
    <t>516 710.102</t>
  </si>
  <si>
    <t>516 712.101</t>
  </si>
  <si>
    <t>516 716.001</t>
  </si>
  <si>
    <t>516 716.002</t>
  </si>
  <si>
    <t>516 716.003</t>
  </si>
  <si>
    <t>516 717.000</t>
  </si>
  <si>
    <t>516 718.000</t>
  </si>
  <si>
    <t>516 719.000</t>
  </si>
  <si>
    <t>516 719.001</t>
  </si>
  <si>
    <t>516 720.000</t>
  </si>
  <si>
    <t>516 721.000</t>
  </si>
  <si>
    <t>516 722.000</t>
  </si>
  <si>
    <t>516 729.000</t>
  </si>
  <si>
    <t>516 741.000</t>
  </si>
  <si>
    <t>516 776.000</t>
  </si>
  <si>
    <t>516 802.000</t>
  </si>
  <si>
    <t>516 805.020</t>
  </si>
  <si>
    <t>516 805.031</t>
  </si>
  <si>
    <t>516 805.035</t>
  </si>
  <si>
    <t>CONTRACT SVCS - LOT STRIPING</t>
  </si>
  <si>
    <t>516 805.037</t>
  </si>
  <si>
    <t>CONTRACT SVCS/PARKING CONSTRU</t>
  </si>
  <si>
    <t>516 805.039</t>
  </si>
  <si>
    <t>CONTRACT SVCS - SHUTTLE</t>
  </si>
  <si>
    <t>516 940.000</t>
  </si>
  <si>
    <t>516 961.000</t>
  </si>
  <si>
    <t>516 968.000</t>
  </si>
  <si>
    <t>DEPRECIATION</t>
  </si>
  <si>
    <t>516 969.000</t>
  </si>
  <si>
    <t>516 974.000</t>
  </si>
  <si>
    <t>516 974.202</t>
  </si>
  <si>
    <t>PARKING LOT IMPROVEMENT PROJ</t>
  </si>
  <si>
    <t>516 974.204</t>
  </si>
  <si>
    <t>PARKING -ADMINISTRATIVE FEES</t>
  </si>
  <si>
    <t>516 974.205</t>
  </si>
  <si>
    <t>PARKING DECK CONSTRUCTION</t>
  </si>
  <si>
    <t>516 974.232</t>
  </si>
  <si>
    <t>PARKING DECK VIDEO PROJECT</t>
  </si>
  <si>
    <t>516 974.233</t>
  </si>
  <si>
    <t>ARCHITECTURAL FEES</t>
  </si>
  <si>
    <t>516 974.244</t>
  </si>
  <si>
    <t>METERED PARKING LOTS</t>
  </si>
  <si>
    <t>516 977.000</t>
  </si>
  <si>
    <t>516 980.001</t>
  </si>
  <si>
    <t>516 980.004</t>
  </si>
  <si>
    <t>516 985.000</t>
  </si>
  <si>
    <t>NEW PARKING METERS</t>
  </si>
  <si>
    <t>516 985.001</t>
  </si>
  <si>
    <t>METER OPERATIONS</t>
  </si>
  <si>
    <t>516 985.003</t>
  </si>
  <si>
    <t>BRANDING/MARKETING/PR</t>
  </si>
  <si>
    <t>516 989.000</t>
  </si>
  <si>
    <t>516 990.000</t>
  </si>
  <si>
    <t>PAYMENT ON DEBT</t>
  </si>
  <si>
    <t>516 995.000</t>
  </si>
  <si>
    <t>INTEREST ON LAND CONTRACT</t>
  </si>
  <si>
    <t>516 995.496</t>
  </si>
  <si>
    <t>INTEREST ON ADV. - PLATFORM</t>
  </si>
  <si>
    <t>516 995.498</t>
  </si>
  <si>
    <t>INTEREST ON ADV. - OFF-STREET</t>
  </si>
  <si>
    <t>516 995.499</t>
  </si>
  <si>
    <t>INTEREST ON ADV. - ON-STREET</t>
  </si>
  <si>
    <t>516 999.002</t>
  </si>
  <si>
    <t>TRANS-DDA LIEU OF PARKING</t>
  </si>
  <si>
    <t>516 999.101</t>
  </si>
  <si>
    <t>516 999.496</t>
  </si>
  <si>
    <t>REPAYMENT CAPITAL - PLATFORM</t>
  </si>
  <si>
    <t>516 999.498</t>
  </si>
  <si>
    <t>REPAYMENT CAPITAL - OFF-STREE</t>
  </si>
  <si>
    <t>516 999.499</t>
  </si>
  <si>
    <t>592 630.001</t>
  </si>
  <si>
    <t>INDUSTRIAL PRETREATMENT FEES</t>
  </si>
  <si>
    <t>592 630.100</t>
  </si>
  <si>
    <t>PARKE DAVIS DISPOSAL FEES</t>
  </si>
  <si>
    <t>592 630.200</t>
  </si>
  <si>
    <t>PARKE DAVIS BOND SHARE</t>
  </si>
  <si>
    <t>592 657.000</t>
  </si>
  <si>
    <t>592 665.002</t>
  </si>
  <si>
    <t>592 665.003</t>
  </si>
  <si>
    <t>592 665.013</t>
  </si>
  <si>
    <t>592 665.015</t>
  </si>
  <si>
    <t>592 665.022</t>
  </si>
  <si>
    <t>592 665.032</t>
  </si>
  <si>
    <t>592 665.056</t>
  </si>
  <si>
    <t>592 665.072</t>
  </si>
  <si>
    <t>592 673.000</t>
  </si>
  <si>
    <t>592 674.000</t>
  </si>
  <si>
    <t>SALE OF ABANDON OR DEMOLED BL</t>
  </si>
  <si>
    <t>592 679.000</t>
  </si>
  <si>
    <t>592 679.002</t>
  </si>
  <si>
    <t>592 692.001</t>
  </si>
  <si>
    <t>STREET REPAIR WATER &amp; SEWER</t>
  </si>
  <si>
    <t>592 693.000</t>
  </si>
  <si>
    <t>592 699.388</t>
  </si>
  <si>
    <t>TRANSFER FROM 79 W/S BOND FUN</t>
  </si>
  <si>
    <t>592 699.395</t>
  </si>
  <si>
    <t>TRANSFER FROM 88 LTD BOND DEB</t>
  </si>
  <si>
    <t>592 699.487</t>
  </si>
  <si>
    <t>TRANSFER FROM W/S REPLACEMENT</t>
  </si>
  <si>
    <t>592 699.488</t>
  </si>
  <si>
    <t>592 699.498</t>
  </si>
  <si>
    <t>TRANSFER FROM 94 SEWER CONST</t>
  </si>
  <si>
    <t>592 699.999</t>
  </si>
  <si>
    <t>592 701.000</t>
  </si>
  <si>
    <t>592 701.001</t>
  </si>
  <si>
    <t>592 701.002</t>
  </si>
  <si>
    <t>592 701.003</t>
  </si>
  <si>
    <t>592 703.132</t>
  </si>
  <si>
    <t>592 703.133</t>
  </si>
  <si>
    <t>592 703.134</t>
  </si>
  <si>
    <t>W.W.T.P. OPERATION WAGES</t>
  </si>
  <si>
    <t>592 703.135</t>
  </si>
  <si>
    <t>SEWER SYSTEM MAINT. DPW WAGES</t>
  </si>
  <si>
    <t>592 703.139</t>
  </si>
  <si>
    <t>PLUMBING INSPECTOR WAGES</t>
  </si>
  <si>
    <t>592 703.142</t>
  </si>
  <si>
    <t>COMP TIME</t>
  </si>
  <si>
    <t>592 705.006</t>
  </si>
  <si>
    <t>592 709.104</t>
  </si>
  <si>
    <t>592 709.105</t>
  </si>
  <si>
    <t>OVERTIME - W.W.T.P. OPERATORS</t>
  </si>
  <si>
    <t>592 710.001</t>
  </si>
  <si>
    <t>592 710.101</t>
  </si>
  <si>
    <t>592 715.000</t>
  </si>
  <si>
    <t>592 716.000</t>
  </si>
  <si>
    <t>592 716.001</t>
  </si>
  <si>
    <t>592 716.002</t>
  </si>
  <si>
    <t>592 716.003</t>
  </si>
  <si>
    <t>592 717.000</t>
  </si>
  <si>
    <t>592 718.000</t>
  </si>
  <si>
    <t>592 718.001</t>
  </si>
  <si>
    <t>592 718.002</t>
  </si>
  <si>
    <t>592 719.000</t>
  </si>
  <si>
    <t>592 720.000</t>
  </si>
  <si>
    <t>592 722.000</t>
  </si>
  <si>
    <t>592 741.000</t>
  </si>
  <si>
    <t>592 776.000</t>
  </si>
  <si>
    <t>592 805.001</t>
  </si>
  <si>
    <t>592 805.019</t>
  </si>
  <si>
    <t>CONTRACT SVCS - HHW</t>
  </si>
  <si>
    <t>592 805.111</t>
  </si>
  <si>
    <t>LABORATORY TESTING</t>
  </si>
  <si>
    <t>592 806.000</t>
  </si>
  <si>
    <t>592 852.000</t>
  </si>
  <si>
    <t>592 861.000</t>
  </si>
  <si>
    <t>592 922.000</t>
  </si>
  <si>
    <t>592 923.001</t>
  </si>
  <si>
    <t>IWC CHARGES</t>
  </si>
  <si>
    <t>592 925.100</t>
  </si>
  <si>
    <t>RUNYON LIFT STATION</t>
  </si>
  <si>
    <t>592 930.000</t>
  </si>
  <si>
    <t>MAINTENANCE AGREEMENT</t>
  </si>
  <si>
    <t>592 931.000</t>
  </si>
  <si>
    <t>592 957.000</t>
  </si>
  <si>
    <t>592 959.002</t>
  </si>
  <si>
    <t>592 960.000</t>
  </si>
  <si>
    <t>COLLECTION EXPENSE</t>
  </si>
  <si>
    <t>592 961.000</t>
  </si>
  <si>
    <t>592 962.000</t>
  </si>
  <si>
    <t>TRAVEL &amp; TRAINING</t>
  </si>
  <si>
    <t>592 963.001</t>
  </si>
  <si>
    <t>WATER PLANT EXP ANNUAL PERMIT FEES</t>
  </si>
  <si>
    <t>592 964.000</t>
  </si>
  <si>
    <t>592 964.003</t>
  </si>
  <si>
    <t>REFUND-SIDEWALK REPAIR</t>
  </si>
  <si>
    <t>592 968.000</t>
  </si>
  <si>
    <t>592 974.491</t>
  </si>
  <si>
    <t>DUE TO CONTRACTORS</t>
  </si>
  <si>
    <t>592 977.000</t>
  </si>
  <si>
    <t>592 980.000</t>
  </si>
  <si>
    <t>592 980.004</t>
  </si>
  <si>
    <t>592 996.011</t>
  </si>
  <si>
    <t>CHAPTER 21 DRAIN</t>
  </si>
  <si>
    <t>592 999.310</t>
  </si>
  <si>
    <t>TRANS TO 93 G.O.REFUNDING BON</t>
  </si>
  <si>
    <t>592 999.388</t>
  </si>
  <si>
    <t>TRANS TO W &amp; S REVENUE BONDS</t>
  </si>
  <si>
    <t>592 999.395</t>
  </si>
  <si>
    <t>TRANS TO W.T.P. G.O.BONDS</t>
  </si>
  <si>
    <t>592 999.488</t>
  </si>
  <si>
    <t>592 999.490</t>
  </si>
  <si>
    <t>TRANS TO W &amp; S CONST.(WWTP)</t>
  </si>
  <si>
    <t>592 999.494</t>
  </si>
  <si>
    <t>631 665.072</t>
  </si>
  <si>
    <t>631 699.499</t>
  </si>
  <si>
    <t>TRANSFER FROM CAP PROJ - OTHER</t>
  </si>
  <si>
    <t>631 930.008</t>
  </si>
  <si>
    <t>COMFORT STATION  MAINT</t>
  </si>
  <si>
    <t>631 930.012</t>
  </si>
  <si>
    <t>SUNDIAL POCKET PARK MAINT</t>
  </si>
  <si>
    <t>631 930.015</t>
  </si>
  <si>
    <t>PAINT CREEK/LUDLOW PED BRIDGE MAINT</t>
  </si>
  <si>
    <t>631 930.016</t>
  </si>
  <si>
    <t>PAINT CREEK/CITYPOND PED BRIDGE MAINT</t>
  </si>
  <si>
    <t>631 930.017</t>
  </si>
  <si>
    <t>CLOTHES CLOSET MAINT</t>
  </si>
  <si>
    <t>631 930.019</t>
  </si>
  <si>
    <t>JAYCEE FIELD PARK MAINT</t>
  </si>
  <si>
    <t>631 930.020</t>
  </si>
  <si>
    <t>PC STREAMBANK STABILIZATION</t>
  </si>
  <si>
    <t>631 930.021</t>
  </si>
  <si>
    <t>HOWLETT PARK (NATIVE GARDENS) MAINT</t>
  </si>
  <si>
    <t>631 930.022</t>
  </si>
  <si>
    <t>LION'S PARK MAINT</t>
  </si>
  <si>
    <t>631 930.023</t>
  </si>
  <si>
    <t>LUDLOW PEDESTRIAN BRIDGE MAINT</t>
  </si>
  <si>
    <t>631 930.024</t>
  </si>
  <si>
    <t>PCT/ROYAL PARK BRIDGE MAINT</t>
  </si>
  <si>
    <t>631 930.025</t>
  </si>
  <si>
    <t>DINOSAUR HILL PEDESTRIAN BRIDGE MAINT</t>
  </si>
  <si>
    <t>631 930.026</t>
  </si>
  <si>
    <t>CRT/ELIZABETH PEDESTRIAN BRIDGE MAINT</t>
  </si>
  <si>
    <t>631 930.027</t>
  </si>
  <si>
    <t>CRT/DEQUINDRE/PARKDALE PED BRIDGE MAINT</t>
  </si>
  <si>
    <t>631 930.028</t>
  </si>
  <si>
    <t>ROMEO BRIDGE (OVER STONY CREEK) MAINT</t>
  </si>
  <si>
    <t>631 930.029</t>
  </si>
  <si>
    <t>PARKDALE PED BRIDGE OVR STONECREEK MAINT</t>
  </si>
  <si>
    <t>631 930.030</t>
  </si>
  <si>
    <t>MUNI PARK WEST PED BRIDGE MAINT</t>
  </si>
  <si>
    <t>631 930.031</t>
  </si>
  <si>
    <t>MUNI PARK EAST PED BRIDGE MAINT</t>
  </si>
  <si>
    <t>631 930.033</t>
  </si>
  <si>
    <t>631 930.999</t>
  </si>
  <si>
    <t xml:space="preserve">MAINTENANCE FOR SHORT-TERM CRITICAL </t>
  </si>
  <si>
    <t>661 665.002</t>
  </si>
  <si>
    <t>661 665.003</t>
  </si>
  <si>
    <t>661 665.015</t>
  </si>
  <si>
    <t>661 665.022</t>
  </si>
  <si>
    <t>661 665.032</t>
  </si>
  <si>
    <t>661 665.041</t>
  </si>
  <si>
    <t>FIRST MERIT MARKET INTEREST</t>
  </si>
  <si>
    <t>661 665.042</t>
  </si>
  <si>
    <t>661 665.072</t>
  </si>
  <si>
    <t>661 668.000</t>
  </si>
  <si>
    <t>TELEPHONE</t>
  </si>
  <si>
    <t>661 669.209</t>
  </si>
  <si>
    <t>COMPUTER RENTAL - CEMETERY</t>
  </si>
  <si>
    <t>661 669.528</t>
  </si>
  <si>
    <t>COMPUTER RENTAL - SANITATION</t>
  </si>
  <si>
    <t>661 669.661</t>
  </si>
  <si>
    <t>COMPUTER RENTAL - REV. EQUIPT</t>
  </si>
  <si>
    <t>661 670.289</t>
  </si>
  <si>
    <t>EQUIP RENTAL -POOL CAR</t>
  </si>
  <si>
    <t>661 670.371</t>
  </si>
  <si>
    <t>EQUIP RENTAL - PROTECTIVE INS</t>
  </si>
  <si>
    <t>661 670.494</t>
  </si>
  <si>
    <t>661 670.528</t>
  </si>
  <si>
    <t>EQUIP RENTAL - SANITATION</t>
  </si>
  <si>
    <t>661 670.661</t>
  </si>
  <si>
    <t>661 670.882</t>
  </si>
  <si>
    <t>EQUIP RENTAL - OLDER PERS COM</t>
  </si>
  <si>
    <t>661 678.000</t>
  </si>
  <si>
    <t>661 679.000</t>
  </si>
  <si>
    <t>661 679.002</t>
  </si>
  <si>
    <t>661 679.100</t>
  </si>
  <si>
    <t>REIMBURSEMENT - MUSTFA</t>
  </si>
  <si>
    <t>661 692.000</t>
  </si>
  <si>
    <t>661 699.101</t>
  </si>
  <si>
    <t>661 699.404</t>
  </si>
  <si>
    <t>661 699.499</t>
  </si>
  <si>
    <t>661 699.999</t>
  </si>
  <si>
    <t>661 701.000</t>
  </si>
  <si>
    <t>661 701.001</t>
  </si>
  <si>
    <t>661 701.002</t>
  </si>
  <si>
    <t>661 701.003</t>
  </si>
  <si>
    <t>661 703.108</t>
  </si>
  <si>
    <t>661 703.136</t>
  </si>
  <si>
    <t>REVOLVING BLDG. MAINT WAGES</t>
  </si>
  <si>
    <t>661 703.137</t>
  </si>
  <si>
    <t>REVOLVING EQUIP. GARAGE WAGES</t>
  </si>
  <si>
    <t>661 709.101</t>
  </si>
  <si>
    <t>661 709.102</t>
  </si>
  <si>
    <t>661 710.101</t>
  </si>
  <si>
    <t>661 710.102</t>
  </si>
  <si>
    <t>661 712.101</t>
  </si>
  <si>
    <t>661 715.000</t>
  </si>
  <si>
    <t>661 716.000</t>
  </si>
  <si>
    <t>661 716.001</t>
  </si>
  <si>
    <t>661 716.002</t>
  </si>
  <si>
    <t>661 716.003</t>
  </si>
  <si>
    <t>661 717.000</t>
  </si>
  <si>
    <t>661 718.000</t>
  </si>
  <si>
    <t>661 718.001</t>
  </si>
  <si>
    <t>661 718.002</t>
  </si>
  <si>
    <t>661 719.000</t>
  </si>
  <si>
    <t>661 720.000</t>
  </si>
  <si>
    <t>661 722.000</t>
  </si>
  <si>
    <t>661 741.000</t>
  </si>
  <si>
    <t>661 782.371</t>
  </si>
  <si>
    <t>MAINTENANCE MATERIAL - PROTECTIVE SERVIC</t>
  </si>
  <si>
    <t>661 850.000</t>
  </si>
  <si>
    <t>661 852.000</t>
  </si>
  <si>
    <t>661 860.000</t>
  </si>
  <si>
    <t>661 861.000</t>
  </si>
  <si>
    <t>661 861.001</t>
  </si>
  <si>
    <t>EQUIPMENT RENTAL-EXTERNAL</t>
  </si>
  <si>
    <t>661 869.000</t>
  </si>
  <si>
    <t>MISCELLANEOUS SUPPLIES &amp; EXP</t>
  </si>
  <si>
    <t>661 963.000</t>
  </si>
  <si>
    <t>661 968.000</t>
  </si>
  <si>
    <t>661 969.000</t>
  </si>
  <si>
    <t>661 974.028</t>
  </si>
  <si>
    <t>UNDERGROUND TANK - REMOVAL</t>
  </si>
  <si>
    <t>661 974.041</t>
  </si>
  <si>
    <t>661 977.003</t>
  </si>
  <si>
    <t>NEW EQUIP-EMERGENCY REPLACEME</t>
  </si>
  <si>
    <t>661 977.004</t>
  </si>
  <si>
    <t>NEW EQUIPMENT-TELEPHONE SYSTE</t>
  </si>
  <si>
    <t>661 989.000</t>
  </si>
  <si>
    <t>677 665.072</t>
  </si>
  <si>
    <t>677 678.000</t>
  </si>
  <si>
    <t>677 678.001</t>
  </si>
  <si>
    <t>677 679.000</t>
  </si>
  <si>
    <t>REIMBURSEMENT INSURANCE LOSSES</t>
  </si>
  <si>
    <t>677 699.499</t>
  </si>
  <si>
    <t>101-000.000-402.001</t>
  </si>
  <si>
    <t>101-000.000-402.002</t>
  </si>
  <si>
    <t>101-000.000-402.011</t>
  </si>
  <si>
    <t>101-000.000-402.022</t>
  </si>
  <si>
    <t>101-000.000-472.000</t>
  </si>
  <si>
    <t>101-000.000-493.000</t>
  </si>
  <si>
    <t>101-000.000-494.001</t>
  </si>
  <si>
    <t>101-000.000-497.000</t>
  </si>
  <si>
    <t>101-000.000-574.001</t>
  </si>
  <si>
    <t>101-000.000-604.000</t>
  </si>
  <si>
    <t>101-000.000-627.001</t>
  </si>
  <si>
    <t>101-000.000-627.002</t>
  </si>
  <si>
    <t>101-000.000-627.019</t>
  </si>
  <si>
    <t>101-000.000-629.001</t>
  </si>
  <si>
    <t>101-000.000-631.001</t>
  </si>
  <si>
    <t>101-000.000-631.002</t>
  </si>
  <si>
    <t>101-000.000-631.003</t>
  </si>
  <si>
    <t>101-000.000-631.007</t>
  </si>
  <si>
    <t>101-000.000-640.000</t>
  </si>
  <si>
    <t>101-000.000-641.001</t>
  </si>
  <si>
    <t>101-000.000-644.000</t>
  </si>
  <si>
    <t>101-000.000-645.000</t>
  </si>
  <si>
    <t>101-000.000-646.000</t>
  </si>
  <si>
    <t>101-000.000-647.000</t>
  </si>
  <si>
    <t>101-000.000-648.000</t>
  </si>
  <si>
    <t>101-000.000-655.000</t>
  </si>
  <si>
    <t>101-000.000-665.002</t>
  </si>
  <si>
    <t>101-000.000-665.012</t>
  </si>
  <si>
    <t>101-000.000-665.013</t>
  </si>
  <si>
    <t>101-000.000-665.015</t>
  </si>
  <si>
    <t>101-000.000-665.022</t>
  </si>
  <si>
    <t>101-000.000-665.023</t>
  </si>
  <si>
    <t>101-000.000-665.032</t>
  </si>
  <si>
    <t>101-000.000-665.042</t>
  </si>
  <si>
    <t>101-000.000-665.043</t>
  </si>
  <si>
    <t>101-000.000-665.045</t>
  </si>
  <si>
    <t>101-000.000-665.046</t>
  </si>
  <si>
    <t>101-000.000-665.048</t>
  </si>
  <si>
    <t>101-000.000-665.049</t>
  </si>
  <si>
    <t>101-000.000-665.050</t>
  </si>
  <si>
    <t>101-000.000-665.056</t>
  </si>
  <si>
    <t>101-000.000-665.057</t>
  </si>
  <si>
    <t>101-000.000-665.059</t>
  </si>
  <si>
    <t>101-000.000-665.703</t>
  </si>
  <si>
    <t>101-000.000-667.002</t>
  </si>
  <si>
    <t>101-000.000-673.000</t>
  </si>
  <si>
    <t>101-000.000-673.001</t>
  </si>
  <si>
    <t>101-000.000-675.000</t>
  </si>
  <si>
    <t>101-000.000-677.000</t>
  </si>
  <si>
    <t>101-000.000-678.000</t>
  </si>
  <si>
    <t>101-000.000-679.000</t>
  </si>
  <si>
    <t>101-000.000-679.002</t>
  </si>
  <si>
    <t>101-000.000-679.005</t>
  </si>
  <si>
    <t>101-000.000-679.007</t>
  </si>
  <si>
    <t>101-000.000-699.276</t>
  </si>
  <si>
    <t>101-000.000-699.404</t>
  </si>
  <si>
    <t>101-000.000-699.494</t>
  </si>
  <si>
    <t>101-000.000-699.794</t>
  </si>
  <si>
    <t>101-000.000-699.999</t>
  </si>
  <si>
    <t>101-000.000-715.000</t>
  </si>
  <si>
    <t>101-000.000-716.000</t>
  </si>
  <si>
    <t>101-000.000-716.004</t>
  </si>
  <si>
    <t>101-000.000-718.001</t>
  </si>
  <si>
    <t>101-000.000-718.002</t>
  </si>
  <si>
    <t>101-000.000-719.000</t>
  </si>
  <si>
    <t>101-101.000-703.101</t>
  </si>
  <si>
    <t>101-101.000-716.000</t>
  </si>
  <si>
    <t>101-101.000-803.000</t>
  </si>
  <si>
    <t>101-101.000-805.027</t>
  </si>
  <si>
    <t>101-101.000-863.000</t>
  </si>
  <si>
    <t>101-172.000-701.005</t>
  </si>
  <si>
    <t>101-172.000-703.102</t>
  </si>
  <si>
    <t>101-172.000-709.101</t>
  </si>
  <si>
    <t>101-172.000-716.001</t>
  </si>
  <si>
    <t>101-172.000-716.002</t>
  </si>
  <si>
    <t>101-172.000-717.000</t>
  </si>
  <si>
    <t>101-172.000-722.000</t>
  </si>
  <si>
    <t>101-172.000-805.042</t>
  </si>
  <si>
    <t>101-172.000-805.045</t>
  </si>
  <si>
    <t>101-172.000-863.000</t>
  </si>
  <si>
    <t>101-172.000-883.008</t>
  </si>
  <si>
    <t>101-172.000-911.000</t>
  </si>
  <si>
    <t>101-191.000-701.000</t>
  </si>
  <si>
    <t>101-191.000-701.001</t>
  </si>
  <si>
    <t>101-191.000-701.003</t>
  </si>
  <si>
    <t>101-191.000-703.103</t>
  </si>
  <si>
    <t>101-191.000-704.101</t>
  </si>
  <si>
    <t>101-191.000-710.101</t>
  </si>
  <si>
    <t>101-191.000-716.000</t>
  </si>
  <si>
    <t>101-191.000-716.001</t>
  </si>
  <si>
    <t>101-191.000-716.002</t>
  </si>
  <si>
    <t>101-191.000-716.003</t>
  </si>
  <si>
    <t>101-191.000-717.000</t>
  </si>
  <si>
    <t>101-191.000-718.001</t>
  </si>
  <si>
    <t>101-191.000-718.002</t>
  </si>
  <si>
    <t>101-191.000-719.000</t>
  </si>
  <si>
    <t>101-191.000-720.000</t>
  </si>
  <si>
    <t>101-191.000-721.000</t>
  </si>
  <si>
    <t>101-191.000-722.000</t>
  </si>
  <si>
    <t>101-191.000-977.000</t>
  </si>
  <si>
    <t>101-201.000-703.104</t>
  </si>
  <si>
    <t>101-201.000-704.102</t>
  </si>
  <si>
    <t>101-201.000-709.101</t>
  </si>
  <si>
    <t>101-201.000-716.002</t>
  </si>
  <si>
    <t>101-201.000-717.000</t>
  </si>
  <si>
    <t>101-201.000-722.000</t>
  </si>
  <si>
    <t>101-201.000-805.703</t>
  </si>
  <si>
    <t>101-201.000-815.000</t>
  </si>
  <si>
    <t>101-201.000-815.001</t>
  </si>
  <si>
    <t>101-201.000-860.000</t>
  </si>
  <si>
    <t>101-201.000-863.000</t>
  </si>
  <si>
    <t>101-201.000-864.000</t>
  </si>
  <si>
    <t>101-201.000-911.000</t>
  </si>
  <si>
    <t>101-201.000-977.000</t>
  </si>
  <si>
    <t>101-201.000-980.001</t>
  </si>
  <si>
    <t>101-215.000-701.002</t>
  </si>
  <si>
    <t>101-215.000-703.105</t>
  </si>
  <si>
    <t>101-215.000-704.103</t>
  </si>
  <si>
    <t>101-215.000-709.101</t>
  </si>
  <si>
    <t>101-215.000-716.002</t>
  </si>
  <si>
    <t>101-215.000-716.003</t>
  </si>
  <si>
    <t>101-215.000-717.000</t>
  </si>
  <si>
    <t>101-215.000-720.000</t>
  </si>
  <si>
    <t>101-215.000-722.000</t>
  </si>
  <si>
    <t>101-215.000-728.000</t>
  </si>
  <si>
    <t>101-215.000-757.000</t>
  </si>
  <si>
    <t>101-215.000-805.000</t>
  </si>
  <si>
    <t>101-215.000-815.001</t>
  </si>
  <si>
    <t>101-215.000-815.002</t>
  </si>
  <si>
    <t>101-215.000-863.000</t>
  </si>
  <si>
    <t>101-215.000-911.000</t>
  </si>
  <si>
    <t>101-215.000-980.004</t>
  </si>
  <si>
    <t>101-247.000-716.000</t>
  </si>
  <si>
    <t>101-247.000-963.000</t>
  </si>
  <si>
    <t>101-265.000-701.000</t>
  </si>
  <si>
    <t>101-265.000-701.001</t>
  </si>
  <si>
    <t>101-265.000-701.002</t>
  </si>
  <si>
    <t>101-265.000-701.003</t>
  </si>
  <si>
    <t>101-265.000-703.106</t>
  </si>
  <si>
    <t>101-265.000-703.112</t>
  </si>
  <si>
    <t>101-265.000-703.113</t>
  </si>
  <si>
    <t>101-265.000-709.101</t>
  </si>
  <si>
    <t>101-265.000-710.101</t>
  </si>
  <si>
    <t>101-265.000-715.000</t>
  </si>
  <si>
    <t>101-265.000-716.000</t>
  </si>
  <si>
    <t>101-265.000-716.001</t>
  </si>
  <si>
    <t>101-265.000-716.002</t>
  </si>
  <si>
    <t>101-265.000-716.003</t>
  </si>
  <si>
    <t>101-265.000-717.000</t>
  </si>
  <si>
    <t>101-265.000-718.001</t>
  </si>
  <si>
    <t>101-265.000-718.002</t>
  </si>
  <si>
    <t>101-265.000-719.000</t>
  </si>
  <si>
    <t>101-265.000-720.000</t>
  </si>
  <si>
    <t>101-265.000-721.000</t>
  </si>
  <si>
    <t>101-265.000-722.000</t>
  </si>
  <si>
    <t>101-265.000-728.000</t>
  </si>
  <si>
    <t>101-265.000-741.000</t>
  </si>
  <si>
    <t>101-265.000-782.000</t>
  </si>
  <si>
    <t>101-265.000-974.000</t>
  </si>
  <si>
    <t>101-265.000-977.000</t>
  </si>
  <si>
    <t>101-289.000-701.004</t>
  </si>
  <si>
    <t>101-289.000-715.000</t>
  </si>
  <si>
    <t>101-289.000-716.000</t>
  </si>
  <si>
    <t>101-289.000-716.004</t>
  </si>
  <si>
    <t>101-289.000-718.001</t>
  </si>
  <si>
    <t>101-289.000-718.002</t>
  </si>
  <si>
    <t>101-289.000-719.000</t>
  </si>
  <si>
    <t>101-289.000-727.000</t>
  </si>
  <si>
    <t>101-289.000-729.001</t>
  </si>
  <si>
    <t>101-289.000-805.021</t>
  </si>
  <si>
    <t>101-289.000-805.028</t>
  </si>
  <si>
    <t>101-289.000-883.003</t>
  </si>
  <si>
    <t>101-289.000-883.006</t>
  </si>
  <si>
    <t>101-289.000-931.000</t>
  </si>
  <si>
    <t>101-289.000-955.000</t>
  </si>
  <si>
    <t>101-289.000-956.000</t>
  </si>
  <si>
    <t>101-289.000-964.000</t>
  </si>
  <si>
    <t>101-289.000-964.005</t>
  </si>
  <si>
    <t>101-289.000-980.004</t>
  </si>
  <si>
    <t>101-289.000-999.800</t>
  </si>
  <si>
    <t>101-301.000-703.001</t>
  </si>
  <si>
    <t>101-301.000-703.002</t>
  </si>
  <si>
    <t>101-301.000-703.108</t>
  </si>
  <si>
    <t>101-301.000-709.001</t>
  </si>
  <si>
    <t>101-301.000-710.201</t>
  </si>
  <si>
    <t>101-301.000-712.001</t>
  </si>
  <si>
    <t>101-301.000-712.101</t>
  </si>
  <si>
    <t>101-301.000-716.002</t>
  </si>
  <si>
    <t>101-301.000-716.003</t>
  </si>
  <si>
    <t>101-301.000-717.000</t>
  </si>
  <si>
    <t>101-301.000-719.001</t>
  </si>
  <si>
    <t>101-301.000-722.000</t>
  </si>
  <si>
    <t>101-301.000-815.000</t>
  </si>
  <si>
    <t>101-301.000-863.000</t>
  </si>
  <si>
    <t>101-301.000-921.000</t>
  </si>
  <si>
    <t>101-301.000-956.000</t>
  </si>
  <si>
    <t>101-301.000-961.000</t>
  </si>
  <si>
    <t>101-301.000-977.002</t>
  </si>
  <si>
    <t>101-301.000-980.004</t>
  </si>
  <si>
    <t>101-336.000-703.003</t>
  </si>
  <si>
    <t>101-336.000-703.110</t>
  </si>
  <si>
    <t>101-336.000-703.203</t>
  </si>
  <si>
    <t>101-336.000-703.204</t>
  </si>
  <si>
    <t>101-336.000-705.001</t>
  </si>
  <si>
    <t>101-336.000-705.002</t>
  </si>
  <si>
    <t>101-336.000-705.003</t>
  </si>
  <si>
    <t>101-336.000-705.004</t>
  </si>
  <si>
    <t>101-336.000-705.005</t>
  </si>
  <si>
    <t>101-336.000-705.006</t>
  </si>
  <si>
    <t>101-336.000-705.007</t>
  </si>
  <si>
    <t>101-336.000-705.008</t>
  </si>
  <si>
    <t>101-336.000-705.009</t>
  </si>
  <si>
    <t>101-336.000-716.002</t>
  </si>
  <si>
    <t>101-336.000-716.003</t>
  </si>
  <si>
    <t>101-336.000-717.000</t>
  </si>
  <si>
    <t>101-336.000-722.000</t>
  </si>
  <si>
    <t>101-336.000-805.026</t>
  </si>
  <si>
    <t>101-336.000-852.000</t>
  </si>
  <si>
    <t>101-336.000-863.000</t>
  </si>
  <si>
    <t>101-336.000-932.000</t>
  </si>
  <si>
    <t>101-336.000-956.000</t>
  </si>
  <si>
    <t>101-336.000-956.003</t>
  </si>
  <si>
    <t>101-336.000-969.000</t>
  </si>
  <si>
    <t>101-336.000-974.267</t>
  </si>
  <si>
    <t>101-336.000-980.001</t>
  </si>
  <si>
    <t>101-336.000-999.001</t>
  </si>
  <si>
    <t>101-371.000-701.002</t>
  </si>
  <si>
    <t>101-371.000-701.003</t>
  </si>
  <si>
    <t>101-371.000-703.111</t>
  </si>
  <si>
    <t>101-371.000-704.110</t>
  </si>
  <si>
    <t>101-371.000-705.003</t>
  </si>
  <si>
    <t>101-371.000-709.101</t>
  </si>
  <si>
    <t>101-371.000-710.101</t>
  </si>
  <si>
    <t>101-371.000-716.002</t>
  </si>
  <si>
    <t>101-371.000-716.003</t>
  </si>
  <si>
    <t>101-371.000-717.000</t>
  </si>
  <si>
    <t>101-371.000-719.001</t>
  </si>
  <si>
    <t>101-371.000-720.000</t>
  </si>
  <si>
    <t>101-371.000-722.000</t>
  </si>
  <si>
    <t>101-371.000-741.000</t>
  </si>
  <si>
    <t>101-371.000-805.004</t>
  </si>
  <si>
    <t>101-371.000-805.032</t>
  </si>
  <si>
    <t>101-371.000-805.041</t>
  </si>
  <si>
    <t>101-371.000-850.000</t>
  </si>
  <si>
    <t>101-371.000-861.000</t>
  </si>
  <si>
    <t>101-371.000-863.000</t>
  </si>
  <si>
    <t>101-371.000-977.000</t>
  </si>
  <si>
    <t>101-371.000-980.004</t>
  </si>
  <si>
    <t>101-400.000-716.000</t>
  </si>
  <si>
    <t>101-400.000-805.018</t>
  </si>
  <si>
    <t>101-400.000-805.027</t>
  </si>
  <si>
    <t>101-400.000-806.000</t>
  </si>
  <si>
    <t>101-400.000-963.000</t>
  </si>
  <si>
    <t>101-410.000-716.000</t>
  </si>
  <si>
    <t>101-410.000-805.000</t>
  </si>
  <si>
    <t>101-410.000-963.000</t>
  </si>
  <si>
    <t>101-441.000-703.112</t>
  </si>
  <si>
    <t>101-441.000-703.113</t>
  </si>
  <si>
    <t>101-441.000-705.006</t>
  </si>
  <si>
    <t>101-441.000-716.002</t>
  </si>
  <si>
    <t>101-441.000-717.000</t>
  </si>
  <si>
    <t>101-441.000-719.001</t>
  </si>
  <si>
    <t>101-441.000-722.000</t>
  </si>
  <si>
    <t>101-441.000-728.000</t>
  </si>
  <si>
    <t>101-441.000-729.000</t>
  </si>
  <si>
    <t>101-441.000-730.000</t>
  </si>
  <si>
    <t>101-441.000-815.002</t>
  </si>
  <si>
    <t>101-441.000-863.002</t>
  </si>
  <si>
    <t>101-441.000-921.001</t>
  </si>
  <si>
    <t>101-441.000-921.002</t>
  </si>
  <si>
    <t>101-441.000-931.000</t>
  </si>
  <si>
    <t>101-441.000-963.001</t>
  </si>
  <si>
    <t>101-441.000-980.001</t>
  </si>
  <si>
    <t>101-441.000-980.002</t>
  </si>
  <si>
    <t>101-528.000-805.023</t>
  </si>
  <si>
    <t>101-528.000-860.000</t>
  </si>
  <si>
    <t>101-528.000-861.000</t>
  </si>
  <si>
    <t>101-528.000-959.000</t>
  </si>
  <si>
    <t>101-528.000-959.001</t>
  </si>
  <si>
    <t>101-528.000-959.002</t>
  </si>
  <si>
    <t>101-529.000-701.000</t>
  </si>
  <si>
    <t>101-529.000-701.001</t>
  </si>
  <si>
    <t>101-529.000-701.002</t>
  </si>
  <si>
    <t>101-529.000-701.003</t>
  </si>
  <si>
    <t>101-529.000-703.132</t>
  </si>
  <si>
    <t>101-529.000-703.133</t>
  </si>
  <si>
    <t>101-529.000-709.104</t>
  </si>
  <si>
    <t>101-529.000-710.101</t>
  </si>
  <si>
    <t>101-529.000-715.000</t>
  </si>
  <si>
    <t>101-529.000-716.000</t>
  </si>
  <si>
    <t>101-529.000-716.001</t>
  </si>
  <si>
    <t>101-529.000-716.002</t>
  </si>
  <si>
    <t>101-529.000-716.003</t>
  </si>
  <si>
    <t>101-529.000-717.000</t>
  </si>
  <si>
    <t>101-529.000-718.001</t>
  </si>
  <si>
    <t>101-529.000-718.002</t>
  </si>
  <si>
    <t>101-529.000-719.000</t>
  </si>
  <si>
    <t>101-529.000-720.000</t>
  </si>
  <si>
    <t>101-529.000-721.000</t>
  </si>
  <si>
    <t>101-529.000-722.000</t>
  </si>
  <si>
    <t>101-529.000-741.000</t>
  </si>
  <si>
    <t>101-529.000-805.005</t>
  </si>
  <si>
    <t>101-529.000-805.023</t>
  </si>
  <si>
    <t>101-529.000-860.000</t>
  </si>
  <si>
    <t>101-529.000-959.002</t>
  </si>
  <si>
    <t>101-529.000-959.003</t>
  </si>
  <si>
    <t>101-751.000-701.000</t>
  </si>
  <si>
    <t>101-751.000-701.001</t>
  </si>
  <si>
    <t>101-751.000-701.002</t>
  </si>
  <si>
    <t>101-751.000-701.003</t>
  </si>
  <si>
    <t>101-751.000-703.114</t>
  </si>
  <si>
    <t>101-751.000-703.115</t>
  </si>
  <si>
    <t>101-751.000-704.107</t>
  </si>
  <si>
    <t>101-751.000-709.101</t>
  </si>
  <si>
    <t>101-751.000-710.101</t>
  </si>
  <si>
    <t>101-751.000-715.000</t>
  </si>
  <si>
    <t>101-751.000-716.000</t>
  </si>
  <si>
    <t>101-751.000-716.001</t>
  </si>
  <si>
    <t>101-751.000-716.002</t>
  </si>
  <si>
    <t>101-751.000-716.003</t>
  </si>
  <si>
    <t>101-751.000-716.004</t>
  </si>
  <si>
    <t>101-751.000-717.000</t>
  </si>
  <si>
    <t>101-751.000-718.001</t>
  </si>
  <si>
    <t>101-751.000-718.002</t>
  </si>
  <si>
    <t>101-751.000-719.000</t>
  </si>
  <si>
    <t>101-751.000-720.000</t>
  </si>
  <si>
    <t>101-751.000-722.000</t>
  </si>
  <si>
    <t>101-751.000-741.000</t>
  </si>
  <si>
    <t>101-751.000-764.000</t>
  </si>
  <si>
    <t>101-751.000-777.000</t>
  </si>
  <si>
    <t>101-751.000-778.000</t>
  </si>
  <si>
    <t>101-751.000-778.001</t>
  </si>
  <si>
    <t>101-751.000-780.000</t>
  </si>
  <si>
    <t>101-751.000-883.000</t>
  </si>
  <si>
    <t>101-751.000-883.001</t>
  </si>
  <si>
    <t>101-751.000-931.000</t>
  </si>
  <si>
    <t>101-751.000-969.000</t>
  </si>
  <si>
    <t>101-751.000-974.000</t>
  </si>
  <si>
    <t>101-751.000-977.000</t>
  </si>
  <si>
    <t>Dept 890.000 - BUDGET CONTINGENCIES</t>
  </si>
  <si>
    <t>101-890.000-969.000</t>
  </si>
  <si>
    <t>101-890.000-999.993</t>
  </si>
  <si>
    <t>101-890.000-999.994</t>
  </si>
  <si>
    <t>101-890.000-999.995</t>
  </si>
  <si>
    <t>101-890.000-999.996</t>
  </si>
  <si>
    <t>101-890.000-999.997</t>
  </si>
  <si>
    <t>101-890.000-999.998</t>
  </si>
  <si>
    <t>Net - Dept 890.000 - BUDGET CONTINGENCIES</t>
  </si>
  <si>
    <t>101-965.000-999.202</t>
  </si>
  <si>
    <t>101-965.000-999.404</t>
  </si>
  <si>
    <t>101-965.000-999.451</t>
  </si>
  <si>
    <t>101-965.000-999.488</t>
  </si>
  <si>
    <t>101-965.000-999.494</t>
  </si>
  <si>
    <t>101-965.000-999.499</t>
  </si>
  <si>
    <t>101-965.000-999.500</t>
  </si>
  <si>
    <t>101-965.000-999.516</t>
  </si>
  <si>
    <t>101-965.000-999.661</t>
  </si>
  <si>
    <t>101-965.000-999.747</t>
  </si>
  <si>
    <t>101-965.000-999.800</t>
  </si>
  <si>
    <t>101-965.000-999.801</t>
  </si>
  <si>
    <t>101-965.000-999.973</t>
  </si>
  <si>
    <t>101-965.000-999.975</t>
  </si>
  <si>
    <t>101-965.000-999.976</t>
  </si>
  <si>
    <t>101-965.000-999.977</t>
  </si>
  <si>
    <t>791.000</t>
  </si>
  <si>
    <t>890.000</t>
  </si>
  <si>
    <t>901.000</t>
  </si>
  <si>
    <t>OPC</t>
  </si>
  <si>
    <t>LAND ACQUISITION</t>
  </si>
  <si>
    <t xml:space="preserve">                                                     PERIOD ENDING 12/31/2021                                                      </t>
  </si>
  <si>
    <t>202-000.000-671.005</t>
  </si>
  <si>
    <t>202-000.000-699.494</t>
  </si>
  <si>
    <t>202-451.000-810.000</t>
  </si>
  <si>
    <t>203-000.000-699.494</t>
  </si>
  <si>
    <t>493-000.000-634.775</t>
  </si>
  <si>
    <t>494-896.000-720.000</t>
  </si>
  <si>
    <t>494-896.000-805.000</t>
  </si>
  <si>
    <t>494-965.000-999.202</t>
  </si>
  <si>
    <t>499-900.000-974.054</t>
  </si>
  <si>
    <t>499-900.000-974.242</t>
  </si>
  <si>
    <t>516-585.000-961.000</t>
  </si>
  <si>
    <t>516-585.000-985.001</t>
  </si>
  <si>
    <t>592-536.000-922.000</t>
  </si>
  <si>
    <t>592-538.000-922.000</t>
  </si>
  <si>
    <t>592-540.000-962.000</t>
  </si>
  <si>
    <t>631-301.000-930.003</t>
  </si>
  <si>
    <t>POLICE GROUNDS  MAINTENANCE</t>
  </si>
  <si>
    <t>ACTIVITY FOR</t>
  </si>
  <si>
    <t>YTD BALANCE</t>
  </si>
  <si>
    <t>QUARTER</t>
  </si>
  <si>
    <t>AVAILABLE</t>
  </si>
  <si>
    <t>% BDGT</t>
  </si>
  <si>
    <t>AMENDED BUDGET</t>
  </si>
  <si>
    <t>USED</t>
  </si>
  <si>
    <t>ORIGINAL</t>
  </si>
  <si>
    <t>09/30/21</t>
  </si>
  <si>
    <t>12/31/2021</t>
  </si>
  <si>
    <t>12/31/21</t>
  </si>
  <si>
    <t xml:space="preserve">01/13/2022                                 CASH SUMMARY BY ACCOUNT FOR CITY OF ROCHESTER                                           </t>
  </si>
  <si>
    <t xml:space="preserve">                                                   FROM 07/01/2021 TO 12/31/2021                                                   </t>
  </si>
  <si>
    <t>003.061</t>
  </si>
  <si>
    <t>CHASE MERCHANT ACCOUNT</t>
  </si>
  <si>
    <t>MORGAN STANLEY</t>
  </si>
  <si>
    <t>As of December 31, 2021</t>
  </si>
  <si>
    <t>YTD  ACTUAL</t>
  </si>
  <si>
    <t>As of 12/31/21</t>
  </si>
  <si>
    <t>..\..\Debt Schedules\2020 Pension Bond.pdf</t>
  </si>
  <si>
    <t>PARKING SYSTEM DOWN ~ 10%</t>
  </si>
  <si>
    <t>UNSCHEDULED ELEVATOR MAINTENANCE</t>
  </si>
  <si>
    <t>TIMING OF TRANSFERS</t>
  </si>
  <si>
    <t>BOND PRINCIPAL &amp; INTEREST PAYMENT IN Q1</t>
  </si>
  <si>
    <t>TIMING OF ANNUAL DISBURSEMENT</t>
  </si>
  <si>
    <t>TRANSFERS MATCH INVOICES</t>
  </si>
  <si>
    <t>DRIVEN BY NUMBER OF MEETINGS HELD</t>
  </si>
  <si>
    <t>BULK OF CITY TAX REVENUE FROM SUMMER ROLL</t>
  </si>
  <si>
    <t>EMPP TAX EXEMPTION IMPACT (PAR)</t>
  </si>
  <si>
    <t>DRIVEN BY SUMMER TAX ROLL RECEIPTS</t>
  </si>
  <si>
    <t>TIMING OF DISBURSEMENT</t>
  </si>
  <si>
    <t>COURT REVENUE LAG - COVID IMPACT</t>
  </si>
  <si>
    <t>SEASONALITY OF PROPERTY TAX REVENUE</t>
  </si>
  <si>
    <t>FINAL DPW CAMPUS EXPENSES, COMM HOUSE ONGOING</t>
  </si>
  <si>
    <t>DWSRF ACTIVITIES</t>
  </si>
  <si>
    <t>STATE REQUIRED ANNUAL REPORTING</t>
  </si>
  <si>
    <t>ENGINEERING COSTS &amp; MILL/FILL PROJECT (SOUTH 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</si>
</sst>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8"/>
      <color theme="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8" fillId="0" borderId="27" applyNumberFormat="0" applyFill="0" applyAlignment="0" applyProtection="0"/>
    <xf numFmtId="0" fontId="15" fillId="0" borderId="0" applyNumberFormat="0" applyFill="0" applyBorder="0" applyAlignment="0" applyProtection="0"/>
  </cellStyleXfs>
  <cellXfs count="505">
    <xf numFmtId="0" fontId="0" fillId="0" borderId="0" xfId="0"/>
    <xf numFmtId="0" fontId="0" fillId="0" borderId="0" xfId="0" quotePrefix="1"/>
    <xf numFmtId="0" fontId="3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49" fontId="2" fillId="0" borderId="9" xfId="0" applyNumberFormat="1" applyFont="1" applyBorder="1" applyAlignment="1">
      <alignment horizontal="left"/>
    </xf>
    <xf numFmtId="40" fontId="0" fillId="0" borderId="2" xfId="0" applyNumberFormat="1" applyBorder="1" applyAlignment="1">
      <alignment horizontal="right"/>
    </xf>
    <xf numFmtId="0" fontId="5" fillId="0" borderId="0" xfId="0" applyFont="1"/>
    <xf numFmtId="4" fontId="0" fillId="0" borderId="0" xfId="0" applyNumberFormat="1"/>
    <xf numFmtId="43" fontId="0" fillId="0" borderId="0" xfId="1" applyFont="1"/>
    <xf numFmtId="43" fontId="0" fillId="0" borderId="0" xfId="1" applyFont="1" applyBorder="1"/>
    <xf numFmtId="0" fontId="0" fillId="0" borderId="10" xfId="0" applyBorder="1"/>
    <xf numFmtId="0" fontId="0" fillId="0" borderId="11" xfId="0" applyBorder="1"/>
    <xf numFmtId="0" fontId="0" fillId="6" borderId="12" xfId="0" applyFill="1" applyBorder="1"/>
    <xf numFmtId="0" fontId="2" fillId="5" borderId="12" xfId="4" applyFont="1" applyBorder="1" applyAlignment="1">
      <alignment horizontal="center"/>
    </xf>
    <xf numFmtId="0" fontId="6" fillId="5" borderId="12" xfId="4" applyBorder="1"/>
    <xf numFmtId="0" fontId="6" fillId="5" borderId="13" xfId="4" applyBorder="1"/>
    <xf numFmtId="0" fontId="0" fillId="0" borderId="14" xfId="0" applyBorder="1"/>
    <xf numFmtId="0" fontId="0" fillId="6" borderId="15" xfId="0" applyFill="1" applyBorder="1"/>
    <xf numFmtId="0" fontId="2" fillId="5" borderId="15" xfId="4" applyFont="1" applyBorder="1" applyAlignment="1">
      <alignment horizontal="center"/>
    </xf>
    <xf numFmtId="0" fontId="0" fillId="0" borderId="15" xfId="0" applyBorder="1"/>
    <xf numFmtId="0" fontId="6" fillId="5" borderId="15" xfId="4" applyBorder="1"/>
    <xf numFmtId="0" fontId="6" fillId="5" borderId="16" xfId="4" applyBorder="1"/>
    <xf numFmtId="49" fontId="2" fillId="0" borderId="14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6" borderId="15" xfId="0" applyNumberFormat="1" applyFont="1" applyFill="1" applyBorder="1" applyAlignment="1">
      <alignment horizontal="center"/>
    </xf>
    <xf numFmtId="0" fontId="6" fillId="5" borderId="15" xfId="4" applyBorder="1" applyAlignment="1">
      <alignment horizontal="center"/>
    </xf>
    <xf numFmtId="0" fontId="6" fillId="5" borderId="16" xfId="4" applyBorder="1" applyAlignment="1">
      <alignment horizontal="center"/>
    </xf>
    <xf numFmtId="49" fontId="2" fillId="5" borderId="15" xfId="4" applyNumberFormat="1" applyFont="1" applyBorder="1" applyAlignment="1">
      <alignment horizontal="center"/>
    </xf>
    <xf numFmtId="49" fontId="2" fillId="5" borderId="17" xfId="4" applyNumberFormat="1" applyFont="1" applyBorder="1" applyAlignment="1">
      <alignment horizontal="center"/>
    </xf>
    <xf numFmtId="49" fontId="2" fillId="5" borderId="0" xfId="4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5" borderId="16" xfId="4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2" fillId="5" borderId="19" xfId="4" applyNumberFormat="1" applyFont="1" applyBorder="1" applyAlignment="1">
      <alignment horizontal="center"/>
    </xf>
    <xf numFmtId="49" fontId="2" fillId="5" borderId="20" xfId="4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left"/>
    </xf>
    <xf numFmtId="40" fontId="0" fillId="6" borderId="17" xfId="0" applyNumberFormat="1" applyFill="1" applyBorder="1" applyAlignment="1">
      <alignment horizontal="right"/>
    </xf>
    <xf numFmtId="49" fontId="0" fillId="0" borderId="14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0" fontId="6" fillId="5" borderId="5" xfId="4" applyBorder="1"/>
    <xf numFmtId="0" fontId="2" fillId="6" borderId="19" xfId="4" applyFont="1" applyFill="1" applyBorder="1" applyAlignment="1">
      <alignment horizontal="center"/>
    </xf>
    <xf numFmtId="0" fontId="2" fillId="7" borderId="15" xfId="4" applyFont="1" applyFill="1" applyBorder="1" applyAlignment="1">
      <alignment horizontal="center"/>
    </xf>
    <xf numFmtId="0" fontId="2" fillId="7" borderId="12" xfId="4" applyFont="1" applyFill="1" applyBorder="1" applyAlignment="1">
      <alignment horizontal="center"/>
    </xf>
    <xf numFmtId="0" fontId="6" fillId="5" borderId="17" xfId="4" applyBorder="1"/>
    <xf numFmtId="0" fontId="6" fillId="7" borderId="17" xfId="4" applyFill="1" applyBorder="1"/>
    <xf numFmtId="38" fontId="6" fillId="7" borderId="15" xfId="4" applyNumberFormat="1" applyFill="1" applyBorder="1" applyAlignment="1">
      <alignment horizontal="right"/>
    </xf>
    <xf numFmtId="38" fontId="6" fillId="5" borderId="15" xfId="4" applyNumberForma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27" xfId="5"/>
    <xf numFmtId="164" fontId="0" fillId="0" borderId="0" xfId="1" applyNumberFormat="1" applyFont="1"/>
    <xf numFmtId="0" fontId="0" fillId="0" borderId="0" xfId="0" applyFont="1"/>
    <xf numFmtId="0" fontId="2" fillId="0" borderId="0" xfId="0" quotePrefix="1" applyFont="1"/>
    <xf numFmtId="164" fontId="2" fillId="0" borderId="0" xfId="1" quotePrefix="1" applyNumberFormat="1" applyFont="1"/>
    <xf numFmtId="0" fontId="2" fillId="0" borderId="7" xfId="0" applyFont="1" applyBorder="1"/>
    <xf numFmtId="40" fontId="2" fillId="0" borderId="0" xfId="0" applyNumberFormat="1" applyFont="1" applyAlignment="1">
      <alignment horizontal="left"/>
    </xf>
    <xf numFmtId="165" fontId="2" fillId="0" borderId="0" xfId="2" applyNumberFormat="1" applyFont="1"/>
    <xf numFmtId="9" fontId="2" fillId="0" borderId="0" xfId="3" applyFont="1"/>
    <xf numFmtId="164" fontId="6" fillId="0" borderId="0" xfId="1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5" fontId="6" fillId="0" borderId="0" xfId="2" applyNumberFormat="1" applyFont="1"/>
    <xf numFmtId="9" fontId="6" fillId="0" borderId="0" xfId="3" applyFont="1"/>
    <xf numFmtId="166" fontId="6" fillId="0" borderId="0" xfId="3" applyNumberFormat="1" applyFont="1"/>
    <xf numFmtId="164" fontId="0" fillId="0" borderId="0" xfId="0" applyNumberFormat="1"/>
    <xf numFmtId="166" fontId="0" fillId="0" borderId="0" xfId="3" applyNumberFormat="1" applyFont="1"/>
    <xf numFmtId="164" fontId="2" fillId="0" borderId="0" xfId="1" applyNumberFormat="1" applyFont="1"/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9" xfId="0" applyBorder="1" applyAlignment="1">
      <alignment horizontal="right"/>
    </xf>
    <xf numFmtId="38" fontId="6" fillId="5" borderId="0" xfId="3" applyNumberFormat="1" applyFill="1" applyBorder="1"/>
    <xf numFmtId="49" fontId="0" fillId="0" borderId="14" xfId="0" applyNumberFormat="1" applyBorder="1" applyAlignment="1">
      <alignment horizontal="left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40" fontId="0" fillId="0" borderId="0" xfId="0" applyNumberFormat="1" applyAlignment="1">
      <alignment horizontal="left"/>
    </xf>
    <xf numFmtId="9" fontId="0" fillId="0" borderId="0" xfId="3" applyFont="1"/>
    <xf numFmtId="0" fontId="8" fillId="0" borderId="0" xfId="5" applyBorder="1"/>
    <xf numFmtId="164" fontId="9" fillId="0" borderId="27" xfId="1" applyNumberFormat="1" applyFont="1" applyBorder="1" applyAlignment="1">
      <alignment horizontal="righ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0" fontId="0" fillId="0" borderId="0" xfId="0" applyNumberFormat="1" applyAlignment="1">
      <alignment horizontal="right"/>
    </xf>
    <xf numFmtId="167" fontId="6" fillId="5" borderId="15" xfId="4" applyNumberFormat="1" applyBorder="1"/>
    <xf numFmtId="167" fontId="6" fillId="5" borderId="0" xfId="4" applyNumberFormat="1" applyBorder="1"/>
    <xf numFmtId="167" fontId="0" fillId="0" borderId="15" xfId="0" applyNumberFormat="1" applyBorder="1"/>
    <xf numFmtId="167" fontId="6" fillId="5" borderId="15" xfId="4" applyNumberFormat="1" applyBorder="1" applyAlignment="1">
      <alignment vertical="center"/>
    </xf>
    <xf numFmtId="167" fontId="6" fillId="5" borderId="0" xfId="4" applyNumberFormat="1" applyBorder="1" applyAlignment="1">
      <alignment vertical="center"/>
    </xf>
    <xf numFmtId="167" fontId="0" fillId="0" borderId="15" xfId="0" applyNumberFormat="1" applyBorder="1" applyAlignment="1">
      <alignment vertical="center"/>
    </xf>
    <xf numFmtId="167" fontId="6" fillId="5" borderId="24" xfId="4" applyNumberFormat="1" applyBorder="1"/>
    <xf numFmtId="167" fontId="6" fillId="5" borderId="23" xfId="4" applyNumberFormat="1" applyBorder="1"/>
    <xf numFmtId="167" fontId="0" fillId="0" borderId="24" xfId="0" applyNumberFormat="1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38" fontId="0" fillId="0" borderId="9" xfId="0" applyNumberFormat="1" applyBorder="1" applyAlignment="1">
      <alignment horizontal="right"/>
    </xf>
    <xf numFmtId="167" fontId="0" fillId="0" borderId="0" xfId="0" applyNumberFormat="1"/>
    <xf numFmtId="167" fontId="0" fillId="0" borderId="9" xfId="0" applyNumberFormat="1" applyBorder="1" applyAlignment="1">
      <alignment horizontal="right"/>
    </xf>
    <xf numFmtId="166" fontId="6" fillId="5" borderId="15" xfId="3" applyNumberFormat="1" applyFill="1" applyBorder="1"/>
    <xf numFmtId="166" fontId="6" fillId="5" borderId="24" xfId="3" applyNumberFormat="1" applyFill="1" applyBorder="1"/>
    <xf numFmtId="49" fontId="2" fillId="0" borderId="3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2" fillId="6" borderId="29" xfId="4" applyFont="1" applyFill="1" applyBorder="1" applyAlignment="1">
      <alignment horizontal="center"/>
    </xf>
    <xf numFmtId="0" fontId="2" fillId="7" borderId="29" xfId="4" applyFont="1" applyFill="1" applyBorder="1" applyAlignment="1">
      <alignment horizontal="center"/>
    </xf>
    <xf numFmtId="49" fontId="2" fillId="5" borderId="29" xfId="4" applyNumberFormat="1" applyFont="1" applyBorder="1" applyAlignment="1">
      <alignment horizontal="center"/>
    </xf>
    <xf numFmtId="49" fontId="2" fillId="5" borderId="33" xfId="4" applyNumberFormat="1" applyFont="1" applyBorder="1" applyAlignment="1">
      <alignment horizontal="center"/>
    </xf>
    <xf numFmtId="167" fontId="0" fillId="0" borderId="0" xfId="2" applyNumberFormat="1" applyFont="1" applyAlignment="1">
      <alignment horizontal="right"/>
    </xf>
    <xf numFmtId="167" fontId="6" fillId="5" borderId="15" xfId="3" applyNumberFormat="1" applyFill="1" applyBorder="1"/>
    <xf numFmtId="0" fontId="0" fillId="0" borderId="23" xfId="0" applyBorder="1"/>
    <xf numFmtId="167" fontId="6" fillId="5" borderId="24" xfId="3" applyNumberFormat="1" applyFill="1" applyBorder="1"/>
    <xf numFmtId="0" fontId="0" fillId="0" borderId="0" xfId="0"/>
    <xf numFmtId="0" fontId="0" fillId="0" borderId="0" xfId="0"/>
    <xf numFmtId="167" fontId="0" fillId="6" borderId="15" xfId="0" applyNumberFormat="1" applyFill="1" applyBorder="1"/>
    <xf numFmtId="167" fontId="0" fillId="6" borderId="24" xfId="0" applyNumberFormat="1" applyFill="1" applyBorder="1"/>
    <xf numFmtId="0" fontId="0" fillId="0" borderId="0" xfId="0"/>
    <xf numFmtId="38" fontId="0" fillId="0" borderId="0" xfId="0" applyNumberFormat="1" applyAlignment="1">
      <alignment horizontal="right"/>
    </xf>
    <xf numFmtId="40" fontId="0" fillId="0" borderId="0" xfId="0" applyNumberFormat="1" applyAlignment="1">
      <alignment horizontal="right"/>
    </xf>
    <xf numFmtId="0" fontId="0" fillId="0" borderId="0" xfId="0"/>
    <xf numFmtId="166" fontId="6" fillId="5" borderId="4" xfId="3" applyNumberFormat="1" applyFill="1" applyBorder="1" applyAlignment="1">
      <alignment horizontal="center"/>
    </xf>
    <xf numFmtId="49" fontId="2" fillId="5" borderId="28" xfId="4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left"/>
    </xf>
    <xf numFmtId="49" fontId="10" fillId="0" borderId="29" xfId="0" applyNumberFormat="1" applyFont="1" applyBorder="1" applyAlignment="1">
      <alignment horizontal="center"/>
    </xf>
    <xf numFmtId="14" fontId="2" fillId="6" borderId="29" xfId="4" applyNumberFormat="1" applyFont="1" applyFill="1" applyBorder="1" applyAlignment="1">
      <alignment horizontal="center"/>
    </xf>
    <xf numFmtId="167" fontId="11" fillId="8" borderId="15" xfId="3" applyNumberFormat="1" applyFont="1" applyFill="1" applyBorder="1"/>
    <xf numFmtId="49" fontId="7" fillId="0" borderId="15" xfId="0" applyNumberFormat="1" applyFont="1" applyBorder="1" applyAlignment="1">
      <alignment horizontal="left" wrapText="1"/>
    </xf>
    <xf numFmtId="49" fontId="7" fillId="0" borderId="15" xfId="0" applyNumberFormat="1" applyFont="1" applyBorder="1" applyAlignment="1">
      <alignment horizontal="center" wrapText="1"/>
    </xf>
    <xf numFmtId="167" fontId="6" fillId="8" borderId="15" xfId="3" applyNumberFormat="1" applyFill="1" applyBorder="1"/>
    <xf numFmtId="0" fontId="2" fillId="8" borderId="15" xfId="0" applyFont="1" applyFill="1" applyBorder="1" applyAlignment="1">
      <alignment horizontal="center"/>
    </xf>
    <xf numFmtId="49" fontId="2" fillId="8" borderId="15" xfId="0" applyNumberFormat="1" applyFont="1" applyFill="1" applyBorder="1" applyAlignment="1">
      <alignment horizontal="center"/>
    </xf>
    <xf numFmtId="0" fontId="2" fillId="8" borderId="29" xfId="4" applyFont="1" applyFill="1" applyBorder="1" applyAlignment="1">
      <alignment horizontal="center"/>
    </xf>
    <xf numFmtId="49" fontId="7" fillId="9" borderId="15" xfId="0" applyNumberFormat="1" applyFont="1" applyFill="1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167" fontId="0" fillId="8" borderId="0" xfId="0" applyNumberFormat="1" applyFill="1" applyBorder="1"/>
    <xf numFmtId="49" fontId="7" fillId="0" borderId="0" xfId="0" applyNumberFormat="1" applyFont="1" applyBorder="1" applyAlignment="1">
      <alignment horizontal="left" wrapText="1"/>
    </xf>
    <xf numFmtId="49" fontId="2" fillId="7" borderId="19" xfId="4" applyNumberFormat="1" applyFont="1" applyFill="1" applyBorder="1" applyAlignment="1">
      <alignment horizontal="center"/>
    </xf>
    <xf numFmtId="167" fontId="0" fillId="7" borderId="15" xfId="0" applyNumberFormat="1" applyFill="1" applyBorder="1" applyAlignment="1">
      <alignment horizontal="right"/>
    </xf>
    <xf numFmtId="49" fontId="2" fillId="7" borderId="29" xfId="4" applyNumberFormat="1" applyFont="1" applyFill="1" applyBorder="1" applyAlignment="1">
      <alignment horizontal="center"/>
    </xf>
    <xf numFmtId="167" fontId="0" fillId="7" borderId="23" xfId="0" applyNumberFormat="1" applyFill="1" applyBorder="1" applyAlignment="1">
      <alignment horizontal="right"/>
    </xf>
    <xf numFmtId="167" fontId="0" fillId="6" borderId="15" xfId="2" applyNumberFormat="1" applyFont="1" applyFill="1" applyBorder="1" applyAlignment="1">
      <alignment horizontal="right"/>
    </xf>
    <xf numFmtId="0" fontId="2" fillId="7" borderId="15" xfId="0" applyFont="1" applyFill="1" applyBorder="1" applyAlignment="1">
      <alignment horizontal="center"/>
    </xf>
    <xf numFmtId="49" fontId="2" fillId="7" borderId="15" xfId="0" applyNumberFormat="1" applyFont="1" applyFill="1" applyBorder="1" applyAlignment="1">
      <alignment horizontal="center"/>
    </xf>
    <xf numFmtId="167" fontId="0" fillId="7" borderId="15" xfId="0" applyNumberFormat="1" applyFill="1" applyBorder="1"/>
    <xf numFmtId="0" fontId="0" fillId="0" borderId="0" xfId="0"/>
    <xf numFmtId="0" fontId="1" fillId="4" borderId="6" xfId="0" applyFont="1" applyFill="1" applyBorder="1" applyAlignment="1">
      <alignment horizontal="center" vertical="center"/>
    </xf>
    <xf numFmtId="167" fontId="6" fillId="3" borderId="15" xfId="3" applyNumberFormat="1" applyFill="1" applyBorder="1"/>
    <xf numFmtId="166" fontId="6" fillId="3" borderId="15" xfId="3" applyNumberFormat="1" applyFill="1" applyBorder="1"/>
    <xf numFmtId="0" fontId="0" fillId="3" borderId="0" xfId="0" applyFill="1" applyBorder="1"/>
    <xf numFmtId="0" fontId="2" fillId="3" borderId="0" xfId="0" applyFont="1" applyFill="1" applyAlignment="1">
      <alignment horizontal="center" vertical="center"/>
    </xf>
    <xf numFmtId="0" fontId="1" fillId="4" borderId="30" xfId="0" applyFont="1" applyFill="1" applyBorder="1"/>
    <xf numFmtId="0" fontId="1" fillId="4" borderId="30" xfId="0" applyFont="1" applyFill="1" applyBorder="1" applyAlignment="1">
      <alignment horizontal="center"/>
    </xf>
    <xf numFmtId="0" fontId="3" fillId="4" borderId="30" xfId="0" applyFont="1" applyFill="1" applyBorder="1"/>
    <xf numFmtId="40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40" fontId="0" fillId="6" borderId="15" xfId="0" applyNumberFormat="1" applyFill="1" applyBorder="1" applyAlignment="1">
      <alignment horizontal="right"/>
    </xf>
    <xf numFmtId="167" fontId="0" fillId="8" borderId="0" xfId="2" applyNumberFormat="1" applyFont="1" applyFill="1" applyBorder="1" applyAlignment="1">
      <alignment horizontal="right"/>
    </xf>
    <xf numFmtId="167" fontId="6" fillId="5" borderId="15" xfId="2" applyNumberFormat="1" applyFill="1" applyBorder="1"/>
    <xf numFmtId="167" fontId="6" fillId="8" borderId="0" xfId="2" applyNumberFormat="1" applyFill="1" applyBorder="1" applyAlignment="1">
      <alignment horizontal="right"/>
    </xf>
    <xf numFmtId="167" fontId="6" fillId="5" borderId="23" xfId="2" applyNumberFormat="1" applyFill="1" applyBorder="1" applyAlignment="1">
      <alignment horizontal="right"/>
    </xf>
    <xf numFmtId="167" fontId="0" fillId="7" borderId="17" xfId="0" applyNumberFormat="1" applyFill="1" applyBorder="1" applyAlignment="1">
      <alignment horizontal="right"/>
    </xf>
    <xf numFmtId="0" fontId="0" fillId="7" borderId="23" xfId="0" applyFill="1" applyBorder="1"/>
    <xf numFmtId="167" fontId="0" fillId="7" borderId="24" xfId="0" applyNumberFormat="1" applyFill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0" xfId="0" applyNumberFormat="1" applyAlignment="1">
      <alignment horizontal="right"/>
    </xf>
    <xf numFmtId="0" fontId="0" fillId="0" borderId="0" xfId="0"/>
    <xf numFmtId="40" fontId="0" fillId="0" borderId="0" xfId="0" applyNumberFormat="1" applyAlignment="1">
      <alignment horizontal="right"/>
    </xf>
    <xf numFmtId="0" fontId="1" fillId="4" borderId="15" xfId="0" applyFont="1" applyFill="1" applyBorder="1" applyAlignment="1">
      <alignment horizontal="center" vertical="center"/>
    </xf>
    <xf numFmtId="0" fontId="0" fillId="0" borderId="0" xfId="0"/>
    <xf numFmtId="40" fontId="0" fillId="0" borderId="0" xfId="0" applyNumberFormat="1" applyAlignment="1">
      <alignment horizontal="left"/>
    </xf>
    <xf numFmtId="0" fontId="0" fillId="0" borderId="0" xfId="0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4" borderId="16" xfId="0" applyFont="1" applyFill="1" applyBorder="1" applyAlignment="1">
      <alignment horizontal="center" vertical="center"/>
    </xf>
    <xf numFmtId="166" fontId="6" fillId="5" borderId="36" xfId="3" applyNumberFormat="1" applyFill="1" applyBorder="1"/>
    <xf numFmtId="0" fontId="1" fillId="4" borderId="36" xfId="0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37" xfId="0" applyBorder="1"/>
    <xf numFmtId="0" fontId="1" fillId="4" borderId="14" xfId="0" applyFont="1" applyFill="1" applyBorder="1" applyAlignment="1">
      <alignment horizontal="center" vertical="center"/>
    </xf>
    <xf numFmtId="0" fontId="0" fillId="0" borderId="30" xfId="0" applyBorder="1"/>
    <xf numFmtId="0" fontId="1" fillId="3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31" xfId="0" applyBorder="1"/>
    <xf numFmtId="0" fontId="2" fillId="0" borderId="12" xfId="0" applyFont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0" fillId="0" borderId="22" xfId="0" applyBorder="1"/>
    <xf numFmtId="49" fontId="7" fillId="0" borderId="23" xfId="0" applyNumberFormat="1" applyFont="1" applyBorder="1" applyAlignment="1">
      <alignment horizontal="left" wrapText="1"/>
    </xf>
    <xf numFmtId="49" fontId="7" fillId="0" borderId="24" xfId="0" applyNumberFormat="1" applyFont="1" applyBorder="1" applyAlignment="1">
      <alignment horizontal="center" wrapText="1"/>
    </xf>
    <xf numFmtId="167" fontId="0" fillId="7" borderId="24" xfId="0" applyNumberFormat="1" applyFill="1" applyBorder="1"/>
    <xf numFmtId="167" fontId="0" fillId="8" borderId="23" xfId="0" applyNumberFormat="1" applyFill="1" applyBorder="1"/>
    <xf numFmtId="0" fontId="2" fillId="7" borderId="25" xfId="4" applyFont="1" applyFill="1" applyBorder="1" applyAlignment="1"/>
    <xf numFmtId="164" fontId="12" fillId="7" borderId="17" xfId="1" applyNumberFormat="1" applyFont="1" applyFill="1" applyBorder="1" applyAlignment="1">
      <alignment vertical="center"/>
    </xf>
    <xf numFmtId="167" fontId="12" fillId="7" borderId="15" xfId="2" applyNumberFormat="1" applyFont="1" applyFill="1" applyBorder="1" applyAlignment="1">
      <alignment horizontal="right"/>
    </xf>
    <xf numFmtId="164" fontId="1" fillId="4" borderId="15" xfId="1" applyNumberFormat="1" applyFont="1" applyFill="1" applyBorder="1" applyAlignment="1">
      <alignment vertical="center"/>
    </xf>
    <xf numFmtId="0" fontId="2" fillId="7" borderId="28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5" borderId="28" xfId="4" applyFont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167" fontId="0" fillId="8" borderId="17" xfId="0" applyNumberFormat="1" applyFill="1" applyBorder="1" applyAlignment="1">
      <alignment horizontal="right" vertical="center"/>
    </xf>
    <xf numFmtId="167" fontId="0" fillId="8" borderId="15" xfId="0" applyNumberFormat="1" applyFill="1" applyBorder="1" applyAlignment="1">
      <alignment horizontal="right" vertical="center"/>
    </xf>
    <xf numFmtId="0" fontId="12" fillId="6" borderId="1" xfId="0" applyFont="1" applyFill="1" applyBorder="1" applyAlignment="1">
      <alignment vertical="center"/>
    </xf>
    <xf numFmtId="164" fontId="12" fillId="6" borderId="3" xfId="1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12" fillId="6" borderId="6" xfId="0" applyFont="1" applyFill="1" applyBorder="1" applyAlignment="1">
      <alignment vertical="center"/>
    </xf>
    <xf numFmtId="167" fontId="12" fillId="6" borderId="5" xfId="2" applyNumberFormat="1" applyFont="1" applyFill="1" applyBorder="1" applyAlignment="1">
      <alignment horizontal="right"/>
    </xf>
    <xf numFmtId="0" fontId="2" fillId="5" borderId="4" xfId="4" applyFont="1" applyBorder="1" applyAlignment="1">
      <alignment horizontal="center"/>
    </xf>
    <xf numFmtId="167" fontId="1" fillId="4" borderId="15" xfId="0" applyNumberFormat="1" applyFont="1" applyFill="1" applyBorder="1" applyAlignment="1">
      <alignment horizontal="center" vertical="center"/>
    </xf>
    <xf numFmtId="10" fontId="0" fillId="0" borderId="0" xfId="3" applyNumberFormat="1" applyFont="1" applyAlignment="1">
      <alignment horizontal="left"/>
    </xf>
    <xf numFmtId="167" fontId="0" fillId="8" borderId="15" xfId="2" applyNumberFormat="1" applyFont="1" applyFill="1" applyBorder="1" applyAlignment="1">
      <alignment horizontal="right"/>
    </xf>
    <xf numFmtId="167" fontId="6" fillId="8" borderId="15" xfId="2" applyNumberFormat="1" applyFill="1" applyBorder="1" applyAlignment="1">
      <alignment horizontal="right"/>
    </xf>
    <xf numFmtId="167" fontId="6" fillId="5" borderId="24" xfId="2" applyNumberFormat="1" applyFill="1" applyBorder="1" applyAlignment="1">
      <alignment horizontal="right"/>
    </xf>
    <xf numFmtId="166" fontId="11" fillId="8" borderId="15" xfId="3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0" fillId="0" borderId="28" xfId="0" applyBorder="1"/>
    <xf numFmtId="0" fontId="0" fillId="4" borderId="16" xfId="0" applyFill="1" applyBorder="1"/>
    <xf numFmtId="0" fontId="2" fillId="0" borderId="10" xfId="0" applyFont="1" applyBorder="1" applyAlignment="1">
      <alignment horizontal="left"/>
    </xf>
    <xf numFmtId="164" fontId="9" fillId="0" borderId="0" xfId="1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0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0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49" fontId="0" fillId="0" borderId="0" xfId="1" applyNumberFormat="1" applyFont="1" applyAlignment="1">
      <alignment horizontal="left"/>
    </xf>
    <xf numFmtId="10" fontId="0" fillId="0" borderId="0" xfId="3" applyNumberFormat="1" applyFont="1"/>
    <xf numFmtId="44" fontId="0" fillId="0" borderId="0" xfId="0" applyNumberFormat="1"/>
    <xf numFmtId="10" fontId="0" fillId="0" borderId="0" xfId="0" applyNumberFormat="1"/>
    <xf numFmtId="44" fontId="0" fillId="0" borderId="0" xfId="0" applyNumberFormat="1" applyAlignment="1">
      <alignment horizontal="right"/>
    </xf>
    <xf numFmtId="43" fontId="0" fillId="0" borderId="0" xfId="0" applyNumberFormat="1"/>
    <xf numFmtId="0" fontId="0" fillId="0" borderId="0" xfId="1" applyNumberFormat="1" applyFont="1"/>
    <xf numFmtId="40" fontId="0" fillId="11" borderId="0" xfId="0" applyNumberFormat="1" applyFill="1" applyAlignment="1">
      <alignment horizontal="right"/>
    </xf>
    <xf numFmtId="0" fontId="0" fillId="11" borderId="0" xfId="0" applyFill="1" applyAlignment="1">
      <alignment horizontal="right"/>
    </xf>
    <xf numFmtId="0" fontId="0" fillId="0" borderId="0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0" fontId="0" fillId="11" borderId="0" xfId="0" applyFill="1"/>
    <xf numFmtId="49" fontId="0" fillId="11" borderId="0" xfId="0" applyNumberFormat="1" applyFill="1" applyAlignment="1">
      <alignment horizontal="left"/>
    </xf>
    <xf numFmtId="49" fontId="0" fillId="0" borderId="0" xfId="0" applyNumberFormat="1"/>
    <xf numFmtId="0" fontId="2" fillId="8" borderId="26" xfId="4" applyFont="1" applyFill="1" applyBorder="1" applyAlignment="1">
      <alignment horizontal="center" vertical="center" wrapText="1"/>
    </xf>
    <xf numFmtId="167" fontId="12" fillId="6" borderId="8" xfId="2" applyNumberFormat="1" applyFont="1" applyFill="1" applyBorder="1" applyAlignment="1">
      <alignment horizontal="right"/>
    </xf>
    <xf numFmtId="167" fontId="12" fillId="7" borderId="29" xfId="2" applyNumberFormat="1" applyFont="1" applyFill="1" applyBorder="1" applyAlignment="1">
      <alignment horizontal="right"/>
    </xf>
    <xf numFmtId="49" fontId="2" fillId="5" borderId="1" xfId="4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0" fontId="2" fillId="5" borderId="28" xfId="4" applyFont="1" applyBorder="1" applyAlignment="1">
      <alignment horizontal="center" vertical="center" wrapText="1"/>
    </xf>
    <xf numFmtId="9" fontId="14" fillId="8" borderId="17" xfId="3" applyFont="1" applyFill="1" applyBorder="1"/>
    <xf numFmtId="9" fontId="2" fillId="8" borderId="15" xfId="3" applyFont="1" applyFill="1" applyBorder="1"/>
    <xf numFmtId="9" fontId="2" fillId="8" borderId="29" xfId="3" applyFont="1" applyFill="1" applyBorder="1"/>
    <xf numFmtId="0" fontId="2" fillId="8" borderId="28" xfId="4" applyFont="1" applyFill="1" applyBorder="1" applyAlignment="1">
      <alignment horizontal="center" vertical="center"/>
    </xf>
    <xf numFmtId="164" fontId="12" fillId="8" borderId="17" xfId="1" applyNumberFormat="1" applyFont="1" applyFill="1" applyBorder="1" applyAlignment="1">
      <alignment vertical="center"/>
    </xf>
    <xf numFmtId="167" fontId="12" fillId="8" borderId="15" xfId="2" applyNumberFormat="1" applyFont="1" applyFill="1" applyBorder="1" applyAlignment="1">
      <alignment horizontal="right"/>
    </xf>
    <xf numFmtId="167" fontId="12" fillId="8" borderId="29" xfId="2" applyNumberFormat="1" applyFont="1" applyFill="1" applyBorder="1" applyAlignment="1">
      <alignment horizontal="right"/>
    </xf>
    <xf numFmtId="167" fontId="12" fillId="4" borderId="29" xfId="0" applyNumberFormat="1" applyFont="1" applyFill="1" applyBorder="1" applyAlignment="1">
      <alignment horizontal="center" vertical="center"/>
    </xf>
    <xf numFmtId="166" fontId="6" fillId="5" borderId="15" xfId="3" applyNumberFormat="1" applyFill="1" applyBorder="1" applyAlignment="1">
      <alignment horizontal="center"/>
    </xf>
    <xf numFmtId="0" fontId="0" fillId="0" borderId="22" xfId="0" applyNumberFormat="1" applyBorder="1" applyAlignment="1">
      <alignment horizontal="left"/>
    </xf>
    <xf numFmtId="0" fontId="0" fillId="0" borderId="23" xfId="0" applyNumberFormat="1" applyBorder="1" applyAlignment="1">
      <alignment horizontal="left"/>
    </xf>
    <xf numFmtId="167" fontId="0" fillId="6" borderId="24" xfId="2" applyNumberFormat="1" applyFont="1" applyFill="1" applyBorder="1" applyAlignment="1">
      <alignment horizontal="right"/>
    </xf>
    <xf numFmtId="38" fontId="6" fillId="7" borderId="24" xfId="4" applyNumberFormat="1" applyFill="1" applyBorder="1" applyAlignment="1">
      <alignment horizontal="right"/>
    </xf>
    <xf numFmtId="38" fontId="6" fillId="5" borderId="24" xfId="4" applyNumberFormat="1" applyBorder="1"/>
    <xf numFmtId="38" fontId="6" fillId="5" borderId="23" xfId="3" applyNumberFormat="1" applyFill="1" applyBorder="1"/>
    <xf numFmtId="167" fontId="0" fillId="8" borderId="23" xfId="2" applyNumberFormat="1" applyFont="1" applyFill="1" applyBorder="1" applyAlignment="1">
      <alignment horizontal="right"/>
    </xf>
    <xf numFmtId="167" fontId="6" fillId="5" borderId="24" xfId="2" applyNumberFormat="1" applyFill="1" applyBorder="1"/>
    <xf numFmtId="166" fontId="6" fillId="5" borderId="24" xfId="3" applyNumberFormat="1" applyFill="1" applyBorder="1" applyAlignment="1">
      <alignment horizontal="center"/>
    </xf>
    <xf numFmtId="167" fontId="0" fillId="8" borderId="15" xfId="0" applyNumberFormat="1" applyFill="1" applyBorder="1" applyAlignment="1">
      <alignment horizontal="right"/>
    </xf>
    <xf numFmtId="0" fontId="12" fillId="4" borderId="36" xfId="0" applyFont="1" applyFill="1" applyBorder="1" applyAlignment="1">
      <alignment horizontal="center"/>
    </xf>
    <xf numFmtId="0" fontId="0" fillId="0" borderId="0" xfId="0"/>
    <xf numFmtId="49" fontId="0" fillId="0" borderId="14" xfId="0" applyNumberFormat="1" applyBorder="1"/>
    <xf numFmtId="164" fontId="0" fillId="0" borderId="0" xfId="1" applyNumberFormat="1" applyFont="1" applyBorder="1"/>
    <xf numFmtId="49" fontId="0" fillId="0" borderId="22" xfId="0" applyNumberFormat="1" applyBorder="1"/>
    <xf numFmtId="167" fontId="11" fillId="8" borderId="24" xfId="3" applyNumberFormat="1" applyFont="1" applyFill="1" applyBorder="1"/>
    <xf numFmtId="0" fontId="1" fillId="4" borderId="24" xfId="0" applyFont="1" applyFill="1" applyBorder="1" applyAlignment="1">
      <alignment horizontal="center" vertical="center"/>
    </xf>
    <xf numFmtId="0" fontId="0" fillId="4" borderId="36" xfId="0" applyFill="1" applyBorder="1"/>
    <xf numFmtId="0" fontId="0" fillId="8" borderId="23" xfId="0" applyFill="1" applyBorder="1"/>
    <xf numFmtId="9" fontId="6" fillId="8" borderId="15" xfId="3" applyFill="1" applyBorder="1"/>
    <xf numFmtId="167" fontId="6" fillId="8" borderId="24" xfId="3" applyNumberFormat="1" applyFill="1" applyBorder="1"/>
    <xf numFmtId="167" fontId="11" fillId="8" borderId="4" xfId="3" applyNumberFormat="1" applyFont="1" applyFill="1" applyBorder="1"/>
    <xf numFmtId="167" fontId="6" fillId="5" borderId="38" xfId="3" applyNumberFormat="1" applyFill="1" applyBorder="1"/>
    <xf numFmtId="9" fontId="0" fillId="8" borderId="17" xfId="3" applyFont="1" applyFill="1" applyBorder="1" applyAlignment="1">
      <alignment horizontal="right"/>
    </xf>
    <xf numFmtId="9" fontId="0" fillId="8" borderId="15" xfId="3" applyFont="1" applyFill="1" applyBorder="1" applyAlignment="1">
      <alignment horizontal="right"/>
    </xf>
    <xf numFmtId="49" fontId="0" fillId="12" borderId="0" xfId="0" applyNumberFormat="1" applyFill="1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12" borderId="0" xfId="0" applyNumberFormat="1" applyFill="1" applyAlignment="1">
      <alignment horizontal="right"/>
    </xf>
    <xf numFmtId="0" fontId="0" fillId="12" borderId="0" xfId="0" applyFill="1"/>
    <xf numFmtId="40" fontId="0" fillId="12" borderId="0" xfId="0" applyNumberFormat="1" applyFill="1"/>
    <xf numFmtId="164" fontId="0" fillId="0" borderId="39" xfId="1" applyNumberFormat="1" applyFont="1" applyBorder="1"/>
    <xf numFmtId="164" fontId="0" fillId="0" borderId="4" xfId="1" applyNumberFormat="1" applyFont="1" applyBorder="1"/>
    <xf numFmtId="0" fontId="0" fillId="0" borderId="38" xfId="0" applyBorder="1"/>
    <xf numFmtId="0" fontId="8" fillId="0" borderId="27" xfId="5" applyAlignment="1">
      <alignment horizontal="center"/>
    </xf>
    <xf numFmtId="0" fontId="0" fillId="0" borderId="0" xfId="0" applyBorder="1" applyAlignment="1">
      <alignment horizontal="center"/>
    </xf>
    <xf numFmtId="0" fontId="6" fillId="5" borderId="12" xfId="4" applyBorder="1" applyAlignment="1">
      <alignment horizontal="center"/>
    </xf>
    <xf numFmtId="166" fontId="11" fillId="8" borderId="15" xfId="3" applyNumberFormat="1" applyFont="1" applyFill="1" applyBorder="1" applyAlignment="1">
      <alignment horizontal="center"/>
    </xf>
    <xf numFmtId="40" fontId="0" fillId="0" borderId="0" xfId="0" applyNumberFormat="1" applyAlignment="1">
      <alignment horizontal="center"/>
    </xf>
    <xf numFmtId="166" fontId="11" fillId="8" borderId="24" xfId="3" applyNumberFormat="1" applyFont="1" applyFill="1" applyBorder="1" applyAlignment="1">
      <alignment horizontal="center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40" fontId="0" fillId="13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1" fillId="4" borderId="3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right"/>
    </xf>
    <xf numFmtId="0" fontId="0" fillId="0" borderId="0" xfId="0"/>
    <xf numFmtId="49" fontId="0" fillId="0" borderId="0" xfId="0" applyNumberFormat="1" applyAlignment="1">
      <alignment horizontal="left"/>
    </xf>
    <xf numFmtId="40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49" fontId="0" fillId="0" borderId="0" xfId="0" applyNumberFormat="1" applyAlignment="1">
      <alignment horizontal="left"/>
    </xf>
    <xf numFmtId="40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9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0" xfId="0"/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9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0" fontId="0" fillId="0" borderId="9" xfId="0" applyBorder="1" applyAlignment="1">
      <alignment horizontal="right"/>
    </xf>
    <xf numFmtId="164" fontId="0" fillId="7" borderId="0" xfId="1" applyNumberFormat="1" applyFont="1" applyFill="1" applyBorder="1"/>
    <xf numFmtId="167" fontId="0" fillId="8" borderId="5" xfId="2" applyNumberFormat="1" applyFont="1" applyFill="1" applyBorder="1" applyAlignment="1">
      <alignment horizontal="right"/>
    </xf>
    <xf numFmtId="164" fontId="0" fillId="8" borderId="5" xfId="1" applyNumberFormat="1" applyFont="1" applyFill="1" applyBorder="1"/>
    <xf numFmtId="0" fontId="0" fillId="8" borderId="43" xfId="0" applyFill="1" applyBorder="1"/>
    <xf numFmtId="0" fontId="0" fillId="8" borderId="24" xfId="0" applyFill="1" applyBorder="1"/>
    <xf numFmtId="40" fontId="0" fillId="0" borderId="0" xfId="0" applyNumberFormat="1" applyAlignment="1">
      <alignment horizontal="right"/>
    </xf>
    <xf numFmtId="40" fontId="0" fillId="0" borderId="0" xfId="0" applyNumberFormat="1" applyAlignment="1">
      <alignment horizontal="right"/>
    </xf>
    <xf numFmtId="167" fontId="0" fillId="8" borderId="15" xfId="0" applyNumberFormat="1" applyFill="1" applyBorder="1"/>
    <xf numFmtId="167" fontId="0" fillId="8" borderId="24" xfId="0" applyNumberFormat="1" applyFill="1" applyBorder="1"/>
    <xf numFmtId="0" fontId="15" fillId="0" borderId="0" xfId="6"/>
    <xf numFmtId="0" fontId="1" fillId="4" borderId="16" xfId="0" applyFont="1" applyFill="1" applyBorder="1" applyAlignment="1">
      <alignment horizontal="center" vertical="center"/>
    </xf>
    <xf numFmtId="167" fontId="0" fillId="8" borderId="43" xfId="2" applyNumberFormat="1" applyFont="1" applyFill="1" applyBorder="1" applyAlignment="1">
      <alignment horizontal="right"/>
    </xf>
    <xf numFmtId="0" fontId="1" fillId="3" borderId="15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/>
    </xf>
    <xf numFmtId="167" fontId="0" fillId="8" borderId="17" xfId="2" applyNumberFormat="1" applyFont="1" applyFill="1" applyBorder="1" applyAlignment="1">
      <alignment horizontal="right"/>
    </xf>
    <xf numFmtId="49" fontId="0" fillId="11" borderId="0" xfId="0" applyNumberFormat="1" applyFill="1" applyBorder="1" applyAlignment="1">
      <alignment horizontal="left"/>
    </xf>
    <xf numFmtId="0" fontId="2" fillId="4" borderId="24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/>
    </xf>
    <xf numFmtId="0" fontId="6" fillId="4" borderId="15" xfId="4" applyFill="1" applyBorder="1"/>
    <xf numFmtId="0" fontId="6" fillId="4" borderId="16" xfId="4" applyFill="1" applyBorder="1"/>
    <xf numFmtId="167" fontId="1" fillId="10" borderId="1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6" borderId="25" xfId="4" applyFont="1" applyFill="1" applyBorder="1" applyAlignment="1">
      <alignment horizontal="center" wrapText="1"/>
    </xf>
    <xf numFmtId="0" fontId="2" fillId="6" borderId="26" xfId="4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5" borderId="11" xfId="4" applyFont="1" applyBorder="1" applyAlignment="1">
      <alignment horizontal="center"/>
    </xf>
    <xf numFmtId="0" fontId="2" fillId="5" borderId="0" xfId="4" applyFont="1" applyBorder="1" applyAlignment="1">
      <alignment horizontal="center"/>
    </xf>
    <xf numFmtId="0" fontId="2" fillId="5" borderId="6" xfId="4" applyFont="1" applyBorder="1" applyAlignment="1">
      <alignment horizontal="center"/>
    </xf>
    <xf numFmtId="0" fontId="2" fillId="5" borderId="8" xfId="4" applyFont="1" applyBorder="1" applyAlignment="1">
      <alignment horizontal="center"/>
    </xf>
    <xf numFmtId="49" fontId="2" fillId="5" borderId="25" xfId="4" applyNumberFormat="1" applyFont="1" applyBorder="1" applyAlignment="1">
      <alignment horizontal="center"/>
    </xf>
    <xf numFmtId="49" fontId="2" fillId="5" borderId="26" xfId="4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2" fillId="5" borderId="34" xfId="4" applyNumberFormat="1" applyFont="1" applyBorder="1" applyAlignment="1">
      <alignment horizontal="center"/>
    </xf>
    <xf numFmtId="0" fontId="1" fillId="4" borderId="3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49" fontId="7" fillId="9" borderId="17" xfId="0" applyNumberFormat="1" applyFont="1" applyFill="1" applyBorder="1" applyAlignment="1">
      <alignment horizontal="center" vertical="center" wrapText="1"/>
    </xf>
    <xf numFmtId="49" fontId="7" fillId="9" borderId="15" xfId="0" applyNumberFormat="1" applyFont="1" applyFill="1" applyBorder="1" applyAlignment="1">
      <alignment horizontal="center" vertical="center" wrapText="1"/>
    </xf>
    <xf numFmtId="167" fontId="0" fillId="7" borderId="17" xfId="0" applyNumberFormat="1" applyFill="1" applyBorder="1" applyAlignment="1">
      <alignment horizontal="right" vertical="center"/>
    </xf>
    <xf numFmtId="167" fontId="0" fillId="7" borderId="15" xfId="0" applyNumberFormat="1" applyFill="1" applyBorder="1" applyAlignment="1">
      <alignment horizontal="right" vertical="center"/>
    </xf>
    <xf numFmtId="167" fontId="0" fillId="8" borderId="17" xfId="0" applyNumberFormat="1" applyFill="1" applyBorder="1" applyAlignment="1">
      <alignment horizontal="right" vertical="center"/>
    </xf>
    <xf numFmtId="167" fontId="0" fillId="8" borderId="15" xfId="0" applyNumberFormat="1" applyFill="1" applyBorder="1" applyAlignment="1">
      <alignment horizontal="right" vertical="center"/>
    </xf>
    <xf numFmtId="167" fontId="6" fillId="5" borderId="17" xfId="3" applyNumberFormat="1" applyFill="1" applyBorder="1" applyAlignment="1">
      <alignment horizontal="right" vertical="center"/>
    </xf>
    <xf numFmtId="167" fontId="6" fillId="5" borderId="15" xfId="3" applyNumberFormat="1" applyFill="1" applyBorder="1" applyAlignment="1">
      <alignment horizontal="right" vertical="center"/>
    </xf>
  </cellXfs>
  <cellStyles count="7">
    <cellStyle name="20% - Accent2" xfId="4" builtinId="34"/>
    <cellStyle name="Comma" xfId="1" builtinId="3"/>
    <cellStyle name="Currency" xfId="2" builtinId="4"/>
    <cellStyle name="Heading 1" xfId="5" builtinId="16"/>
    <cellStyle name="Hyperlink" xfId="6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96969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 31,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29-427A-8C6C-CC43F2B655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29-427A-8C6C-CC43F2B655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29-427A-8C6C-CC43F2B65551}"/>
              </c:ext>
            </c:extLst>
          </c:dPt>
          <c:cat>
            <c:strRef>
              <c:f>(CashSummarybyFund!$K$11,CashSummarybyFund!$K$32,CashSummarybyFund!$K$36)</c:f>
              <c:strCache>
                <c:ptCount val="3"/>
                <c:pt idx="0">
                  <c:v>Money Market / Savings / Checkings</c:v>
                </c:pt>
                <c:pt idx="1">
                  <c:v>CD's / Commercial Paper</c:v>
                </c:pt>
                <c:pt idx="2">
                  <c:v>Pooled Investment Accounts</c:v>
                </c:pt>
              </c:strCache>
            </c:strRef>
          </c:cat>
          <c:val>
            <c:numRef>
              <c:f>(CashSummarybyFund!$O$11,CashSummarybyFund!$O$32,CashSummarybyFund!$O$36)</c:f>
              <c:numCache>
                <c:formatCode>_(* #,##0_);_(* \(#,##0\);_(* "-"??_);_(@_)</c:formatCode>
                <c:ptCount val="3"/>
                <c:pt idx="0" formatCode="_(&quot;$&quot;* #,##0_);_(&quot;$&quot;* \(#,##0\);_(&quot;$&quot;* &quot;-&quot;??_);_(@_)">
                  <c:v>2017164.74</c:v>
                </c:pt>
                <c:pt idx="1">
                  <c:v>7815773</c:v>
                </c:pt>
                <c:pt idx="2">
                  <c:v>20541778.560000002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29-427A-8C6C-CC43F2B65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>
      <a:outerShdw blurRad="50800" dist="38100" dir="3600000" algn="ctr" rotWithShape="0">
        <a:schemeClr val="bg1">
          <a:lumMod val="85000"/>
          <a:alpha val="81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Investments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CashSummarybyFund!$Z$13:$Z$17</c:f>
              <c:strCache>
                <c:ptCount val="5"/>
                <c:pt idx="0">
                  <c:v> 0-60 </c:v>
                </c:pt>
                <c:pt idx="1">
                  <c:v> 60-120 </c:v>
                </c:pt>
                <c:pt idx="2">
                  <c:v> 120-180 </c:v>
                </c:pt>
                <c:pt idx="3">
                  <c:v> 180-240 </c:v>
                </c:pt>
                <c:pt idx="4">
                  <c:v> 240+ </c:v>
                </c:pt>
              </c:strCache>
            </c:strRef>
          </c:cat>
          <c:val>
            <c:numRef>
              <c:f>CashSummarybyFund!$AA$13:$AA$17</c:f>
              <c:numCache>
                <c:formatCode>0%</c:formatCode>
                <c:ptCount val="5"/>
                <c:pt idx="0">
                  <c:v>0.74268819755198823</c:v>
                </c:pt>
                <c:pt idx="1">
                  <c:v>6.5844236378925447E-2</c:v>
                </c:pt>
                <c:pt idx="2">
                  <c:v>0</c:v>
                </c:pt>
                <c:pt idx="3">
                  <c:v>0.12562332969016074</c:v>
                </c:pt>
                <c:pt idx="4">
                  <c:v>6.5844236378925447E-2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2-4AB9-A29A-696A07AD7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7756952"/>
        <c:axId val="567757608"/>
      </c:barChart>
      <c:lineChart>
        <c:grouping val="standard"/>
        <c:varyColors val="0"/>
        <c:ser>
          <c:idx val="1"/>
          <c:order val="1"/>
          <c:tx>
            <c:v>Avg Return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CashSummarybyFund!$AB$13:$AB$17</c:f>
              <c:numCache>
                <c:formatCode>0.0%</c:formatCode>
                <c:ptCount val="5"/>
                <c:pt idx="0">
                  <c:v>1E-3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7.0000000000000001E-3</c:v>
                </c:pt>
                <c:pt idx="4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2-4AB9-A29A-696A07AD7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252216"/>
        <c:axId val="570252872"/>
      </c:lineChart>
      <c:catAx>
        <c:axId val="5677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757608"/>
        <c:crosses val="autoZero"/>
        <c:auto val="1"/>
        <c:lblAlgn val="ctr"/>
        <c:lblOffset val="100"/>
        <c:noMultiLvlLbl val="0"/>
      </c:catAx>
      <c:valAx>
        <c:axId val="56775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756952"/>
        <c:crosses val="autoZero"/>
        <c:crossBetween val="between"/>
      </c:valAx>
      <c:valAx>
        <c:axId val="570252872"/>
        <c:scaling>
          <c:orientation val="minMax"/>
          <c:max val="2.0000000000000004E-2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52216"/>
        <c:crosses val="max"/>
        <c:crossBetween val="between"/>
      </c:valAx>
      <c:catAx>
        <c:axId val="57025221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252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>
      <a:outerShdw blurRad="50800" dist="50800" dir="3600000" algn="ctr" rotWithShape="0">
        <a:schemeClr val="bg1">
          <a:lumMod val="85000"/>
          <a:alpha val="81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Graphs!$B$7</c:f>
              <c:strCache>
                <c:ptCount val="1"/>
                <c:pt idx="0">
                  <c:v>MONTHLY REVENUES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1-4AEB-8B63-02B02E4B749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41-4AEB-8B63-02B02E4B749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41-4AEB-8B63-02B02E4B74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41-4AEB-8B63-02B02E4B749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41-4AEB-8B63-02B02E4B749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41-4AEB-8B63-02B02E4B7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Graphs!$C$6:$N$6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Graphs!$C$7:$N$7</c:f>
              <c:numCache>
                <c:formatCode>#,##0.00_);[Red]\(#,##0.00\)</c:formatCode>
                <c:ptCount val="12"/>
                <c:pt idx="0">
                  <c:v>269496.11</c:v>
                </c:pt>
                <c:pt idx="1">
                  <c:v>3193082.21</c:v>
                </c:pt>
                <c:pt idx="2">
                  <c:v>7969444.8799999999</c:v>
                </c:pt>
                <c:pt idx="3">
                  <c:v>860218.88</c:v>
                </c:pt>
                <c:pt idx="4">
                  <c:v>324151.36</c:v>
                </c:pt>
                <c:pt idx="5">
                  <c:v>446512.8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1-49AA-9C62-8CE52111AB52}"/>
            </c:ext>
          </c:extLst>
        </c:ser>
        <c:ser>
          <c:idx val="1"/>
          <c:order val="1"/>
          <c:tx>
            <c:strRef>
              <c:f>Graphs!$B$8</c:f>
              <c:strCache>
                <c:ptCount val="1"/>
                <c:pt idx="0">
                  <c:v>QUARTERLY REVENUES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4-49AF-8D8F-0E06A97A353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4-49AF-8D8F-0E06A97A353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4-49AF-8D8F-0E06A97A353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4-49AF-8D8F-0E06A97A353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4-49AF-8D8F-0E06A97A353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4-49AF-8D8F-0E06A97A3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Graphs!$C$6:$N$6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Graphs!$C$8:$N$8</c:f>
              <c:numCache>
                <c:formatCode>"$"#,##0</c:formatCode>
                <c:ptCount val="12"/>
                <c:pt idx="2" formatCode="#,##0.00_);[Red]\(#,##0.00\)">
                  <c:v>11432023.199999999</c:v>
                </c:pt>
                <c:pt idx="5" formatCode="#,##0_);[Red]\(#,##0\)">
                  <c:v>1630883.04</c:v>
                </c:pt>
                <c:pt idx="8" formatCode="#,##0_);[Red]\(#,##0\)">
                  <c:v>0</c:v>
                </c:pt>
                <c:pt idx="11" formatCode="#,##0_);[Red]\(#,##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1-49AA-9C62-8CE52111AB5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87348656"/>
        <c:axId val="787348984"/>
      </c:lineChart>
      <c:catAx>
        <c:axId val="78734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348984"/>
        <c:crosses val="autoZero"/>
        <c:auto val="1"/>
        <c:lblAlgn val="ctr"/>
        <c:lblOffset val="100"/>
        <c:noMultiLvlLbl val="0"/>
      </c:catAx>
      <c:valAx>
        <c:axId val="7873489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crossAx val="7873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12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Graphs!$B$25</c:f>
              <c:strCache>
                <c:ptCount val="1"/>
                <c:pt idx="0">
                  <c:v>MONTHLY EXPENDITURES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A-44B3-BF9F-559869EAA0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A-44B3-BF9F-559869EAA0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A-44B3-BF9F-559869EAA0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EA-44B3-BF9F-559869EAA02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EA-44B3-BF9F-559869EAA0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EA-44B3-BF9F-559869EAA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Graphs!$C$24:$N$24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Graphs!$C$25:$N$25</c:f>
              <c:numCache>
                <c:formatCode>#,##0.00_);[Red]\(#,##0.00\)</c:formatCode>
                <c:ptCount val="12"/>
                <c:pt idx="0">
                  <c:v>1075335.76</c:v>
                </c:pt>
                <c:pt idx="1">
                  <c:v>811366.89</c:v>
                </c:pt>
                <c:pt idx="2">
                  <c:v>1897997.4</c:v>
                </c:pt>
                <c:pt idx="3">
                  <c:v>1034759.28</c:v>
                </c:pt>
                <c:pt idx="4">
                  <c:v>663657.18999999994</c:v>
                </c:pt>
                <c:pt idx="5">
                  <c:v>1417812.37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D-4088-AADA-0EFF09FA0F7D}"/>
            </c:ext>
          </c:extLst>
        </c:ser>
        <c:ser>
          <c:idx val="1"/>
          <c:order val="1"/>
          <c:tx>
            <c:strRef>
              <c:f>Graphs!$B$26</c:f>
              <c:strCache>
                <c:ptCount val="1"/>
                <c:pt idx="0">
                  <c:v>QUARTERLY EXPENDITURES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Graphs!$C$24:$N$24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Graphs!$C$26:$N$26</c:f>
              <c:numCache>
                <c:formatCode>"$"#,##0</c:formatCode>
                <c:ptCount val="12"/>
                <c:pt idx="2">
                  <c:v>3784700.05</c:v>
                </c:pt>
                <c:pt idx="5" formatCode="#,##0_);[Red]\(#,##0\)">
                  <c:v>3116228.84</c:v>
                </c:pt>
                <c:pt idx="8" formatCode="#,##0_);[Red]\(#,##0\)">
                  <c:v>0</c:v>
                </c:pt>
                <c:pt idx="11" formatCode="#,##0_);[Red]\(#,##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D-4088-AADA-0EFF09FA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699480"/>
        <c:axId val="778623792"/>
      </c:lineChart>
      <c:catAx>
        <c:axId val="7776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23792"/>
        <c:crosses val="autoZero"/>
        <c:auto val="1"/>
        <c:lblAlgn val="ctr"/>
        <c:lblOffset val="100"/>
        <c:noMultiLvlLbl val="0"/>
      </c:catAx>
      <c:valAx>
        <c:axId val="778623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crossAx val="77769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Graphs!$B$7</c:f>
              <c:strCache>
                <c:ptCount val="1"/>
                <c:pt idx="0">
                  <c:v>MONTHLY REVENUES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14-49F4-8E65-0D7D222906A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14-49F4-8E65-0D7D222906A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14-49F4-8E65-0D7D222906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14-49F4-8E65-0D7D222906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4-49F4-8E65-0D7D222906A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4-49F4-8E65-0D7D22290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Graphs!$C$6:$N$6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Graphs!$C$7:$N$7</c:f>
              <c:numCache>
                <c:formatCode>#,##0.00_);[Red]\(#,##0.00\)</c:formatCode>
                <c:ptCount val="12"/>
                <c:pt idx="0">
                  <c:v>269496.11</c:v>
                </c:pt>
                <c:pt idx="1">
                  <c:v>3193082.21</c:v>
                </c:pt>
                <c:pt idx="2">
                  <c:v>7969444.8799999999</c:v>
                </c:pt>
                <c:pt idx="3">
                  <c:v>860218.88</c:v>
                </c:pt>
                <c:pt idx="4">
                  <c:v>324151.36</c:v>
                </c:pt>
                <c:pt idx="5">
                  <c:v>446512.8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7-4B37-9B94-0D40C7975000}"/>
            </c:ext>
          </c:extLst>
        </c:ser>
        <c:ser>
          <c:idx val="1"/>
          <c:order val="1"/>
          <c:tx>
            <c:strRef>
              <c:f>Graphs!$B$8</c:f>
              <c:strCache>
                <c:ptCount val="1"/>
                <c:pt idx="0">
                  <c:v>QUARTERLY REVENUES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14-49F4-8E65-0D7D222906A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14-49F4-8E65-0D7D222906A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14-49F4-8E65-0D7D222906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14-49F4-8E65-0D7D222906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4-49F4-8E65-0D7D222906A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4-49F4-8E65-0D7D22290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Graphs!$C$6:$N$6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Graphs!$C$8:$N$8</c:f>
              <c:numCache>
                <c:formatCode>"$"#,##0</c:formatCode>
                <c:ptCount val="12"/>
                <c:pt idx="2" formatCode="#,##0.00_);[Red]\(#,##0.00\)">
                  <c:v>11432023.199999999</c:v>
                </c:pt>
                <c:pt idx="5" formatCode="#,##0_);[Red]\(#,##0\)">
                  <c:v>1630883.04</c:v>
                </c:pt>
                <c:pt idx="8" formatCode="#,##0_);[Red]\(#,##0\)">
                  <c:v>0</c:v>
                </c:pt>
                <c:pt idx="11" formatCode="#,##0_);[Red]\(#,##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7-4B37-9B94-0D40C7975000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87348656"/>
        <c:axId val="787348984"/>
      </c:lineChart>
      <c:catAx>
        <c:axId val="78734865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348984"/>
        <c:crosses val="autoZero"/>
        <c:auto val="1"/>
        <c:lblAlgn val="ctr"/>
        <c:lblOffset val="100"/>
        <c:noMultiLvlLbl val="0"/>
      </c:catAx>
      <c:valAx>
        <c:axId val="7873489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crossAx val="7873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12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  <a:tileRect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Graphs!$B$25</c:f>
              <c:strCache>
                <c:ptCount val="1"/>
                <c:pt idx="0">
                  <c:v>MONTHLY EXPENDITURES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80-47A6-BF25-A230C91F7EE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80-47A6-BF25-A230C91F7EE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80-47A6-BF25-A230C91F7EE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80-47A6-BF25-A230C91F7EE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80-47A6-BF25-A230C91F7EE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0-47A6-BF25-A230C91F7E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Graphs!$C$24:$N$24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Graphs!$C$25:$N$25</c:f>
              <c:numCache>
                <c:formatCode>#,##0.00_);[Red]\(#,##0.00\)</c:formatCode>
                <c:ptCount val="12"/>
                <c:pt idx="0">
                  <c:v>1075335.76</c:v>
                </c:pt>
                <c:pt idx="1">
                  <c:v>811366.89</c:v>
                </c:pt>
                <c:pt idx="2">
                  <c:v>1897997.4</c:v>
                </c:pt>
                <c:pt idx="3">
                  <c:v>1034759.28</c:v>
                </c:pt>
                <c:pt idx="4">
                  <c:v>663657.18999999994</c:v>
                </c:pt>
                <c:pt idx="5">
                  <c:v>1417812.37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1-44A1-A49C-D738724662EC}"/>
            </c:ext>
          </c:extLst>
        </c:ser>
        <c:ser>
          <c:idx val="1"/>
          <c:order val="1"/>
          <c:tx>
            <c:strRef>
              <c:f>Graphs!$B$26</c:f>
              <c:strCache>
                <c:ptCount val="1"/>
                <c:pt idx="0">
                  <c:v>QUARTERLY EXPENDITURES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80-47A6-BF25-A230C91F7EE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80-47A6-BF25-A230C91F7EE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80-47A6-BF25-A230C91F7EE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80-47A6-BF25-A230C91F7EE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0-47A6-BF25-A230C91F7EE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80-47A6-BF25-A230C91F7E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Graphs!$C$24:$N$24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Graphs!$C$26:$N$26</c:f>
              <c:numCache>
                <c:formatCode>"$"#,##0</c:formatCode>
                <c:ptCount val="12"/>
                <c:pt idx="2">
                  <c:v>3784700.05</c:v>
                </c:pt>
                <c:pt idx="5" formatCode="#,##0_);[Red]\(#,##0\)">
                  <c:v>3116228.84</c:v>
                </c:pt>
                <c:pt idx="8" formatCode="#,##0_);[Red]\(#,##0\)">
                  <c:v>0</c:v>
                </c:pt>
                <c:pt idx="11" formatCode="#,##0_);[Red]\(#,##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1-44A1-A49C-D738724662EC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77699480"/>
        <c:axId val="778623792"/>
      </c:lineChart>
      <c:catAx>
        <c:axId val="77769948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23792"/>
        <c:crosses val="autoZero"/>
        <c:auto val="1"/>
        <c:lblAlgn val="ctr"/>
        <c:lblOffset val="100"/>
        <c:noMultiLvlLbl val="0"/>
      </c:catAx>
      <c:valAx>
        <c:axId val="778623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crossAx val="77769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5000"/>
            <a:lumOff val="95000"/>
          </a:schemeClr>
        </a:gs>
        <a:gs pos="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131235</xdr:colOff>
      <xdr:row>40</xdr:row>
      <xdr:rowOff>62423</xdr:rowOff>
    </xdr:from>
    <xdr:to>
      <xdr:col>15</xdr:col>
      <xdr:colOff>759885</xdr:colOff>
      <xdr:row>55</xdr:row>
      <xdr:rowOff>57661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5C542D-AC2B-476D-85B5-9721CDFB6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296963</xdr:colOff>
      <xdr:row>19</xdr:row>
      <xdr:rowOff>122830</xdr:rowOff>
    </xdr:from>
    <xdr:to>
      <xdr:col>27</xdr:col>
      <xdr:colOff>390187</xdr:colOff>
      <xdr:row>37</xdr:row>
      <xdr:rowOff>45904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E37FF7-E177-4FAC-88F7-27FE332BA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124811</xdr:colOff>
      <xdr:row>40</xdr:row>
      <xdr:rowOff>59841</xdr:rowOff>
    </xdr:from>
    <xdr:to>
      <xdr:col>27</xdr:col>
      <xdr:colOff>533400</xdr:colOff>
      <xdr:row>54</xdr:row>
      <xdr:rowOff>76200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15226192-15E0-4D37-90A7-6401A48108B8}"/>
            </a:ext>
          </a:extLst>
        </xdr:cNvPr>
        <xdr:cNvSpPr>
          <a:spLocks noChangeArrowheads="1"/>
        </xdr:cNvSpPr>
      </xdr:nvSpPr>
      <xdr:spPr bwMode="auto">
        <a:xfrm>
          <a:off x="21946586" y="7422666"/>
          <a:ext cx="6385527" cy="2550009"/>
        </a:xfrm>
        <a:prstGeom prst="flowChartDocument">
          <a:avLst/>
        </a:prstGeom>
        <a:noFill/>
        <a:ln w="9525" algn="ctr">
          <a:solidFill>
            <a:srgbClr val="969696"/>
          </a:solidFill>
          <a:miter lim="800000"/>
          <a:headEnd/>
          <a:tailEnd/>
        </a:ln>
        <a:effectLst>
          <a:outerShdw blurRad="50800" dist="38100" dir="3600000" algn="l" rotWithShape="0">
            <a:prstClr val="black">
              <a:alpha val="81000"/>
            </a:prstClr>
          </a:outerShdw>
        </a:effectLst>
      </xdr:spPr>
    </xdr:sp>
    <xdr:clientData/>
  </xdr:twoCellAnchor>
  <xdr:twoCellAnchor>
    <xdr:from>
      <xdr:col>20</xdr:col>
      <xdr:colOff>177200</xdr:colOff>
      <xdr:row>42</xdr:row>
      <xdr:rowOff>62488</xdr:rowOff>
    </xdr:from>
    <xdr:to>
      <xdr:col>27</xdr:col>
      <xdr:colOff>476948</xdr:colOff>
      <xdr:row>51</xdr:row>
      <xdr:rowOff>40899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0AB794-7C79-4B2D-BD0B-81ADBDD0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8975" y="7787263"/>
          <a:ext cx="6276686" cy="16071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2</xdr:row>
      <xdr:rowOff>66675</xdr:rowOff>
    </xdr:from>
    <xdr:to>
      <xdr:col>14</xdr:col>
      <xdr:colOff>0</xdr:colOff>
      <xdr:row>18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512624-E322-4A7B-B6C0-D2BFB3843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5</xdr:row>
      <xdr:rowOff>9524</xdr:rowOff>
    </xdr:from>
    <xdr:to>
      <xdr:col>14</xdr:col>
      <xdr:colOff>9525</xdr:colOff>
      <xdr:row>22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F7944F6-3DED-4725-897B-726D623D5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4</xdr:row>
      <xdr:rowOff>80963</xdr:rowOff>
    </xdr:from>
    <xdr:to>
      <xdr:col>11</xdr:col>
      <xdr:colOff>15876</xdr:colOff>
      <xdr:row>23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E6F42F-6BF5-40D6-AEA8-6F4B6ED56C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</xdr:colOff>
      <xdr:row>28</xdr:row>
      <xdr:rowOff>38099</xdr:rowOff>
    </xdr:from>
    <xdr:to>
      <xdr:col>10</xdr:col>
      <xdr:colOff>1114425</xdr:colOff>
      <xdr:row>47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C896FA-A6E2-454D-835C-7369364AF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../../../Debt%20Schedules/2020%20Pension%20Bond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F393-3046-4928-B4DC-0CA7F3FC707B}">
  <sheetPr>
    <pageSetUpPr fitToPage="1"/>
  </sheetPr>
  <dimension ref="A2:AF40"/>
  <sheetViews>
    <sheetView showGridLines="0" tabSelected="1" topLeftCell="B8" zoomScaleNormal="100" workbookViewId="0">
      <selection activeCell="V13" sqref="V13"/>
    </sheetView>
  </sheetViews>
  <sheetFormatPr defaultRowHeight="14.4" x14ac:dyDescent="0.3"/>
  <cols>
    <col min="1" max="1" width="26.109375" hidden="1" customWidth="1"/>
    <col min="2" max="2" width="3.6640625" customWidth="1"/>
    <col min="3" max="3" width="10.6640625" customWidth="1"/>
    <col min="4" max="4" width="26.77734375" customWidth="1"/>
    <col min="5" max="5" width="3.6640625" customWidth="1"/>
    <col min="6" max="6" width="12" customWidth="1"/>
    <col min="7" max="7" width="11" customWidth="1"/>
    <col min="8" max="8" width="3.6640625" customWidth="1"/>
    <col min="9" max="9" width="10.6640625" hidden="1" customWidth="1"/>
    <col min="10" max="10" width="15.5546875" style="56" bestFit="1" customWidth="1"/>
    <col min="11" max="11" width="3.6640625" style="444" customWidth="1"/>
    <col min="12" max="12" width="15.5546875" style="56" customWidth="1"/>
    <col min="13" max="13" width="3.6640625" style="444" hidden="1" customWidth="1"/>
    <col min="14" max="14" width="15.5546875" style="56" hidden="1" customWidth="1"/>
    <col min="15" max="15" width="3.6640625" style="444" hidden="1" customWidth="1"/>
    <col min="16" max="16" width="15.5546875" style="167" hidden="1" customWidth="1"/>
    <col min="17" max="17" width="3.33203125" style="259" hidden="1" customWidth="1"/>
    <col min="18" max="18" width="10.77734375" style="56" bestFit="1" customWidth="1"/>
    <col min="19" max="19" width="3.33203125" style="167" hidden="1" customWidth="1"/>
    <col min="20" max="20" width="3.33203125" style="346" hidden="1" customWidth="1"/>
    <col min="21" max="21" width="7.88671875" style="294" customWidth="1"/>
    <col min="22" max="22" width="48" customWidth="1"/>
    <col min="23" max="23" width="3.6640625" customWidth="1"/>
    <col min="24" max="24" width="48" customWidth="1"/>
    <col min="27" max="27" width="34" customWidth="1"/>
    <col min="28" max="28" width="14.77734375" bestFit="1" customWidth="1"/>
    <col min="29" max="29" width="18.21875" bestFit="1" customWidth="1"/>
    <col min="31" max="31" width="29.109375" bestFit="1" customWidth="1"/>
  </cols>
  <sheetData>
    <row r="2" spans="1:32" ht="21.6" thickBot="1" x14ac:dyDescent="0.45">
      <c r="V2" s="91" t="s">
        <v>12</v>
      </c>
      <c r="Y2" s="90"/>
      <c r="Z2" s="90"/>
      <c r="AA2" s="90"/>
    </row>
    <row r="3" spans="1:32" s="184" customFormat="1" ht="21.6" thickTop="1" x14ac:dyDescent="0.4">
      <c r="J3" s="56"/>
      <c r="K3" s="444"/>
      <c r="L3" s="56"/>
      <c r="M3" s="444"/>
      <c r="N3" s="56"/>
      <c r="O3" s="444"/>
      <c r="P3" s="56"/>
      <c r="Q3" s="259"/>
      <c r="R3" s="56"/>
      <c r="T3" s="346"/>
      <c r="U3" s="294"/>
      <c r="V3" s="231"/>
      <c r="Y3" s="90"/>
      <c r="Z3" s="90"/>
      <c r="AA3" s="90"/>
    </row>
    <row r="4" spans="1:32" s="184" customFormat="1" ht="21" x14ac:dyDescent="0.4">
      <c r="J4" s="56"/>
      <c r="K4" s="444"/>
      <c r="L4" s="56"/>
      <c r="M4" s="444"/>
      <c r="N4" s="56"/>
      <c r="O4" s="444"/>
      <c r="P4" s="56"/>
      <c r="Q4" s="259"/>
      <c r="R4" s="56"/>
      <c r="T4" s="346"/>
      <c r="U4" s="294"/>
      <c r="V4" s="231"/>
      <c r="Y4" s="90"/>
      <c r="Z4" s="90"/>
      <c r="AA4" s="90"/>
    </row>
    <row r="5" spans="1:32" ht="20.399999999999999" thickBot="1" x14ac:dyDescent="0.45">
      <c r="C5" s="55" t="s">
        <v>0</v>
      </c>
      <c r="D5" s="55"/>
      <c r="E5" s="55"/>
      <c r="F5" s="55"/>
      <c r="G5" s="55"/>
      <c r="P5" s="56"/>
      <c r="Y5" s="7"/>
      <c r="Z5" s="7"/>
      <c r="AA5" s="7"/>
    </row>
    <row r="6" spans="1:32" ht="15" thickTop="1" x14ac:dyDescent="0.3"/>
    <row r="7" spans="1:32" hidden="1" x14ac:dyDescent="0.3">
      <c r="C7" s="4" t="s">
        <v>1</v>
      </c>
      <c r="D7" s="58" t="s">
        <v>2</v>
      </c>
      <c r="E7" s="1"/>
      <c r="G7" s="3" t="s">
        <v>3</v>
      </c>
      <c r="H7" s="1"/>
      <c r="J7" s="212" t="s">
        <v>4</v>
      </c>
      <c r="K7" s="1"/>
      <c r="L7" s="2" t="s">
        <v>5</v>
      </c>
      <c r="M7" s="1"/>
      <c r="N7" s="2" t="s">
        <v>5</v>
      </c>
      <c r="O7" s="1"/>
      <c r="P7" s="59" t="s">
        <v>6</v>
      </c>
      <c r="S7" s="131"/>
      <c r="V7" s="56"/>
    </row>
    <row r="9" spans="1:32" ht="31.5" customHeight="1" x14ac:dyDescent="0.3">
      <c r="A9" s="5" t="s">
        <v>72</v>
      </c>
      <c r="C9" s="484"/>
      <c r="D9" s="484"/>
      <c r="F9" s="482" t="s">
        <v>2488</v>
      </c>
      <c r="G9" s="483"/>
      <c r="I9" s="205" t="s">
        <v>320</v>
      </c>
      <c r="J9" s="209" t="s">
        <v>320</v>
      </c>
      <c r="L9" s="299" t="s">
        <v>172</v>
      </c>
      <c r="N9" s="299" t="s">
        <v>173</v>
      </c>
      <c r="P9" s="299" t="s">
        <v>333</v>
      </c>
      <c r="Q9" s="210"/>
      <c r="R9" s="264" t="s">
        <v>5028</v>
      </c>
      <c r="S9" s="210"/>
      <c r="T9" s="210"/>
      <c r="U9" s="295" t="s">
        <v>2486</v>
      </c>
      <c r="V9" s="211" t="s">
        <v>190</v>
      </c>
      <c r="W9" s="54"/>
    </row>
    <row r="10" spans="1:32" x14ac:dyDescent="0.3">
      <c r="A10" t="s">
        <v>73</v>
      </c>
      <c r="B10" s="5"/>
      <c r="C10" s="480" t="s">
        <v>7</v>
      </c>
      <c r="D10" s="481"/>
      <c r="F10" s="215"/>
      <c r="G10" s="216"/>
      <c r="I10" s="4"/>
      <c r="J10" s="206"/>
      <c r="L10" s="300"/>
      <c r="N10" s="300"/>
      <c r="P10" s="300"/>
      <c r="Q10" s="89"/>
      <c r="R10" s="267"/>
      <c r="S10" s="89"/>
      <c r="T10" s="89"/>
      <c r="U10" s="296"/>
      <c r="V10" s="208"/>
      <c r="AB10" s="240" t="s">
        <v>975</v>
      </c>
      <c r="AC10" s="240" t="s">
        <v>976</v>
      </c>
    </row>
    <row r="11" spans="1:32" x14ac:dyDescent="0.3">
      <c r="A11" t="s">
        <v>65</v>
      </c>
      <c r="C11" s="474" t="s">
        <v>8</v>
      </c>
      <c r="D11" s="475"/>
      <c r="F11" s="217"/>
      <c r="G11" s="219">
        <f ca="1">VLOOKUP($AB11,INDIRECT(CONCATENATE("'Q1'!$A",MATCH(AA11,'Q1'!A:A,0)+1,":$E",MATCH(AA11,'Q1'!A:A,0)+3)),3,FALSE)</f>
        <v>14677161</v>
      </c>
      <c r="I11" s="161"/>
      <c r="J11" s="207">
        <f ca="1">VLOOKUP($AB11,INDIRECT(CONCATENATE("'Q1'!$A",MATCH(AA11,'Q1'!A:A,0)+1,":$E",MATCH(AA11,'Q1'!A:A,0)+3)),5,FALSE)</f>
        <v>11432023.199999999</v>
      </c>
      <c r="L11" s="301">
        <f ca="1">VLOOKUP($AB11,INDIRECT(CONCATENATE("'Q2'!$A",MATCH(AA11,'Q2'!A:A,0)+1,":$E",MATCH(AA11,'Q2'!A:A,0)+3)),5,FALSE)</f>
        <v>1630883.04</v>
      </c>
      <c r="N11" s="301">
        <f ca="1">VLOOKUP($AB11,INDIRECT(CONCATENATE("'Q3'!$A",MATCH(AA11,'Q3'!A:A,0)+1,":$E",MATCH(AA11,'Q3'!A:A,0)+3)),5,FALSE)</f>
        <v>0</v>
      </c>
      <c r="P11" s="301">
        <f ca="1">VLOOKUP($AB11,INDIRECT(CONCATENATE("'Q4'!$A",MATCH(AA11,'Q4'!A:A,0)+1,":$E",MATCH(AA11,'Q4'!A:A,0)+3)),5,FALSE)</f>
        <v>0</v>
      </c>
      <c r="Q11" s="89"/>
      <c r="R11" s="301">
        <f t="shared" ref="R11:R28" ca="1" si="0">SUM(J11:P11)</f>
        <v>13062906.239999998</v>
      </c>
      <c r="S11" s="89"/>
      <c r="T11" s="89"/>
      <c r="U11" s="297">
        <f t="shared" ref="U11:U28" ca="1" si="1">IFERROR((R11/G11)," ")</f>
        <v>0.89001587159805617</v>
      </c>
      <c r="V11" s="473" t="s">
        <v>5043</v>
      </c>
      <c r="X11" s="222">
        <f t="shared" ref="X11:X28" ca="1" si="2">(SUM(J11+L11+N11+P11)/G11)</f>
        <v>0.89001587159805617</v>
      </c>
      <c r="AA11" s="240" t="s">
        <v>974</v>
      </c>
      <c r="AB11" s="240" t="s">
        <v>975</v>
      </c>
      <c r="AE11" s="474" t="s">
        <v>8</v>
      </c>
      <c r="AF11" s="475"/>
    </row>
    <row r="12" spans="1:32" x14ac:dyDescent="0.3">
      <c r="A12" t="s">
        <v>65</v>
      </c>
      <c r="C12" s="474" t="s">
        <v>9</v>
      </c>
      <c r="D12" s="475"/>
      <c r="F12" s="217"/>
      <c r="G12" s="219">
        <f ca="1">VLOOKUP($AB12,INDIRECT(CONCATENATE("'Q1'!$A",MATCH(AA12,'Q1'!A:A,0)+1,":$E",MATCH(AA12,'Q1'!A:A,0)+3)),3,FALSE)</f>
        <v>15016036</v>
      </c>
      <c r="I12" s="4"/>
      <c r="J12" s="207">
        <f ca="1">VLOOKUP($AB12,INDIRECT(CONCATENATE("'Q1'!$A",MATCH(AA12,'Q1'!A:A,0)+1,":$E",MATCH(AA12,'Q1'!A:A,0)+3)),5,FALSE)</f>
        <v>3784700.05</v>
      </c>
      <c r="L12" s="301">
        <f ca="1">VLOOKUP($AB12,INDIRECT(CONCATENATE("'Q2'!$A",MATCH(AA12,'Q2'!A:A,0)+1,":$E",MATCH(AA12,'Q2'!A:A,0)+3)),5,FALSE)</f>
        <v>3116228.84</v>
      </c>
      <c r="N12" s="301">
        <f ca="1">VLOOKUP($AB12,INDIRECT(CONCATENATE("'Q3'!$A",MATCH(AA12,'Q3'!A:A,0)+1,":$E",MATCH(AA12,'Q3'!A:A,0)+3)),5,FALSE)</f>
        <v>0</v>
      </c>
      <c r="P12" s="301">
        <f ca="1">VLOOKUP($AB12,INDIRECT(CONCATENATE("'Q4'!$A",MATCH(AA12,'Q4'!A:A,0)+1,":$E",MATCH(AA12,'Q4'!A:A,0)+3)),5,FALSE)</f>
        <v>0</v>
      </c>
      <c r="Q12" s="89"/>
      <c r="R12" s="301">
        <f t="shared" ca="1" si="0"/>
        <v>6900928.8899999997</v>
      </c>
      <c r="S12" s="89"/>
      <c r="T12" s="89"/>
      <c r="U12" s="297">
        <f t="shared" ca="1" si="1"/>
        <v>0.45957061437519192</v>
      </c>
      <c r="V12" s="221"/>
      <c r="X12" s="222">
        <f t="shared" ca="1" si="2"/>
        <v>0.45957061437519192</v>
      </c>
      <c r="AA12" s="240" t="s">
        <v>974</v>
      </c>
      <c r="AB12" s="240" t="s">
        <v>976</v>
      </c>
      <c r="AE12" s="474" t="s">
        <v>9</v>
      </c>
      <c r="AF12" s="475"/>
    </row>
    <row r="13" spans="1:32" x14ac:dyDescent="0.3">
      <c r="A13" t="s">
        <v>66</v>
      </c>
      <c r="C13" s="474" t="s">
        <v>10</v>
      </c>
      <c r="D13" s="475"/>
      <c r="F13" s="217"/>
      <c r="G13" s="219">
        <f ca="1">VLOOKUP($AB13,INDIRECT(CONCATENATE("'Q1'!$A",MATCH(AA13,'Q1'!A:A,0)+1,":$E",MATCH(AA13,'Q1'!A:A,0)+3)),3,FALSE)</f>
        <v>1040921</v>
      </c>
      <c r="I13" s="161"/>
      <c r="J13" s="207">
        <f ca="1">VLOOKUP($AB13,INDIRECT(CONCATENATE("'Q1'!$A",MATCH(AA13,'Q1'!A:A,0)+1,":$E",MATCH(AA13,'Q1'!A:A,0)+3)),5,FALSE)</f>
        <v>238139.1</v>
      </c>
      <c r="L13" s="301">
        <f ca="1">VLOOKUP($AB13,INDIRECT(CONCATENATE("'Q2'!$A",MATCH(AA13,'Q2'!A:A,0)+1,":$E",MATCH(AA13,'Q2'!A:A,0)+3)),5,FALSE)</f>
        <v>393742.53</v>
      </c>
      <c r="N13" s="301">
        <f ca="1">VLOOKUP($AB13,INDIRECT(CONCATENATE("'Q3'!$A",MATCH(AA13,'Q3'!A:A,0)+1,":$E",MATCH(AA13,'Q3'!A:A,0)+3)),5,FALSE)</f>
        <v>0</v>
      </c>
      <c r="P13" s="301">
        <f ca="1">VLOOKUP($AB13,INDIRECT(CONCATENATE("'Q4'!$A",MATCH(AA13,'Q4'!A:A,0)+1,":$E",MATCH(AA13,'Q4'!A:A,0)+3)),5,FALSE)</f>
        <v>0</v>
      </c>
      <c r="Q13" s="89"/>
      <c r="R13" s="301">
        <f t="shared" ca="1" si="0"/>
        <v>631881.63</v>
      </c>
      <c r="S13" s="89"/>
      <c r="T13" s="89"/>
      <c r="U13" s="297">
        <f t="shared" ca="1" si="1"/>
        <v>0.60704090896427298</v>
      </c>
      <c r="V13" s="473" t="s">
        <v>5047</v>
      </c>
      <c r="X13" s="222">
        <f t="shared" ca="1" si="2"/>
        <v>0.60704090896427298</v>
      </c>
      <c r="AA13" s="240" t="s">
        <v>1024</v>
      </c>
      <c r="AB13" s="240" t="s">
        <v>976</v>
      </c>
      <c r="AE13" s="474" t="s">
        <v>10</v>
      </c>
      <c r="AF13" s="475"/>
    </row>
    <row r="14" spans="1:32" x14ac:dyDescent="0.3">
      <c r="A14" t="s">
        <v>66</v>
      </c>
      <c r="C14" s="474" t="s">
        <v>11</v>
      </c>
      <c r="D14" s="475"/>
      <c r="F14" s="217"/>
      <c r="G14" s="219">
        <f ca="1">VLOOKUP($AB14,INDIRECT(CONCATENATE("'Q1'!$A",MATCH(AA14,'Q1'!A:A,0)+1,":$E",MATCH(AA14,'Q1'!A:A,0)+3)),3,FALSE)</f>
        <v>2205314</v>
      </c>
      <c r="I14" s="161"/>
      <c r="J14" s="207">
        <f ca="1">VLOOKUP($AB14,INDIRECT(CONCATENATE("'Q1'!$A",MATCH(AA14,'Q1'!A:A,0)+1,":$E",MATCH(AA14,'Q1'!A:A,0)+3)),5,FALSE)</f>
        <v>191982.33</v>
      </c>
      <c r="L14" s="301">
        <f ca="1">VLOOKUP($AB14,INDIRECT(CONCATENATE("'Q2'!$A",MATCH(AA14,'Q2'!A:A,0)+1,":$E",MATCH(AA14,'Q2'!A:A,0)+3)),5,FALSE)</f>
        <v>357533.05</v>
      </c>
      <c r="N14" s="301">
        <f ca="1">VLOOKUP($AB14,INDIRECT(CONCATENATE("'Q3'!$A",MATCH(AA14,'Q3'!A:A,0)+1,":$E",MATCH(AA14,'Q3'!A:A,0)+3)),5,FALSE)</f>
        <v>0</v>
      </c>
      <c r="P14" s="301">
        <f ca="1">VLOOKUP($AB14,INDIRECT(CONCATENATE("'Q4'!$A",MATCH(AA14,'Q4'!A:A,0)+1,":$E",MATCH(AA14,'Q4'!A:A,0)+3)),5,FALSE)</f>
        <v>0</v>
      </c>
      <c r="Q14" s="89"/>
      <c r="R14" s="301">
        <f t="shared" ca="1" si="0"/>
        <v>549515.38</v>
      </c>
      <c r="S14" s="89"/>
      <c r="T14" s="89"/>
      <c r="U14" s="297">
        <f t="shared" ca="1" si="1"/>
        <v>0.2491778404345141</v>
      </c>
      <c r="V14" s="221"/>
      <c r="X14" s="222">
        <f t="shared" ca="1" si="2"/>
        <v>0.2491778404345141</v>
      </c>
      <c r="AA14" s="240" t="s">
        <v>1063</v>
      </c>
      <c r="AB14" s="240" t="s">
        <v>976</v>
      </c>
      <c r="AE14" s="474" t="s">
        <v>11</v>
      </c>
      <c r="AF14" s="475"/>
    </row>
    <row r="15" spans="1:32" x14ac:dyDescent="0.3">
      <c r="C15" s="185" t="s">
        <v>189</v>
      </c>
      <c r="D15" s="186"/>
      <c r="F15" s="217"/>
      <c r="G15" s="219">
        <f ca="1">VLOOKUP($AB15,INDIRECT(CONCATENATE("'Q1'!$A",MATCH(AA15,'Q1'!A:A,0)+1,":$E",MATCH(AA15,'Q1'!A:A,0)+3)),3,FALSE)</f>
        <v>179120</v>
      </c>
      <c r="I15" s="4"/>
      <c r="J15" s="207">
        <f ca="1">VLOOKUP($AB15,INDIRECT(CONCATENATE("'Q1'!$A",MATCH(AA15,'Q1'!A:A,0)+1,":$E",MATCH(AA15,'Q1'!A:A,0)+3)),5,FALSE)</f>
        <v>47223.79</v>
      </c>
      <c r="L15" s="301">
        <f ca="1">VLOOKUP($AB15,INDIRECT(CONCATENATE("'Q2'!$A",MATCH(AA15,'Q2'!A:A,0)+1,":$E",MATCH(AA15,'Q2'!A:A,0)+3)),5,FALSE)</f>
        <v>35832.93</v>
      </c>
      <c r="N15" s="301">
        <f ca="1">VLOOKUP($AB15,INDIRECT(CONCATENATE("'Q3'!$A",MATCH(AA15,'Q3'!A:A,0)+1,":$E",MATCH(AA15,'Q3'!A:A,0)+3)),5,FALSE)</f>
        <v>0</v>
      </c>
      <c r="P15" s="301">
        <f ca="1">VLOOKUP($AB15,INDIRECT(CONCATENATE("'Q4'!$A",MATCH(AA15,'Q4'!A:A,0)+1,":$E",MATCH(AA15,'Q4'!A:A,0)+3)),5,FALSE)</f>
        <v>0</v>
      </c>
      <c r="Q15" s="89"/>
      <c r="R15" s="301">
        <f t="shared" ca="1" si="0"/>
        <v>83056.72</v>
      </c>
      <c r="S15" s="89"/>
      <c r="T15" s="89"/>
      <c r="U15" s="297">
        <f t="shared" ca="1" si="1"/>
        <v>0.4636931665922287</v>
      </c>
      <c r="V15" s="221"/>
      <c r="X15" s="222">
        <f t="shared" ca="1" si="2"/>
        <v>0.4636931665922287</v>
      </c>
      <c r="AA15" s="240" t="s">
        <v>1091</v>
      </c>
      <c r="AB15" s="240" t="s">
        <v>976</v>
      </c>
      <c r="AE15" s="232" t="s">
        <v>189</v>
      </c>
      <c r="AF15" s="233"/>
    </row>
    <row r="16" spans="1:32" s="57" customFormat="1" x14ac:dyDescent="0.3">
      <c r="A16" s="57" t="s">
        <v>66</v>
      </c>
      <c r="C16" s="478" t="s">
        <v>13</v>
      </c>
      <c r="D16" s="479"/>
      <c r="F16" s="217"/>
      <c r="G16" s="219">
        <f ca="1">VLOOKUP($AB16,INDIRECT(CONCATENATE("'Q1'!$A",MATCH(AA16,'Q1'!A:A,0)+1,":$E",MATCH(AA16,'Q1'!A:A,0)+3)),3,FALSE)</f>
        <v>43312</v>
      </c>
      <c r="I16" s="4"/>
      <c r="J16" s="207">
        <f ca="1">VLOOKUP($AB16,INDIRECT(CONCATENATE("'Q1'!$A",MATCH(AA16,'Q1'!A:A,0)+1,":$E",MATCH(AA16,'Q1'!A:A,0)+3)),5,FALSE)</f>
        <v>0</v>
      </c>
      <c r="L16" s="301">
        <f ca="1">VLOOKUP($AB16,INDIRECT(CONCATENATE("'Q2'!$A",MATCH(AA16,'Q2'!A:A,0)+1,":$E",MATCH(AA16,'Q2'!A:A,0)+3)),5,FALSE)</f>
        <v>0</v>
      </c>
      <c r="N16" s="301">
        <f ca="1">VLOOKUP($AB16,INDIRECT(CONCATENATE("'Q3'!$A",MATCH(AA16,'Q3'!A:A,0)+1,":$E",MATCH(AA16,'Q3'!A:A,0)+3)),5,FALSE)</f>
        <v>0</v>
      </c>
      <c r="P16" s="301">
        <f ca="1">VLOOKUP($AB16,INDIRECT(CONCATENATE("'Q4'!$A",MATCH(AA16,'Q4'!A:A,0)+1,":$E",MATCH(AA16,'Q4'!A:A,0)+3)),5,FALSE)</f>
        <v>0</v>
      </c>
      <c r="Q16" s="89"/>
      <c r="R16" s="301">
        <f t="shared" ca="1" si="0"/>
        <v>0</v>
      </c>
      <c r="S16" s="89"/>
      <c r="T16" s="89"/>
      <c r="U16" s="297">
        <f t="shared" ca="1" si="1"/>
        <v>0</v>
      </c>
      <c r="V16" s="221"/>
      <c r="W16"/>
      <c r="X16" s="222">
        <f t="shared" ca="1" si="2"/>
        <v>0</v>
      </c>
      <c r="AA16" s="240" t="s">
        <v>1099</v>
      </c>
      <c r="AB16" s="240" t="s">
        <v>976</v>
      </c>
      <c r="AE16" s="478" t="s">
        <v>13</v>
      </c>
      <c r="AF16" s="479"/>
    </row>
    <row r="17" spans="1:32" x14ac:dyDescent="0.3">
      <c r="A17" t="s">
        <v>66</v>
      </c>
      <c r="C17" s="474" t="s">
        <v>14</v>
      </c>
      <c r="D17" s="475"/>
      <c r="F17" s="217"/>
      <c r="G17" s="219">
        <f ca="1">VLOOKUP($AB17,INDIRECT(CONCATENATE("'Q1'!$A",MATCH(AA17,'Q1'!A:A,0)+1,":$E",MATCH(AA17,'Q1'!A:A,0)+3)),3,FALSE)</f>
        <v>25781</v>
      </c>
      <c r="I17" s="4"/>
      <c r="J17" s="207">
        <f ca="1">VLOOKUP($AB17,INDIRECT(CONCATENATE("'Q1'!$A",MATCH(AA17,'Q1'!A:A,0)+1,":$E",MATCH(AA17,'Q1'!A:A,0)+3)),5,FALSE)</f>
        <v>0</v>
      </c>
      <c r="L17" s="301">
        <f ca="1">VLOOKUP($AB17,INDIRECT(CONCATENATE("'Q2'!$A",MATCH(AA17,'Q2'!A:A,0)+1,":$E",MATCH(AA17,'Q2'!A:A,0)+3)),5,FALSE)</f>
        <v>0</v>
      </c>
      <c r="N17" s="301">
        <f ca="1">VLOOKUP($AB17,INDIRECT(CONCATENATE("'Q3'!$A",MATCH(AA17,'Q3'!A:A,0)+1,":$E",MATCH(AA17,'Q3'!A:A,0)+3)),5,FALSE)</f>
        <v>0</v>
      </c>
      <c r="P17" s="301">
        <f ca="1">VLOOKUP($AB17,INDIRECT(CONCATENATE("'Q4'!$A",MATCH(AA17,'Q4'!A:A,0)+1,":$E",MATCH(AA17,'Q4'!A:A,0)+3)),5,FALSE)</f>
        <v>0</v>
      </c>
      <c r="Q17" s="89"/>
      <c r="R17" s="301">
        <f t="shared" ca="1" si="0"/>
        <v>0</v>
      </c>
      <c r="S17" s="89"/>
      <c r="T17" s="89"/>
      <c r="U17" s="297">
        <f t="shared" ca="1" si="1"/>
        <v>0</v>
      </c>
      <c r="V17" s="221"/>
      <c r="X17" s="222">
        <f t="shared" ca="1" si="2"/>
        <v>0</v>
      </c>
      <c r="AA17" s="240" t="s">
        <v>1105</v>
      </c>
      <c r="AB17" s="240" t="s">
        <v>976</v>
      </c>
      <c r="AE17" s="474" t="s">
        <v>14</v>
      </c>
      <c r="AF17" s="475"/>
    </row>
    <row r="18" spans="1:32" s="128" customFormat="1" x14ac:dyDescent="0.3">
      <c r="C18" s="185" t="s">
        <v>294</v>
      </c>
      <c r="D18" s="186"/>
      <c r="F18" s="217"/>
      <c r="G18" s="219">
        <f ca="1">VLOOKUP($AB18,INDIRECT(CONCATENATE("'Q1'!$A",MATCH(AA18,'Q1'!A:A,0)+1,":$E",MATCH(AA18,'Q1'!A:A,0)+3)),3,FALSE)</f>
        <v>325181</v>
      </c>
      <c r="I18" s="4"/>
      <c r="J18" s="207">
        <f ca="1">VLOOKUP($AB18,INDIRECT(CONCATENATE("'Q1'!$A",MATCH(AA18,'Q1'!A:A,0)+1,":$E",MATCH(AA18,'Q1'!A:A,0)+3)),5,FALSE)</f>
        <v>329237.14</v>
      </c>
      <c r="K18" s="444"/>
      <c r="L18" s="301">
        <f ca="1">VLOOKUP($AB18,INDIRECT(CONCATENATE("'Q2'!$A",MATCH(AA18,'Q2'!A:A,0)+1,":$E",MATCH(AA18,'Q2'!A:A,0)+3)),5,FALSE)</f>
        <v>34498</v>
      </c>
      <c r="M18" s="444"/>
      <c r="N18" s="301">
        <f ca="1">VLOOKUP($AB18,INDIRECT(CONCATENATE("'Q3'!$A",MATCH(AA18,'Q3'!A:A,0)+1,":$E",MATCH(AA18,'Q3'!A:A,0)+3)),5,FALSE)</f>
        <v>0</v>
      </c>
      <c r="O18" s="444"/>
      <c r="P18" s="301">
        <f ca="1">VLOOKUP($AB18,INDIRECT(CONCATENATE("'Q4'!$A",MATCH(AA18,'Q4'!A:A,0)+1,":$E",MATCH(AA18,'Q4'!A:A,0)+3)),5,FALSE)</f>
        <v>0</v>
      </c>
      <c r="Q18" s="89"/>
      <c r="R18" s="301">
        <f t="shared" ca="1" si="0"/>
        <v>363735.14</v>
      </c>
      <c r="S18" s="89"/>
      <c r="T18" s="89"/>
      <c r="U18" s="297">
        <f t="shared" ca="1" si="1"/>
        <v>1.1185620931112212</v>
      </c>
      <c r="V18" s="473" t="s">
        <v>5044</v>
      </c>
      <c r="X18" s="222">
        <f t="shared" ca="1" si="2"/>
        <v>1.1185620931112212</v>
      </c>
      <c r="AA18" s="240" t="s">
        <v>1117</v>
      </c>
      <c r="AB18" s="240" t="s">
        <v>976</v>
      </c>
      <c r="AE18" s="232" t="s">
        <v>294</v>
      </c>
      <c r="AF18" s="233"/>
    </row>
    <row r="19" spans="1:32" x14ac:dyDescent="0.3">
      <c r="A19" t="s">
        <v>67</v>
      </c>
      <c r="C19" s="474" t="s">
        <v>15</v>
      </c>
      <c r="D19" s="475"/>
      <c r="F19" s="217"/>
      <c r="G19" s="219">
        <f ca="1">VLOOKUP($AB19,INDIRECT(CONCATENATE("'Q1'!$A",MATCH(AA19,'Q1'!A:A,0)+1,":$E",MATCH(AA19,'Q1'!A:A,0)+3)),3,FALSE)</f>
        <v>1180656</v>
      </c>
      <c r="I19" s="161"/>
      <c r="J19" s="207">
        <f ca="1">VLOOKUP($AB19,INDIRECT(CONCATENATE("'Q1'!$A",MATCH(AA19,'Q1'!A:A,0)+1,":$E",MATCH(AA19,'Q1'!A:A,0)+3)),5,FALSE)</f>
        <v>680408.64</v>
      </c>
      <c r="L19" s="301">
        <f ca="1">VLOOKUP($AB19,INDIRECT(CONCATENATE("'Q2'!$A",MATCH(AA19,'Q2'!A:A,0)+1,":$E",MATCH(AA19,'Q2'!A:A,0)+3)),5,FALSE)</f>
        <v>3034495.78</v>
      </c>
      <c r="N19" s="301">
        <f ca="1">VLOOKUP($AB19,INDIRECT(CONCATENATE("'Q3'!$A",MATCH(AA19,'Q3'!A:A,0)+1,":$E",MATCH(AA19,'Q3'!A:A,0)+3)),5,FALSE)</f>
        <v>0</v>
      </c>
      <c r="P19" s="301">
        <f ca="1">VLOOKUP($AB19,INDIRECT(CONCATENATE("'Q4'!$A",MATCH(AA19,'Q4'!A:A,0)+1,":$E",MATCH(AA19,'Q4'!A:A,0)+3)),5,FALSE)</f>
        <v>0</v>
      </c>
      <c r="Q19" s="89"/>
      <c r="R19" s="301">
        <f t="shared" ca="1" si="0"/>
        <v>3714904.42</v>
      </c>
      <c r="S19" s="89"/>
      <c r="T19" s="89"/>
      <c r="U19" s="297">
        <f t="shared" ca="1" si="1"/>
        <v>3.146474858045019</v>
      </c>
      <c r="V19" s="221" t="s">
        <v>5045</v>
      </c>
      <c r="X19" s="222">
        <f t="shared" ca="1" si="2"/>
        <v>3.146474858045019</v>
      </c>
      <c r="AA19" s="240" t="s">
        <v>1145</v>
      </c>
      <c r="AB19" s="240" t="s">
        <v>976</v>
      </c>
      <c r="AE19" s="474" t="s">
        <v>15</v>
      </c>
      <c r="AF19" s="475"/>
    </row>
    <row r="20" spans="1:32" x14ac:dyDescent="0.3">
      <c r="A20" t="s">
        <v>66</v>
      </c>
      <c r="C20" s="474" t="s">
        <v>16</v>
      </c>
      <c r="D20" s="475"/>
      <c r="F20" s="217"/>
      <c r="G20" s="219">
        <f ca="1">VLOOKUP($AB20,INDIRECT(CONCATENATE("'Q1'!$A",MATCH(AA20,'Q1'!A:A,0)+1,":$E",MATCH(AA20,'Q1'!A:A,0)+3)),3,FALSE)</f>
        <v>1200</v>
      </c>
      <c r="I20" s="4"/>
      <c r="J20" s="207">
        <f ca="1">VLOOKUP($AB20,INDIRECT(CONCATENATE("'Q1'!$A",MATCH(AA20,'Q1'!A:A,0)+1,":$E",MATCH(AA20,'Q1'!A:A,0)+3)),5,FALSE)</f>
        <v>13251.94</v>
      </c>
      <c r="L20" s="301">
        <f ca="1">VLOOKUP($AB20,INDIRECT(CONCATENATE("'Q2'!$A",MATCH(AA20,'Q2'!A:A,0)+1,":$E",MATCH(AA20,'Q2'!A:A,0)+3)),5,FALSE)</f>
        <v>1240</v>
      </c>
      <c r="N20" s="301">
        <f ca="1">VLOOKUP($AB20,INDIRECT(CONCATENATE("'Q3'!$A",MATCH(AA20,'Q3'!A:A,0)+1,":$E",MATCH(AA20,'Q3'!A:A,0)+3)),5,FALSE)</f>
        <v>0</v>
      </c>
      <c r="P20" s="301">
        <f ca="1">VLOOKUP($AB20,INDIRECT(CONCATENATE("'Q4'!$A",MATCH(AA20,'Q4'!A:A,0)+1,":$E",MATCH(AA20,'Q4'!A:A,0)+3)),5,FALSE)</f>
        <v>0</v>
      </c>
      <c r="Q20" s="89"/>
      <c r="R20" s="301">
        <f t="shared" ca="1" si="0"/>
        <v>14491.94</v>
      </c>
      <c r="S20" s="89"/>
      <c r="T20" s="89"/>
      <c r="U20" s="297">
        <f t="shared" ca="1" si="1"/>
        <v>12.076616666666666</v>
      </c>
      <c r="V20" s="221" t="s">
        <v>5046</v>
      </c>
      <c r="X20" s="222">
        <f t="shared" ca="1" si="2"/>
        <v>12.076616666666666</v>
      </c>
      <c r="AA20" s="240" t="s">
        <v>1153</v>
      </c>
      <c r="AB20" s="240" t="s">
        <v>976</v>
      </c>
      <c r="AE20" s="474" t="s">
        <v>16</v>
      </c>
      <c r="AF20" s="475"/>
    </row>
    <row r="21" spans="1:32" x14ac:dyDescent="0.3">
      <c r="A21" t="s">
        <v>68</v>
      </c>
      <c r="C21" s="474" t="s">
        <v>17</v>
      </c>
      <c r="D21" s="475"/>
      <c r="F21" s="217"/>
      <c r="G21" s="219">
        <f ca="1">VLOOKUP($AB21,INDIRECT(CONCATENATE("'Q1'!$A",MATCH(AA21,'Q1'!A:A,0)+1,":$E",MATCH(AA21,'Q1'!A:A,0)+3)),3,FALSE)</f>
        <v>736126</v>
      </c>
      <c r="I21" s="4"/>
      <c r="J21" s="207">
        <f ca="1">VLOOKUP($AB21,INDIRECT(CONCATENATE("'Q1'!$A",MATCH(AA21,'Q1'!A:A,0)+1,":$E",MATCH(AA21,'Q1'!A:A,0)+3)),5,FALSE)</f>
        <v>100759.42</v>
      </c>
      <c r="L21" s="301">
        <f ca="1">VLOOKUP($AB21,INDIRECT(CONCATENATE("'Q2'!$A",MATCH(AA21,'Q2'!A:A,0)+1,":$E",MATCH(AA21,'Q2'!A:A,0)+3)),5,FALSE)</f>
        <v>156327.18</v>
      </c>
      <c r="N21" s="301">
        <f ca="1">VLOOKUP($AB21,INDIRECT(CONCATENATE("'Q3'!$A",MATCH(AA21,'Q3'!A:A,0)+1,":$E",MATCH(AA21,'Q3'!A:A,0)+3)),5,FALSE)</f>
        <v>0</v>
      </c>
      <c r="P21" s="301">
        <f ca="1">VLOOKUP($AB21,INDIRECT(CONCATENATE("'Q4'!$A",MATCH(AA21,'Q4'!A:A,0)+1,":$E",MATCH(AA21,'Q4'!A:A,0)+3)),5,FALSE)</f>
        <v>0</v>
      </c>
      <c r="Q21" s="89"/>
      <c r="R21" s="301">
        <f t="shared" ca="1" si="0"/>
        <v>257086.59999999998</v>
      </c>
      <c r="S21" s="89"/>
      <c r="T21" s="89"/>
      <c r="U21" s="297">
        <f t="shared" ca="1" si="1"/>
        <v>0.34924265682777128</v>
      </c>
      <c r="V21" s="221"/>
      <c r="X21" s="222">
        <f t="shared" ca="1" si="2"/>
        <v>0.34924265682777128</v>
      </c>
      <c r="AA21" s="240" t="s">
        <v>1284</v>
      </c>
      <c r="AB21" s="240" t="s">
        <v>976</v>
      </c>
      <c r="AE21" s="474" t="s">
        <v>17</v>
      </c>
      <c r="AF21" s="475"/>
    </row>
    <row r="22" spans="1:32" x14ac:dyDescent="0.3">
      <c r="A22" t="s">
        <v>69</v>
      </c>
      <c r="C22" s="474" t="s">
        <v>18</v>
      </c>
      <c r="D22" s="475"/>
      <c r="F22" s="217"/>
      <c r="G22" s="219">
        <f ca="1">VLOOKUP($AB22,INDIRECT(CONCATENATE("'Q1'!$A",MATCH(AA22,'Q1'!A:A,0)+1,":$E",MATCH(AA22,'Q1'!A:A,0)+3)),3,FALSE)</f>
        <v>1754278</v>
      </c>
      <c r="I22" s="161"/>
      <c r="J22" s="207">
        <f ca="1">VLOOKUP($AB22,INDIRECT(CONCATENATE("'Q1'!$A",MATCH(AA22,'Q1'!A:A,0)+1,":$E",MATCH(AA22,'Q1'!A:A,0)+3)),5,FALSE)</f>
        <v>239426.97</v>
      </c>
      <c r="L22" s="301">
        <f ca="1">VLOOKUP($AB22,INDIRECT(CONCATENATE("'Q2'!$A",MATCH(AA22,'Q2'!A:A,0)+1,":$E",MATCH(AA22,'Q2'!A:A,0)+3)),5,FALSE)</f>
        <v>486840.72</v>
      </c>
      <c r="N22" s="301">
        <f ca="1">VLOOKUP($AB22,INDIRECT(CONCATENATE("'Q3'!$A",MATCH(AA22,'Q3'!A:A,0)+1,":$E",MATCH(AA22,'Q3'!A:A,0)+3)),5,FALSE)</f>
        <v>0</v>
      </c>
      <c r="P22" s="301">
        <f ca="1">VLOOKUP($AB22,INDIRECT(CONCATENATE("'Q4'!$A",MATCH(AA22,'Q4'!A:A,0)+1,":$E",MATCH(AA22,'Q4'!A:A,0)+3)),5,FALSE)</f>
        <v>0</v>
      </c>
      <c r="Q22" s="89"/>
      <c r="R22" s="301">
        <f t="shared" ca="1" si="0"/>
        <v>726267.69</v>
      </c>
      <c r="S22" s="89"/>
      <c r="T22" s="89"/>
      <c r="U22" s="297">
        <f t="shared" ca="1" si="1"/>
        <v>0.41399806074065792</v>
      </c>
      <c r="V22" s="221"/>
      <c r="X22" s="222">
        <f t="shared" ca="1" si="2"/>
        <v>0.41399806074065792</v>
      </c>
      <c r="AA22" s="240" t="s">
        <v>1346</v>
      </c>
      <c r="AB22" s="240" t="s">
        <v>976</v>
      </c>
      <c r="AE22" s="474" t="s">
        <v>18</v>
      </c>
      <c r="AF22" s="475"/>
    </row>
    <row r="23" spans="1:32" s="156" customFormat="1" x14ac:dyDescent="0.3">
      <c r="C23" s="474" t="s">
        <v>327</v>
      </c>
      <c r="D23" s="475"/>
      <c r="F23" s="217"/>
      <c r="G23" s="219">
        <f ca="1">VLOOKUP($AB23,INDIRECT(CONCATENATE("'Q1'!$A",MATCH(AA23,'Q1'!A:A,0)+1,":$E",MATCH(AA23,'Q1'!A:A,0)+3)),3,FALSE)</f>
        <v>0</v>
      </c>
      <c r="I23" s="4"/>
      <c r="J23" s="207">
        <f ca="1">VLOOKUP($AB23,INDIRECT(CONCATENATE("'Q1'!$A",MATCH(AA23,'Q1'!A:A,0)+1,":$E",MATCH(AA23,'Q1'!A:A,0)+3)),5,FALSE)</f>
        <v>1172.6500000000001</v>
      </c>
      <c r="K23" s="444"/>
      <c r="L23" s="301">
        <f ca="1">VLOOKUP($AB23,INDIRECT(CONCATENATE("'Q2'!$A",MATCH(AA23,'Q2'!A:A,0)+1,":$E",MATCH(AA23,'Q2'!A:A,0)+3)),5,FALSE)</f>
        <v>2441.25</v>
      </c>
      <c r="M23" s="444"/>
      <c r="N23" s="301">
        <f ca="1">VLOOKUP($AB23,INDIRECT(CONCATENATE("'Q3'!$A",MATCH(AA23,'Q3'!A:A,0)+1,":$E",MATCH(AA23,'Q3'!A:A,0)+3)),5,FALSE)</f>
        <v>0</v>
      </c>
      <c r="O23" s="444"/>
      <c r="P23" s="301">
        <f ca="1">VLOOKUP($AB23,INDIRECT(CONCATENATE("'Q4'!$A",MATCH(AA23,'Q4'!A:A,0)+1,":$E",MATCH(AA23,'Q4'!A:A,0)+3)),5,FALSE)</f>
        <v>0</v>
      </c>
      <c r="Q23" s="89"/>
      <c r="R23" s="301">
        <f t="shared" ca="1" si="0"/>
        <v>3613.9</v>
      </c>
      <c r="S23" s="89"/>
      <c r="T23" s="89"/>
      <c r="U23" s="297" t="str">
        <f t="shared" ca="1" si="1"/>
        <v xml:space="preserve"> </v>
      </c>
      <c r="V23" s="221"/>
      <c r="X23" s="222" t="e">
        <f t="shared" ca="1" si="2"/>
        <v>#DIV/0!</v>
      </c>
      <c r="AA23" s="240" t="s">
        <v>1350</v>
      </c>
      <c r="AB23" s="240" t="s">
        <v>976</v>
      </c>
      <c r="AE23" s="474" t="s">
        <v>327</v>
      </c>
      <c r="AF23" s="475"/>
    </row>
    <row r="24" spans="1:32" x14ac:dyDescent="0.3">
      <c r="A24" t="s">
        <v>70</v>
      </c>
      <c r="C24" s="474" t="s">
        <v>19</v>
      </c>
      <c r="D24" s="475"/>
      <c r="F24" s="217"/>
      <c r="G24" s="219">
        <f ca="1">VLOOKUP($AB24,INDIRECT(CONCATENATE("'Q1'!$A",MATCH(AA24,'Q1'!A:A,0)+1,":$E",MATCH(AA24,'Q1'!A:A,0)+3)),3,FALSE)</f>
        <v>1348565</v>
      </c>
      <c r="I24" s="161"/>
      <c r="J24" s="207">
        <f ca="1">VLOOKUP($AB24,INDIRECT(CONCATENATE("'Q1'!$A",MATCH(AA24,'Q1'!A:A,0)+1,":$E",MATCH(AA24,'Q1'!A:A,0)+3)),5,FALSE)</f>
        <v>368557.8</v>
      </c>
      <c r="L24" s="301">
        <f ca="1">VLOOKUP($AB24,INDIRECT(CONCATENATE("'Q2'!$A",MATCH(AA24,'Q2'!A:A,0)+1,":$E",MATCH(AA24,'Q2'!A:A,0)+3)),5,FALSE)</f>
        <v>393578.16</v>
      </c>
      <c r="N24" s="301">
        <f ca="1">VLOOKUP($AB24,INDIRECT(CONCATENATE("'Q3'!$A",MATCH(AA24,'Q3'!A:A,0)+1,":$E",MATCH(AA24,'Q3'!A:A,0)+3)),5,FALSE)</f>
        <v>0</v>
      </c>
      <c r="P24" s="301">
        <f ca="1">VLOOKUP($AB24,INDIRECT(CONCATENATE("'Q4'!$A",MATCH(AA24,'Q4'!A:A,0)+1,":$E",MATCH(AA24,'Q4'!A:A,0)+3)),5,FALSE)</f>
        <v>0</v>
      </c>
      <c r="Q24" s="89"/>
      <c r="R24" s="301">
        <f t="shared" ca="1" si="0"/>
        <v>762135.96</v>
      </c>
      <c r="S24" s="89"/>
      <c r="T24" s="89"/>
      <c r="U24" s="297">
        <f t="shared" ca="1" si="1"/>
        <v>0.5651458846996622</v>
      </c>
      <c r="V24" s="221"/>
      <c r="X24" s="222">
        <f t="shared" ca="1" si="2"/>
        <v>0.5651458846996622</v>
      </c>
      <c r="AA24" s="240" t="s">
        <v>1393</v>
      </c>
      <c r="AB24" s="240" t="s">
        <v>976</v>
      </c>
      <c r="AE24" s="474" t="s">
        <v>19</v>
      </c>
      <c r="AF24" s="475"/>
    </row>
    <row r="25" spans="1:32" x14ac:dyDescent="0.3">
      <c r="A25" t="s">
        <v>70</v>
      </c>
      <c r="C25" s="474" t="s">
        <v>20</v>
      </c>
      <c r="D25" s="475"/>
      <c r="F25" s="217"/>
      <c r="G25" s="219">
        <f ca="1">VLOOKUP($AB25,INDIRECT(CONCATENATE("'Q1'!$A",MATCH(AA25,'Q1'!A:A,0)+1,":$E",MATCH(AA25,'Q1'!A:A,0)+3)),3,FALSE)</f>
        <v>5187507</v>
      </c>
      <c r="I25" s="4"/>
      <c r="J25" s="207">
        <f ca="1">VLOOKUP($AB25,INDIRECT(CONCATENATE("'Q1'!$A",MATCH(AA25,'Q1'!A:A,0)+1,":$E",MATCH(AA25,'Q1'!A:A,0)+3)),5,FALSE)</f>
        <v>1403889.32</v>
      </c>
      <c r="L25" s="301">
        <f ca="1">VLOOKUP($AB25,INDIRECT(CONCATENATE("'Q2'!$A",MATCH(AA25,'Q2'!A:A,0)+1,":$E",MATCH(AA25,'Q2'!A:A,0)+3)),5,FALSE)</f>
        <v>1128721.77</v>
      </c>
      <c r="N25" s="301">
        <f ca="1">VLOOKUP($AB25,INDIRECT(CONCATENATE("'Q3'!$A",MATCH(AA25,'Q3'!A:A,0)+1,":$E",MATCH(AA25,'Q3'!A:A,0)+3)),5,FALSE)</f>
        <v>0</v>
      </c>
      <c r="P25" s="301">
        <f ca="1">VLOOKUP($AB25,INDIRECT(CONCATENATE("'Q4'!$A",MATCH(AA25,'Q4'!A:A,0)+1,":$E",MATCH(AA25,'Q4'!A:A,0)+3)),5,FALSE)</f>
        <v>0</v>
      </c>
      <c r="Q25" s="89"/>
      <c r="R25" s="301">
        <f t="shared" ca="1" si="0"/>
        <v>2532611.09</v>
      </c>
      <c r="S25" s="89"/>
      <c r="T25" s="89"/>
      <c r="U25" s="297">
        <f t="shared" ca="1" si="1"/>
        <v>0.4882135272299391</v>
      </c>
      <c r="V25" s="221"/>
      <c r="X25" s="222">
        <f t="shared" ca="1" si="2"/>
        <v>0.4882135272299391</v>
      </c>
      <c r="AA25" s="240" t="s">
        <v>1485</v>
      </c>
      <c r="AB25" s="240" t="s">
        <v>976</v>
      </c>
      <c r="AE25" s="474" t="s">
        <v>20</v>
      </c>
      <c r="AF25" s="475"/>
    </row>
    <row r="26" spans="1:32" x14ac:dyDescent="0.3">
      <c r="A26" t="s">
        <v>71</v>
      </c>
      <c r="C26" s="474" t="s">
        <v>21</v>
      </c>
      <c r="D26" s="475"/>
      <c r="F26" s="217"/>
      <c r="G26" s="219">
        <f ca="1">VLOOKUP($AB26,INDIRECT(CONCATENATE("'Q1'!$A",MATCH(AA26,'Q1'!A:A,0)+1,":$E",MATCH(AA26,'Q1'!A:A,0)+3)),3,FALSE)</f>
        <v>388613</v>
      </c>
      <c r="I26" s="4"/>
      <c r="J26" s="207">
        <f ca="1">VLOOKUP($AB26,INDIRECT(CONCATENATE("'Q1'!$A",MATCH(AA26,'Q1'!A:A,0)+1,":$E",MATCH(AA26,'Q1'!A:A,0)+3)),5,FALSE)</f>
        <v>27448.560000000001</v>
      </c>
      <c r="L26" s="301">
        <f ca="1">VLOOKUP($AB26,INDIRECT(CONCATENATE("'Q2'!$A",MATCH(AA26,'Q2'!A:A,0)+1,":$E",MATCH(AA26,'Q2'!A:A,0)+3)),5,FALSE)</f>
        <v>57082.06</v>
      </c>
      <c r="N26" s="301">
        <f ca="1">VLOOKUP($AB26,INDIRECT(CONCATENATE("'Q3'!$A",MATCH(AA26,'Q3'!A:A,0)+1,":$E",MATCH(AA26,'Q3'!A:A,0)+3)),5,FALSE)</f>
        <v>0</v>
      </c>
      <c r="P26" s="301">
        <f ca="1">VLOOKUP($AB26,INDIRECT(CONCATENATE("'Q4'!$A",MATCH(AA26,'Q4'!A:A,0)+1,":$E",MATCH(AA26,'Q4'!A:A,0)+3)),5,FALSE)</f>
        <v>0</v>
      </c>
      <c r="Q26" s="89"/>
      <c r="R26" s="301">
        <f t="shared" ca="1" si="0"/>
        <v>84530.62</v>
      </c>
      <c r="S26" s="89"/>
      <c r="T26" s="89"/>
      <c r="U26" s="297">
        <f t="shared" ca="1" si="1"/>
        <v>0.2175187654556075</v>
      </c>
      <c r="V26" s="221"/>
      <c r="X26" s="222">
        <f t="shared" ca="1" si="2"/>
        <v>0.2175187654556075</v>
      </c>
      <c r="AA26" s="240" t="s">
        <v>1544</v>
      </c>
      <c r="AB26" s="240" t="s">
        <v>976</v>
      </c>
      <c r="AE26" s="474" t="s">
        <v>21</v>
      </c>
      <c r="AF26" s="475"/>
    </row>
    <row r="27" spans="1:32" x14ac:dyDescent="0.3">
      <c r="A27" t="s">
        <v>71</v>
      </c>
      <c r="C27" s="474" t="s">
        <v>22</v>
      </c>
      <c r="D27" s="475"/>
      <c r="F27" s="217"/>
      <c r="G27" s="219">
        <f ca="1">VLOOKUP($AB27,INDIRECT(CONCATENATE("'Q1'!$A",MATCH(AA27,'Q1'!A:A,0)+1,":$E",MATCH(AA27,'Q1'!A:A,0)+3)),3,FALSE)</f>
        <v>1566307</v>
      </c>
      <c r="I27" s="4"/>
      <c r="J27" s="207">
        <f ca="1">VLOOKUP($AB27,INDIRECT(CONCATENATE("'Q1'!$A",MATCH(AA27,'Q1'!A:A,0)+1,":$E",MATCH(AA27,'Q1'!A:A,0)+3)),5,FALSE)</f>
        <v>272516.64</v>
      </c>
      <c r="L27" s="301">
        <f ca="1">VLOOKUP($AB27,INDIRECT(CONCATENATE("'Q2'!$A",MATCH(AA27,'Q2'!A:A,0)+1,":$E",MATCH(AA27,'Q2'!A:A,0)+3)),5,FALSE)</f>
        <v>188649.61</v>
      </c>
      <c r="N27" s="301">
        <f ca="1">VLOOKUP($AB27,INDIRECT(CONCATENATE("'Q3'!$A",MATCH(AA27,'Q3'!A:A,0)+1,":$E",MATCH(AA27,'Q3'!A:A,0)+3)),5,FALSE)</f>
        <v>0</v>
      </c>
      <c r="P27" s="301">
        <f ca="1">VLOOKUP($AB27,INDIRECT(CONCATENATE("'Q4'!$A",MATCH(AA27,'Q4'!A:A,0)+1,":$E",MATCH(AA27,'Q4'!A:A,0)+3)),5,FALSE)</f>
        <v>0</v>
      </c>
      <c r="Q27" s="89"/>
      <c r="R27" s="301">
        <f t="shared" ca="1" si="0"/>
        <v>461166.25</v>
      </c>
      <c r="S27" s="89"/>
      <c r="T27" s="89"/>
      <c r="U27" s="297">
        <f t="shared" ca="1" si="1"/>
        <v>0.29442902955806238</v>
      </c>
      <c r="V27" s="221"/>
      <c r="X27" s="222">
        <f t="shared" ca="1" si="2"/>
        <v>0.29442902955806238</v>
      </c>
      <c r="AA27" s="240" t="s">
        <v>1631</v>
      </c>
      <c r="AB27" s="240" t="s">
        <v>976</v>
      </c>
      <c r="AE27" s="474" t="s">
        <v>22</v>
      </c>
      <c r="AF27" s="475"/>
    </row>
    <row r="28" spans="1:32" x14ac:dyDescent="0.3">
      <c r="A28" t="s">
        <v>71</v>
      </c>
      <c r="C28" s="476" t="s">
        <v>23</v>
      </c>
      <c r="D28" s="477"/>
      <c r="F28" s="218"/>
      <c r="G28" s="265">
        <f ca="1">VLOOKUP($AB28,INDIRECT(CONCATENATE("'Q1'!$A",MATCH(AA28,'Q1'!A:A,0)+1,":$E",MATCH(AA28,'Q1'!A:A,0)+3)),3,FALSE)</f>
        <v>1198711</v>
      </c>
      <c r="I28" s="157"/>
      <c r="J28" s="266">
        <f ca="1">VLOOKUP($AB28,INDIRECT(CONCATENATE("'Q1'!$A",MATCH(AA28,'Q1'!A:A,0)+1,":$E",MATCH(AA28,'Q1'!A:A,0)+3)),5,FALSE)</f>
        <v>336659.48</v>
      </c>
      <c r="L28" s="302">
        <f ca="1">VLOOKUP($AB28,INDIRECT(CONCATENATE("'Q2'!$A",MATCH(AA28,'Q2'!A:A,0)+1,":$E",MATCH(AA28,'Q2'!A:A,0)+3)),5,FALSE)</f>
        <v>296672.57</v>
      </c>
      <c r="N28" s="302">
        <f ca="1">VLOOKUP($AB28,INDIRECT(CONCATENATE("'Q3'!$A",MATCH(AA28,'Q3'!A:A,0)+1,":$E",MATCH(AA28,'Q3'!A:A,0)+3)),5,FALSE)</f>
        <v>0</v>
      </c>
      <c r="P28" s="302">
        <f ca="1">VLOOKUP($AB28,INDIRECT(CONCATENATE("'Q4'!$A",MATCH(AA28,'Q4'!A:A,0)+1,":$E",MATCH(AA28,'Q4'!A:A,0)+3)),5,FALSE)</f>
        <v>0</v>
      </c>
      <c r="Q28" s="89"/>
      <c r="R28" s="302">
        <f t="shared" ca="1" si="0"/>
        <v>633332.05000000005</v>
      </c>
      <c r="S28" s="89"/>
      <c r="T28" s="89"/>
      <c r="U28" s="298">
        <f t="shared" ca="1" si="1"/>
        <v>0.52834423810242837</v>
      </c>
      <c r="V28" s="303"/>
      <c r="X28" s="222">
        <f t="shared" ca="1" si="2"/>
        <v>0.52834423810242837</v>
      </c>
      <c r="AA28" s="240" t="s">
        <v>1640</v>
      </c>
      <c r="AB28" s="240" t="s">
        <v>976</v>
      </c>
      <c r="AE28" s="476" t="s">
        <v>23</v>
      </c>
      <c r="AF28" s="477"/>
    </row>
    <row r="29" spans="1:32" x14ac:dyDescent="0.3">
      <c r="C29" s="6"/>
      <c r="D29" s="6"/>
      <c r="J29" s="129"/>
      <c r="L29" s="129"/>
      <c r="N29" s="129"/>
      <c r="R29" s="129"/>
    </row>
    <row r="30" spans="1:32" ht="15" thickBot="1" x14ac:dyDescent="0.35">
      <c r="C30" s="6"/>
      <c r="D30" s="6"/>
    </row>
    <row r="31" spans="1:32" x14ac:dyDescent="0.3">
      <c r="C31" s="230" t="s">
        <v>24</v>
      </c>
      <c r="D31" s="190"/>
      <c r="E31" s="15"/>
      <c r="F31" s="191"/>
      <c r="G31" s="124"/>
      <c r="I31" s="125"/>
      <c r="J31" s="131"/>
      <c r="L31" s="167"/>
      <c r="N31" s="167"/>
      <c r="P31"/>
      <c r="R31"/>
      <c r="S31"/>
    </row>
    <row r="32" spans="1:32" x14ac:dyDescent="0.3">
      <c r="C32" s="192" t="s">
        <v>1</v>
      </c>
      <c r="D32" s="7" t="s">
        <v>25</v>
      </c>
      <c r="E32" s="7"/>
      <c r="F32" s="193"/>
      <c r="G32" s="124"/>
      <c r="I32" s="125"/>
      <c r="J32" s="131"/>
      <c r="L32" s="167"/>
      <c r="N32" s="167"/>
      <c r="P32"/>
      <c r="R32"/>
      <c r="S32"/>
    </row>
    <row r="33" spans="3:19" x14ac:dyDescent="0.3">
      <c r="C33" s="194" t="s">
        <v>3</v>
      </c>
      <c r="D33" s="7" t="s">
        <v>188</v>
      </c>
      <c r="E33" s="7"/>
      <c r="F33" s="193"/>
      <c r="G33" s="124"/>
      <c r="I33" s="125"/>
      <c r="J33" s="131"/>
      <c r="L33" s="167"/>
      <c r="N33" s="167"/>
      <c r="P33"/>
      <c r="R33"/>
      <c r="S33"/>
    </row>
    <row r="34" spans="3:19" ht="15" thickBot="1" x14ac:dyDescent="0.35">
      <c r="C34" s="195" t="s">
        <v>5</v>
      </c>
      <c r="D34" s="122" t="s">
        <v>187</v>
      </c>
      <c r="E34" s="122"/>
      <c r="F34" s="196"/>
      <c r="G34" s="124"/>
      <c r="I34" s="125"/>
      <c r="J34" s="131"/>
      <c r="L34" s="167"/>
      <c r="N34" s="167"/>
      <c r="P34"/>
      <c r="R34"/>
      <c r="S34"/>
    </row>
    <row r="35" spans="3:19" x14ac:dyDescent="0.3">
      <c r="F35" s="56"/>
      <c r="G35" s="124"/>
      <c r="I35" s="125"/>
      <c r="J35" s="131"/>
      <c r="L35" s="167"/>
      <c r="N35" s="167"/>
      <c r="P35"/>
      <c r="R35"/>
      <c r="S35"/>
    </row>
    <row r="40" spans="3:19" x14ac:dyDescent="0.3">
      <c r="D40" s="248" t="s">
        <v>1650</v>
      </c>
    </row>
  </sheetData>
  <mergeCells count="35">
    <mergeCell ref="F9:G9"/>
    <mergeCell ref="C16:D16"/>
    <mergeCell ref="C14:D14"/>
    <mergeCell ref="C23:D23"/>
    <mergeCell ref="C28:D28"/>
    <mergeCell ref="C17:D17"/>
    <mergeCell ref="C19:D19"/>
    <mergeCell ref="C20:D20"/>
    <mergeCell ref="C21:D21"/>
    <mergeCell ref="C22:D22"/>
    <mergeCell ref="C24:D24"/>
    <mergeCell ref="C25:D25"/>
    <mergeCell ref="C26:D26"/>
    <mergeCell ref="C27:D27"/>
    <mergeCell ref="C13:D13"/>
    <mergeCell ref="C9:D9"/>
    <mergeCell ref="C10:D10"/>
    <mergeCell ref="C11:D11"/>
    <mergeCell ref="C12:D12"/>
    <mergeCell ref="AE17:AF17"/>
    <mergeCell ref="AE19:AF19"/>
    <mergeCell ref="AE20:AF20"/>
    <mergeCell ref="AE21:AF21"/>
    <mergeCell ref="AE11:AF11"/>
    <mergeCell ref="AE12:AF12"/>
    <mergeCell ref="AE13:AF13"/>
    <mergeCell ref="AE14:AF14"/>
    <mergeCell ref="AE16:AF16"/>
    <mergeCell ref="AE27:AF27"/>
    <mergeCell ref="AE28:AF28"/>
    <mergeCell ref="AE22:AF22"/>
    <mergeCell ref="AE23:AF23"/>
    <mergeCell ref="AE24:AF24"/>
    <mergeCell ref="AE25:AF25"/>
    <mergeCell ref="AE26:AF26"/>
  </mergeCells>
  <pageMargins left="0.25" right="0.25" top="0.75" bottom="0.7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874D-116F-4D00-96BD-E88BD64ED5D3}">
  <sheetPr>
    <pageSetUpPr fitToPage="1"/>
  </sheetPr>
  <dimension ref="A1:AG764"/>
  <sheetViews>
    <sheetView showGridLines="0" topLeftCell="K10" zoomScaleNormal="100" zoomScaleSheetLayoutView="83" workbookViewId="0">
      <selection activeCell="AB18" sqref="AB18"/>
    </sheetView>
  </sheetViews>
  <sheetFormatPr defaultColWidth="9" defaultRowHeight="14.4" outlineLevelCol="1" x14ac:dyDescent="0.3"/>
  <cols>
    <col min="1" max="1" width="10.77734375" style="241" customWidth="1"/>
    <col min="2" max="2" width="37.77734375" style="241" customWidth="1"/>
    <col min="3" max="6" width="15.77734375" style="242" customWidth="1"/>
    <col min="7" max="7" width="21.33203125" style="242" customWidth="1"/>
    <col min="8" max="9" width="15.77734375" style="242" customWidth="1"/>
    <col min="10" max="10" width="54.21875" style="242" customWidth="1"/>
    <col min="11" max="11" width="9.21875" style="242" customWidth="1"/>
    <col min="12" max="12" width="19" style="239" customWidth="1"/>
    <col min="13" max="14" width="9" style="239"/>
    <col min="15" max="15" width="15.21875" style="239" bestFit="1" customWidth="1"/>
    <col min="16" max="16" width="14.21875" style="239" bestFit="1" customWidth="1"/>
    <col min="17" max="17" width="11.6640625" style="239" hidden="1" customWidth="1"/>
    <col min="18" max="19" width="11" style="239" hidden="1" customWidth="1"/>
    <col min="20" max="20" width="11" style="239" customWidth="1"/>
    <col min="21" max="21" width="9.6640625" style="239" customWidth="1"/>
    <col min="22" max="22" width="29.77734375" style="239" customWidth="1"/>
    <col min="23" max="23" width="9" style="239"/>
    <col min="24" max="24" width="14.21875" style="239" bestFit="1" customWidth="1"/>
    <col min="25" max="25" width="12" style="56" hidden="1" customWidth="1" outlineLevel="1"/>
    <col min="26" max="26" width="12" style="239" bestFit="1" customWidth="1" collapsed="1"/>
    <col min="27" max="27" width="9" style="239" bestFit="1" customWidth="1"/>
    <col min="28" max="28" width="10" style="239" bestFit="1" customWidth="1"/>
    <col min="29" max="29" width="9" style="239"/>
    <col min="30" max="30" width="11" style="56" bestFit="1" customWidth="1"/>
    <col min="31" max="31" width="9" style="249"/>
    <col min="32" max="32" width="10.6640625" style="239" bestFit="1" customWidth="1"/>
    <col min="33" max="16384" width="9" style="239"/>
  </cols>
  <sheetData>
    <row r="1" spans="1:30" customFormat="1" x14ac:dyDescent="0.3">
      <c r="A1" s="445" t="s">
        <v>5022</v>
      </c>
      <c r="B1" s="444"/>
      <c r="C1" s="444"/>
      <c r="D1" s="444"/>
      <c r="E1" s="444"/>
      <c r="F1" s="444"/>
      <c r="G1" s="242"/>
      <c r="H1" s="242"/>
      <c r="I1" s="242"/>
      <c r="J1" s="242"/>
      <c r="N1" s="12"/>
      <c r="R1" s="131"/>
      <c r="T1" s="239"/>
    </row>
    <row r="2" spans="1:30" customFormat="1" ht="23.7" customHeight="1" thickBot="1" x14ac:dyDescent="0.45">
      <c r="A2" s="445" t="s">
        <v>5023</v>
      </c>
      <c r="B2" s="444"/>
      <c r="C2" s="444"/>
      <c r="D2" s="444"/>
      <c r="E2" s="444"/>
      <c r="F2" s="444"/>
      <c r="G2" s="242"/>
      <c r="H2" s="242"/>
      <c r="I2" s="242"/>
      <c r="J2" s="242"/>
      <c r="K2" s="55" t="s">
        <v>341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30" ht="15" thickTop="1" x14ac:dyDescent="0.3">
      <c r="A3" s="445" t="s">
        <v>1715</v>
      </c>
      <c r="B3" s="444"/>
      <c r="C3" s="444"/>
      <c r="D3" s="444"/>
      <c r="E3" s="444"/>
      <c r="F3" s="444"/>
      <c r="H3" s="243" t="s">
        <v>193</v>
      </c>
      <c r="I3" s="243"/>
      <c r="J3" s="243"/>
      <c r="K3" s="243"/>
    </row>
    <row r="4" spans="1:30" x14ac:dyDescent="0.3">
      <c r="A4" s="445" t="s">
        <v>1713</v>
      </c>
      <c r="B4" s="444"/>
      <c r="C4" s="444"/>
      <c r="D4" s="444"/>
      <c r="E4" s="444"/>
      <c r="F4" s="444"/>
    </row>
    <row r="5" spans="1:30" x14ac:dyDescent="0.3">
      <c r="A5" s="435"/>
      <c r="B5" s="434"/>
      <c r="C5" s="434"/>
      <c r="D5" s="434"/>
      <c r="E5" s="434"/>
      <c r="F5" s="434"/>
      <c r="I5" s="256" t="s">
        <v>1714</v>
      </c>
      <c r="K5" s="485" t="s">
        <v>266</v>
      </c>
      <c r="L5" s="485"/>
      <c r="M5" s="485"/>
      <c r="N5" s="485"/>
      <c r="O5" s="485"/>
      <c r="P5" s="485"/>
      <c r="U5" s="485" t="s">
        <v>266</v>
      </c>
      <c r="V5" s="485"/>
      <c r="W5" s="485"/>
      <c r="X5" s="485"/>
      <c r="Y5" s="485"/>
      <c r="Z5" s="485"/>
      <c r="AA5" s="485"/>
      <c r="AB5" s="485"/>
    </row>
    <row r="6" spans="1:30" x14ac:dyDescent="0.3">
      <c r="A6" s="445" t="s">
        <v>193</v>
      </c>
      <c r="B6" s="445" t="s">
        <v>193</v>
      </c>
      <c r="C6" s="447" t="s">
        <v>74</v>
      </c>
      <c r="D6" s="447" t="s">
        <v>193</v>
      </c>
      <c r="E6" s="447" t="s">
        <v>193</v>
      </c>
      <c r="F6" s="447" t="s">
        <v>75</v>
      </c>
      <c r="K6" s="485" t="s">
        <v>267</v>
      </c>
      <c r="L6" s="485"/>
      <c r="M6" s="485"/>
      <c r="N6" s="485"/>
      <c r="O6" s="485"/>
      <c r="P6" s="485"/>
      <c r="U6" s="485" t="s">
        <v>267</v>
      </c>
      <c r="V6" s="485"/>
      <c r="W6" s="485"/>
      <c r="X6" s="485"/>
      <c r="Y6" s="485"/>
      <c r="Z6" s="485"/>
      <c r="AA6" s="485"/>
      <c r="AB6" s="485"/>
    </row>
    <row r="7" spans="1:30" x14ac:dyDescent="0.3">
      <c r="A7" s="445" t="s">
        <v>1695</v>
      </c>
      <c r="B7" s="445" t="s">
        <v>193</v>
      </c>
      <c r="C7" s="447" t="s">
        <v>26</v>
      </c>
      <c r="D7" s="447" t="s">
        <v>77</v>
      </c>
      <c r="E7" s="447" t="s">
        <v>77</v>
      </c>
      <c r="F7" s="447" t="s">
        <v>26</v>
      </c>
      <c r="H7" s="245" t="s">
        <v>1653</v>
      </c>
      <c r="I7" s="245">
        <f t="shared" ref="I7:I31" si="0">SUMIF(A:A,H7,F:F)</f>
        <v>1706381.45</v>
      </c>
      <c r="J7" s="244" t="str">
        <f t="shared" ref="J7:J31" si="1">VLOOKUP(H7,A:B,2,FALSE)</f>
        <v>CASH.IN.BANK</v>
      </c>
      <c r="K7" s="485" t="s">
        <v>5027</v>
      </c>
      <c r="L7" s="485"/>
      <c r="M7" s="485"/>
      <c r="N7" s="485"/>
      <c r="O7" s="485"/>
      <c r="P7" s="485"/>
      <c r="U7" s="485" t="s">
        <v>5027</v>
      </c>
      <c r="V7" s="485"/>
      <c r="W7" s="485"/>
      <c r="X7" s="485"/>
      <c r="Y7" s="485"/>
      <c r="Z7" s="485"/>
      <c r="AA7" s="485"/>
      <c r="AB7" s="485"/>
    </row>
    <row r="8" spans="1:30" x14ac:dyDescent="0.3">
      <c r="A8" s="446" t="s">
        <v>268</v>
      </c>
      <c r="B8" s="446" t="s">
        <v>79</v>
      </c>
      <c r="C8" s="448" t="s">
        <v>2339</v>
      </c>
      <c r="D8" s="448" t="s">
        <v>80</v>
      </c>
      <c r="E8" s="448" t="s">
        <v>81</v>
      </c>
      <c r="F8" s="448" t="s">
        <v>5020</v>
      </c>
      <c r="G8" s="243"/>
      <c r="H8" s="245" t="s">
        <v>1681</v>
      </c>
      <c r="I8" s="255">
        <f>SUMIF(A:A,H8,F:F)</f>
        <v>7815773.04</v>
      </c>
      <c r="J8" s="244" t="str">
        <f t="shared" si="1"/>
        <v>CERTIFICATE OF DEPOSIT</v>
      </c>
      <c r="K8" s="245"/>
      <c r="U8" s="234"/>
      <c r="V8" s="234"/>
      <c r="W8" s="234"/>
      <c r="X8" s="234"/>
      <c r="Y8" s="234"/>
      <c r="Z8" s="234"/>
      <c r="AA8" s="234"/>
    </row>
    <row r="9" spans="1:30" x14ac:dyDescent="0.3">
      <c r="A9" s="435"/>
      <c r="B9" s="435"/>
      <c r="C9" s="439"/>
      <c r="D9" s="439"/>
      <c r="E9" s="439"/>
      <c r="F9" s="439"/>
      <c r="G9" s="243"/>
      <c r="H9" s="245" t="s">
        <v>1651</v>
      </c>
      <c r="I9" s="245">
        <f t="shared" si="0"/>
        <v>118684.77</v>
      </c>
      <c r="J9" s="244" t="str">
        <f t="shared" si="1"/>
        <v>CASH -CHASE SAVINGS</v>
      </c>
      <c r="K9" s="245"/>
      <c r="L9" s="60" t="s">
        <v>268</v>
      </c>
      <c r="O9" s="60" t="s">
        <v>26</v>
      </c>
      <c r="P9" s="60" t="s">
        <v>269</v>
      </c>
      <c r="U9" s="234"/>
      <c r="V9" s="234"/>
      <c r="W9" s="234"/>
      <c r="X9" s="234"/>
      <c r="Y9" s="234"/>
      <c r="Z9" s="234"/>
      <c r="AA9" s="234"/>
    </row>
    <row r="10" spans="1:30" x14ac:dyDescent="0.3">
      <c r="A10" s="436"/>
      <c r="B10" s="436"/>
      <c r="C10" s="440"/>
      <c r="D10" s="440"/>
      <c r="E10" s="440"/>
      <c r="F10" s="440"/>
      <c r="G10" s="243"/>
      <c r="H10" s="245" t="s">
        <v>1707</v>
      </c>
      <c r="I10" s="245">
        <f t="shared" si="0"/>
        <v>0</v>
      </c>
      <c r="J10" s="244" t="str">
        <f t="shared" si="1"/>
        <v>HUNTINGTON -Merchant Acct</v>
      </c>
      <c r="K10" s="245"/>
      <c r="U10" s="245"/>
      <c r="Z10" s="5" t="s">
        <v>281</v>
      </c>
      <c r="AA10" s="5" t="s">
        <v>26</v>
      </c>
      <c r="AB10" s="5" t="s">
        <v>282</v>
      </c>
    </row>
    <row r="11" spans="1:30" x14ac:dyDescent="0.3">
      <c r="A11" s="445" t="s">
        <v>1694</v>
      </c>
      <c r="B11" s="444"/>
      <c r="C11" s="444"/>
      <c r="D11" s="444"/>
      <c r="E11" s="444"/>
      <c r="F11" s="444"/>
      <c r="H11" s="245" t="s">
        <v>1712</v>
      </c>
      <c r="I11" s="245">
        <f t="shared" si="0"/>
        <v>0</v>
      </c>
      <c r="J11" s="244" t="str">
        <f t="shared" si="1"/>
        <v>MULTI-BANK SECURITIES</v>
      </c>
      <c r="K11" s="61" t="s">
        <v>270</v>
      </c>
      <c r="N11" s="5" t="s">
        <v>271</v>
      </c>
      <c r="O11" s="62">
        <f>SUM(O12:O30)</f>
        <v>2017164.74</v>
      </c>
      <c r="P11" s="63">
        <f t="shared" ref="P11:P30" si="2">O11/$O$40</f>
        <v>6.6409335977896847E-2</v>
      </c>
      <c r="Q11" s="251">
        <v>1.7999999999999999E-2</v>
      </c>
      <c r="R11" s="251">
        <f>O11/$Q$39</f>
        <v>8.9417518949125599E-2</v>
      </c>
      <c r="S11" s="249">
        <f>R11*Q11</f>
        <v>1.6095153410842606E-3</v>
      </c>
      <c r="T11" s="249"/>
      <c r="U11" s="245"/>
      <c r="V11" s="60" t="s">
        <v>268</v>
      </c>
      <c r="X11" s="60" t="s">
        <v>26</v>
      </c>
      <c r="Z11" s="60" t="s">
        <v>283</v>
      </c>
      <c r="AA11" s="60" t="s">
        <v>269</v>
      </c>
      <c r="AB11" s="60" t="s">
        <v>284</v>
      </c>
    </row>
    <row r="12" spans="1:30" x14ac:dyDescent="0.3">
      <c r="A12" s="437"/>
      <c r="B12" s="437"/>
      <c r="C12" s="438"/>
      <c r="D12" s="438"/>
      <c r="E12" s="438"/>
      <c r="F12" s="438"/>
      <c r="H12" s="245" t="s">
        <v>1711</v>
      </c>
      <c r="I12" s="245">
        <f t="shared" si="0"/>
        <v>0</v>
      </c>
      <c r="J12" s="244" t="str">
        <f t="shared" si="1"/>
        <v>THE CIBC BANK</v>
      </c>
      <c r="K12" s="245"/>
      <c r="L12" s="244" t="s">
        <v>272</v>
      </c>
      <c r="O12" s="56">
        <f>I7</f>
        <v>1706381.45</v>
      </c>
      <c r="P12" s="89">
        <f t="shared" si="2"/>
        <v>5.6177691773206771E-2</v>
      </c>
      <c r="U12" s="245"/>
      <c r="AD12" s="56">
        <f>SUM(AD13:AD17)</f>
        <v>7815773</v>
      </c>
    </row>
    <row r="13" spans="1:30" x14ac:dyDescent="0.3">
      <c r="A13" s="445" t="s">
        <v>1653</v>
      </c>
      <c r="B13" s="445" t="s">
        <v>101</v>
      </c>
      <c r="C13" s="449">
        <v>724084.27</v>
      </c>
      <c r="D13" s="449">
        <v>16993765.420000002</v>
      </c>
      <c r="E13" s="449">
        <v>17446962.239999998</v>
      </c>
      <c r="F13" s="449">
        <v>270887.45</v>
      </c>
      <c r="H13" s="245" t="s">
        <v>1710</v>
      </c>
      <c r="I13" s="245">
        <f t="shared" si="0"/>
        <v>0</v>
      </c>
      <c r="J13" s="244" t="str">
        <f t="shared" si="1"/>
        <v>HORIZON BANK</v>
      </c>
      <c r="L13" s="244" t="s">
        <v>273</v>
      </c>
      <c r="O13" s="56">
        <f>I9</f>
        <v>118684.77</v>
      </c>
      <c r="P13" s="89">
        <f t="shared" si="2"/>
        <v>3.9073540252291998E-3</v>
      </c>
      <c r="U13" s="244" t="s">
        <v>285</v>
      </c>
      <c r="X13" s="67">
        <f>O11+O36+AD13</f>
        <v>22558943.300000001</v>
      </c>
      <c r="Y13" s="64">
        <v>60</v>
      </c>
      <c r="Z13" s="67" t="s">
        <v>286</v>
      </c>
      <c r="AA13" s="68">
        <f>X13/$O$40</f>
        <v>0.74268819755198823</v>
      </c>
      <c r="AB13" s="69">
        <v>1E-3</v>
      </c>
    </row>
    <row r="14" spans="1:30" x14ac:dyDescent="0.3">
      <c r="A14" s="445" t="s">
        <v>1681</v>
      </c>
      <c r="B14" s="445" t="s">
        <v>277</v>
      </c>
      <c r="C14" s="449">
        <v>5569904.79</v>
      </c>
      <c r="D14" s="449">
        <v>2000000</v>
      </c>
      <c r="E14" s="449">
        <v>2504131.75</v>
      </c>
      <c r="F14" s="449">
        <v>5065773.04</v>
      </c>
      <c r="H14" s="245" t="s">
        <v>1709</v>
      </c>
      <c r="I14" s="245">
        <f t="shared" si="0"/>
        <v>0</v>
      </c>
      <c r="J14" s="244" t="str">
        <f t="shared" si="1"/>
        <v>SHARE HOLDER MI 1ST CU</v>
      </c>
      <c r="L14" s="244" t="s">
        <v>274</v>
      </c>
      <c r="O14" s="64">
        <f>I10</f>
        <v>0</v>
      </c>
      <c r="P14" s="89">
        <f t="shared" si="2"/>
        <v>0</v>
      </c>
      <c r="U14" s="241" t="s">
        <v>287</v>
      </c>
      <c r="V14" s="244"/>
      <c r="X14" s="70">
        <v>2000000</v>
      </c>
      <c r="Z14" s="56" t="s">
        <v>288</v>
      </c>
      <c r="AA14" s="68">
        <f>X14/$O$40</f>
        <v>6.5844236378925447E-2</v>
      </c>
      <c r="AB14" s="69">
        <v>6.0000000000000001E-3</v>
      </c>
      <c r="AD14" s="56">
        <v>2000000</v>
      </c>
    </row>
    <row r="15" spans="1:30" x14ac:dyDescent="0.3">
      <c r="A15" s="445" t="s">
        <v>1707</v>
      </c>
      <c r="B15" s="445" t="s">
        <v>274</v>
      </c>
      <c r="C15" s="449">
        <v>2500</v>
      </c>
      <c r="D15" s="449">
        <v>0</v>
      </c>
      <c r="E15" s="449">
        <v>2500</v>
      </c>
      <c r="F15" s="449">
        <v>0</v>
      </c>
      <c r="G15" s="245"/>
      <c r="H15" s="245" t="s">
        <v>1708</v>
      </c>
      <c r="I15" s="245">
        <f t="shared" si="0"/>
        <v>0</v>
      </c>
      <c r="J15" s="244" t="str">
        <f t="shared" si="1"/>
        <v>MICHIGAN FIRST CREDIT UNION</v>
      </c>
      <c r="L15" s="244" t="s">
        <v>27</v>
      </c>
      <c r="O15" s="56">
        <f t="shared" ref="O15:O20" si="3">I12</f>
        <v>0</v>
      </c>
      <c r="P15" s="89">
        <f t="shared" si="2"/>
        <v>0</v>
      </c>
      <c r="U15" s="242"/>
      <c r="V15" s="244"/>
      <c r="X15" s="56"/>
      <c r="Z15" s="56" t="s">
        <v>289</v>
      </c>
      <c r="AA15" s="68">
        <f>X15/$O$40</f>
        <v>0</v>
      </c>
      <c r="AB15" s="69">
        <v>6.0000000000000001E-3</v>
      </c>
    </row>
    <row r="16" spans="1:30" x14ac:dyDescent="0.3">
      <c r="A16" s="445" t="s">
        <v>2340</v>
      </c>
      <c r="B16" s="445" t="s">
        <v>2341</v>
      </c>
      <c r="C16" s="449">
        <v>0</v>
      </c>
      <c r="D16" s="449">
        <v>0</v>
      </c>
      <c r="E16" s="449">
        <v>0</v>
      </c>
      <c r="F16" s="449">
        <v>0</v>
      </c>
      <c r="G16" s="245"/>
      <c r="H16" s="245" t="s">
        <v>1680</v>
      </c>
      <c r="I16" s="245">
        <f t="shared" si="0"/>
        <v>0</v>
      </c>
      <c r="J16" s="244" t="str">
        <f t="shared" si="1"/>
        <v>HUNTINGTON MONEY MKT</v>
      </c>
      <c r="L16" s="244" t="s">
        <v>28</v>
      </c>
      <c r="O16" s="56">
        <f t="shared" si="3"/>
        <v>0</v>
      </c>
      <c r="P16" s="89">
        <f t="shared" si="2"/>
        <v>0</v>
      </c>
      <c r="U16" s="241"/>
      <c r="V16" s="244"/>
      <c r="X16" s="56">
        <v>3815773</v>
      </c>
      <c r="Z16" s="56" t="s">
        <v>290</v>
      </c>
      <c r="AA16" s="68">
        <f>X16/$O$40</f>
        <v>0.12562332969016074</v>
      </c>
      <c r="AB16" s="69">
        <v>7.0000000000000001E-3</v>
      </c>
      <c r="AD16" s="56">
        <v>3815773</v>
      </c>
    </row>
    <row r="17" spans="1:33" x14ac:dyDescent="0.3">
      <c r="A17" s="445" t="s">
        <v>2342</v>
      </c>
      <c r="B17" s="445" t="s">
        <v>2343</v>
      </c>
      <c r="C17" s="449">
        <v>0</v>
      </c>
      <c r="D17" s="449">
        <v>0</v>
      </c>
      <c r="E17" s="449">
        <v>0</v>
      </c>
      <c r="F17" s="449">
        <v>0</v>
      </c>
      <c r="G17" s="245"/>
      <c r="H17" s="245" t="s">
        <v>1706</v>
      </c>
      <c r="I17" s="245">
        <f t="shared" si="0"/>
        <v>0</v>
      </c>
      <c r="J17" s="244" t="str">
        <f t="shared" si="1"/>
        <v>PNC MONEY MARKET</v>
      </c>
      <c r="L17" s="244" t="s">
        <v>29</v>
      </c>
      <c r="O17" s="56">
        <f t="shared" si="3"/>
        <v>0</v>
      </c>
      <c r="P17" s="89">
        <f t="shared" si="2"/>
        <v>0</v>
      </c>
      <c r="U17" s="241"/>
      <c r="V17" s="244"/>
      <c r="X17" s="56">
        <v>2000000</v>
      </c>
      <c r="Y17" s="56">
        <v>240</v>
      </c>
      <c r="Z17" s="56" t="s">
        <v>291</v>
      </c>
      <c r="AA17" s="68">
        <f>X17/$O$40</f>
        <v>6.5844236378925447E-2</v>
      </c>
      <c r="AB17" s="71">
        <v>5.0000000000000001E-3</v>
      </c>
      <c r="AD17" s="56">
        <v>2000000</v>
      </c>
      <c r="AG17" s="89"/>
    </row>
    <row r="18" spans="1:33" x14ac:dyDescent="0.3">
      <c r="A18" s="445" t="s">
        <v>2344</v>
      </c>
      <c r="B18" s="445" t="s">
        <v>2345</v>
      </c>
      <c r="C18" s="449">
        <v>0</v>
      </c>
      <c r="D18" s="449">
        <v>0</v>
      </c>
      <c r="E18" s="449">
        <v>0</v>
      </c>
      <c r="F18" s="449">
        <v>0</v>
      </c>
      <c r="G18" s="245"/>
      <c r="H18" s="245" t="s">
        <v>1705</v>
      </c>
      <c r="I18" s="245">
        <f t="shared" si="0"/>
        <v>0</v>
      </c>
      <c r="J18" s="244" t="str">
        <f t="shared" si="1"/>
        <v>CHEMICAL BANK</v>
      </c>
      <c r="L18" s="244" t="s">
        <v>30</v>
      </c>
      <c r="O18" s="56">
        <f t="shared" si="3"/>
        <v>0</v>
      </c>
      <c r="P18" s="89">
        <f t="shared" si="2"/>
        <v>0</v>
      </c>
      <c r="U18" s="242"/>
      <c r="V18" s="244"/>
      <c r="W18" s="5" t="s">
        <v>280</v>
      </c>
      <c r="X18" s="62">
        <f>SUM(X13:X17)</f>
        <v>30374716.300000001</v>
      </c>
      <c r="Y18" s="72"/>
      <c r="Z18" s="56"/>
      <c r="AA18" s="89"/>
      <c r="AD18" s="254"/>
      <c r="AF18" s="70"/>
      <c r="AG18" s="253"/>
    </row>
    <row r="19" spans="1:33" x14ac:dyDescent="0.3">
      <c r="A19" s="445" t="s">
        <v>2346</v>
      </c>
      <c r="B19" s="445" t="s">
        <v>2347</v>
      </c>
      <c r="C19" s="449">
        <v>0</v>
      </c>
      <c r="D19" s="449">
        <v>0</v>
      </c>
      <c r="E19" s="449">
        <v>0</v>
      </c>
      <c r="F19" s="449">
        <v>0</v>
      </c>
      <c r="G19" s="245"/>
      <c r="H19" s="245" t="s">
        <v>1674</v>
      </c>
      <c r="I19" s="245">
        <f t="shared" si="0"/>
        <v>2885802.8499999996</v>
      </c>
      <c r="J19" s="244" t="str">
        <f t="shared" si="1"/>
        <v>OAKLAND CNTY LOCAL INVEST POO</v>
      </c>
      <c r="L19" s="244" t="s">
        <v>31</v>
      </c>
      <c r="O19" s="56">
        <f t="shared" si="3"/>
        <v>0</v>
      </c>
      <c r="P19" s="89">
        <f t="shared" si="2"/>
        <v>0</v>
      </c>
      <c r="U19" s="242"/>
      <c r="V19" s="244"/>
      <c r="Z19" s="56"/>
      <c r="AA19" s="89"/>
      <c r="AF19" s="251"/>
      <c r="AG19" s="249"/>
    </row>
    <row r="20" spans="1:33" x14ac:dyDescent="0.3">
      <c r="A20" s="445" t="s">
        <v>2348</v>
      </c>
      <c r="B20" s="445" t="s">
        <v>2349</v>
      </c>
      <c r="C20" s="449">
        <v>0</v>
      </c>
      <c r="D20" s="449">
        <v>0</v>
      </c>
      <c r="E20" s="449">
        <v>0</v>
      </c>
      <c r="F20" s="449">
        <v>0</v>
      </c>
      <c r="G20" s="245"/>
      <c r="H20" s="245" t="s">
        <v>1676</v>
      </c>
      <c r="I20" s="245">
        <f t="shared" si="0"/>
        <v>2500</v>
      </c>
      <c r="J20" s="244" t="str">
        <f t="shared" si="1"/>
        <v>DDA MERCHANT ACCOUNT</v>
      </c>
      <c r="L20" s="244" t="s">
        <v>32</v>
      </c>
      <c r="O20" s="56">
        <f t="shared" si="3"/>
        <v>0</v>
      </c>
      <c r="P20" s="89">
        <f t="shared" si="2"/>
        <v>0</v>
      </c>
      <c r="U20" s="242"/>
      <c r="V20" s="244"/>
      <c r="Z20" s="56"/>
      <c r="AA20" s="89"/>
    </row>
    <row r="21" spans="1:33" x14ac:dyDescent="0.3">
      <c r="A21" s="445" t="s">
        <v>1712</v>
      </c>
      <c r="B21" s="445" t="s">
        <v>278</v>
      </c>
      <c r="C21" s="449">
        <v>0</v>
      </c>
      <c r="D21" s="449">
        <v>0</v>
      </c>
      <c r="E21" s="449">
        <v>0</v>
      </c>
      <c r="F21" s="449">
        <v>0</v>
      </c>
      <c r="G21" s="245"/>
      <c r="H21" s="245" t="s">
        <v>1704</v>
      </c>
      <c r="I21" s="245">
        <f t="shared" si="0"/>
        <v>0</v>
      </c>
      <c r="J21" s="244" t="str">
        <f t="shared" si="1"/>
        <v>FLAGSTAR MONEY MARKET</v>
      </c>
      <c r="L21" s="244" t="s">
        <v>94</v>
      </c>
      <c r="O21" s="56">
        <f t="shared" ref="O21:O27" si="4">I20</f>
        <v>2500</v>
      </c>
      <c r="P21" s="89">
        <f t="shared" si="2"/>
        <v>8.2305295473656805E-5</v>
      </c>
      <c r="U21" s="242"/>
      <c r="V21" s="244"/>
      <c r="Z21" s="56"/>
      <c r="AA21" s="89"/>
    </row>
    <row r="22" spans="1:33" x14ac:dyDescent="0.3">
      <c r="A22" s="445" t="s">
        <v>2350</v>
      </c>
      <c r="B22" s="445" t="s">
        <v>2351</v>
      </c>
      <c r="C22" s="449">
        <v>0</v>
      </c>
      <c r="D22" s="449">
        <v>0</v>
      </c>
      <c r="E22" s="449">
        <v>0</v>
      </c>
      <c r="F22" s="449">
        <v>0</v>
      </c>
      <c r="G22" s="245"/>
      <c r="H22" s="245" t="s">
        <v>1703</v>
      </c>
      <c r="I22" s="245">
        <f t="shared" si="0"/>
        <v>0</v>
      </c>
      <c r="J22" s="244" t="str">
        <f t="shared" si="1"/>
        <v>FIFTH THIRD BANK</v>
      </c>
      <c r="L22" s="244" t="s">
        <v>33</v>
      </c>
      <c r="O22" s="56">
        <f t="shared" si="4"/>
        <v>0</v>
      </c>
      <c r="P22" s="89">
        <f t="shared" si="2"/>
        <v>0</v>
      </c>
      <c r="U22" s="242"/>
      <c r="V22" s="244"/>
      <c r="Z22" s="56"/>
      <c r="AA22" s="89"/>
    </row>
    <row r="23" spans="1:33" x14ac:dyDescent="0.3">
      <c r="A23" s="445" t="s">
        <v>1711</v>
      </c>
      <c r="B23" s="445" t="s">
        <v>27</v>
      </c>
      <c r="C23" s="449">
        <v>0</v>
      </c>
      <c r="D23" s="449">
        <v>0</v>
      </c>
      <c r="E23" s="449">
        <v>0</v>
      </c>
      <c r="F23" s="449">
        <v>0</v>
      </c>
      <c r="G23" s="245"/>
      <c r="H23" s="245" t="s">
        <v>1702</v>
      </c>
      <c r="I23" s="245">
        <f t="shared" si="0"/>
        <v>0</v>
      </c>
      <c r="J23" s="244" t="str">
        <f t="shared" si="1"/>
        <v>LEVEL ONE BANK</v>
      </c>
      <c r="L23" s="244" t="s">
        <v>34</v>
      </c>
      <c r="O23" s="56">
        <f t="shared" si="4"/>
        <v>0</v>
      </c>
      <c r="P23" s="89">
        <f t="shared" si="2"/>
        <v>0</v>
      </c>
      <c r="U23" s="242"/>
      <c r="V23" s="244"/>
      <c r="Z23" s="56"/>
      <c r="AA23" s="89"/>
    </row>
    <row r="24" spans="1:33" x14ac:dyDescent="0.3">
      <c r="A24" s="445" t="s">
        <v>1710</v>
      </c>
      <c r="B24" s="445" t="s">
        <v>28</v>
      </c>
      <c r="C24" s="449">
        <v>0</v>
      </c>
      <c r="D24" s="449">
        <v>0</v>
      </c>
      <c r="E24" s="449">
        <v>0</v>
      </c>
      <c r="F24" s="449">
        <v>0</v>
      </c>
      <c r="G24" s="245"/>
      <c r="H24" s="245" t="s">
        <v>1669</v>
      </c>
      <c r="I24" s="245">
        <f t="shared" si="0"/>
        <v>-102845.39</v>
      </c>
      <c r="J24" s="244" t="str">
        <f t="shared" si="1"/>
        <v>CHASE-PARKING METERS</v>
      </c>
      <c r="L24" s="244" t="s">
        <v>35</v>
      </c>
      <c r="O24" s="56">
        <f t="shared" si="4"/>
        <v>0</v>
      </c>
      <c r="P24" s="89">
        <f t="shared" si="2"/>
        <v>0</v>
      </c>
      <c r="U24" s="242"/>
      <c r="V24" s="244"/>
      <c r="Z24" s="56"/>
      <c r="AA24" s="89"/>
    </row>
    <row r="25" spans="1:33" x14ac:dyDescent="0.3">
      <c r="A25" s="445" t="s">
        <v>1709</v>
      </c>
      <c r="B25" s="445" t="s">
        <v>29</v>
      </c>
      <c r="C25" s="449">
        <v>0</v>
      </c>
      <c r="D25" s="449">
        <v>0</v>
      </c>
      <c r="E25" s="449">
        <v>0</v>
      </c>
      <c r="F25" s="449">
        <v>0</v>
      </c>
      <c r="G25" s="245"/>
      <c r="H25" s="245" t="s">
        <v>1701</v>
      </c>
      <c r="I25" s="245">
        <f t="shared" si="0"/>
        <v>0</v>
      </c>
      <c r="J25" s="244" t="str">
        <f t="shared" si="1"/>
        <v>CHIEF FINANCIAL CREDIT UNION</v>
      </c>
      <c r="L25" s="244" t="s">
        <v>152</v>
      </c>
      <c r="O25" s="56">
        <f t="shared" si="4"/>
        <v>-102845.39</v>
      </c>
      <c r="P25" s="89">
        <f t="shared" si="2"/>
        <v>-3.3858880848213874E-3</v>
      </c>
      <c r="U25" s="242"/>
      <c r="V25" s="244"/>
      <c r="Z25" s="56"/>
      <c r="AA25" s="89"/>
    </row>
    <row r="26" spans="1:33" x14ac:dyDescent="0.3">
      <c r="A26" s="445" t="s">
        <v>1708</v>
      </c>
      <c r="B26" s="445" t="s">
        <v>30</v>
      </c>
      <c r="C26" s="449">
        <v>0</v>
      </c>
      <c r="D26" s="449">
        <v>0</v>
      </c>
      <c r="E26" s="449">
        <v>0</v>
      </c>
      <c r="F26" s="449">
        <v>0</v>
      </c>
      <c r="G26" s="245"/>
      <c r="H26" s="245" t="s">
        <v>1700</v>
      </c>
      <c r="I26" s="245">
        <f t="shared" si="0"/>
        <v>0</v>
      </c>
      <c r="J26" s="244" t="str">
        <f t="shared" si="1"/>
        <v>INDEPENDENT BANK</v>
      </c>
      <c r="L26" s="244" t="s">
        <v>36</v>
      </c>
      <c r="O26" s="56">
        <f t="shared" si="4"/>
        <v>0</v>
      </c>
      <c r="P26" s="89">
        <f t="shared" si="2"/>
        <v>0</v>
      </c>
      <c r="U26" s="242"/>
      <c r="V26" s="244"/>
      <c r="Z26" s="56"/>
      <c r="AA26" s="89"/>
    </row>
    <row r="27" spans="1:33" x14ac:dyDescent="0.3">
      <c r="A27" s="445" t="s">
        <v>1706</v>
      </c>
      <c r="B27" s="445" t="s">
        <v>32</v>
      </c>
      <c r="C27" s="449">
        <v>0</v>
      </c>
      <c r="D27" s="449">
        <v>0</v>
      </c>
      <c r="E27" s="449">
        <v>0</v>
      </c>
      <c r="F27" s="449">
        <v>0</v>
      </c>
      <c r="G27" s="245"/>
      <c r="H27" s="245" t="s">
        <v>1658</v>
      </c>
      <c r="I27" s="245">
        <f t="shared" si="0"/>
        <v>17655975.710000001</v>
      </c>
      <c r="J27" s="244" t="str">
        <f t="shared" si="1"/>
        <v>MICHIGAN CLASS</v>
      </c>
      <c r="L27" s="244" t="s">
        <v>37</v>
      </c>
      <c r="O27" s="56">
        <f t="shared" si="4"/>
        <v>0</v>
      </c>
      <c r="P27" s="89">
        <f t="shared" si="2"/>
        <v>0</v>
      </c>
      <c r="U27" s="242"/>
      <c r="V27" s="244"/>
      <c r="Z27" s="56"/>
      <c r="AA27" s="89"/>
    </row>
    <row r="28" spans="1:33" x14ac:dyDescent="0.3">
      <c r="A28" s="445" t="s">
        <v>2352</v>
      </c>
      <c r="B28" s="445" t="s">
        <v>2353</v>
      </c>
      <c r="C28" s="449">
        <v>0</v>
      </c>
      <c r="D28" s="449">
        <v>0</v>
      </c>
      <c r="E28" s="449">
        <v>0</v>
      </c>
      <c r="F28" s="449">
        <v>0</v>
      </c>
      <c r="G28" s="245"/>
      <c r="H28" s="245" t="s">
        <v>1699</v>
      </c>
      <c r="I28" s="245">
        <f t="shared" si="0"/>
        <v>0</v>
      </c>
      <c r="J28" s="244" t="str">
        <f t="shared" si="1"/>
        <v>FLAGSTAR CONSTRUCTION SAVINGS</v>
      </c>
      <c r="L28" s="244" t="s">
        <v>38</v>
      </c>
      <c r="O28" s="56">
        <f>I28</f>
        <v>0</v>
      </c>
      <c r="P28" s="89">
        <f t="shared" si="2"/>
        <v>0</v>
      </c>
      <c r="U28" s="242"/>
      <c r="V28" s="244"/>
      <c r="Z28" s="56"/>
      <c r="AA28" s="89"/>
    </row>
    <row r="29" spans="1:33" x14ac:dyDescent="0.3">
      <c r="A29" s="445" t="s">
        <v>1705</v>
      </c>
      <c r="B29" s="445" t="s">
        <v>217</v>
      </c>
      <c r="C29" s="449">
        <v>0</v>
      </c>
      <c r="D29" s="449">
        <v>0</v>
      </c>
      <c r="E29" s="449">
        <v>0</v>
      </c>
      <c r="F29" s="449">
        <v>0</v>
      </c>
      <c r="G29" s="245"/>
      <c r="H29" s="245" t="s">
        <v>1697</v>
      </c>
      <c r="I29" s="245">
        <f t="shared" si="0"/>
        <v>3626.7</v>
      </c>
      <c r="J29" s="244" t="str">
        <f t="shared" si="1"/>
        <v>DAILY INT.ACCT-TAX OVER/DUP P</v>
      </c>
      <c r="L29" s="244" t="s">
        <v>275</v>
      </c>
      <c r="O29" s="56">
        <f>I31+I29</f>
        <v>3626.7</v>
      </c>
      <c r="P29" s="89">
        <f t="shared" si="2"/>
        <v>1.1939864603772445E-4</v>
      </c>
      <c r="U29" s="242"/>
      <c r="V29" s="244"/>
      <c r="Z29" s="56"/>
      <c r="AA29" s="89"/>
    </row>
    <row r="30" spans="1:33" x14ac:dyDescent="0.3">
      <c r="A30" s="445" t="s">
        <v>1674</v>
      </c>
      <c r="B30" s="445" t="s">
        <v>124</v>
      </c>
      <c r="C30" s="449">
        <v>1079708.6200000001</v>
      </c>
      <c r="D30" s="449">
        <v>5169.7700000000004</v>
      </c>
      <c r="E30" s="449">
        <v>0</v>
      </c>
      <c r="F30" s="449">
        <v>1084878.3899999999</v>
      </c>
      <c r="H30" s="245" t="s">
        <v>1657</v>
      </c>
      <c r="I30" s="245">
        <f t="shared" si="0"/>
        <v>288817.21000000002</v>
      </c>
      <c r="J30" s="244" t="str">
        <f t="shared" si="1"/>
        <v>DAILY INT ACCT TAX RECEIPTS</v>
      </c>
      <c r="L30" s="244" t="s">
        <v>165</v>
      </c>
      <c r="O30" s="56">
        <f>I30</f>
        <v>288817.21000000002</v>
      </c>
      <c r="P30" s="89">
        <f t="shared" si="2"/>
        <v>9.5084743227708754E-3</v>
      </c>
      <c r="U30" s="242"/>
      <c r="V30" s="244"/>
      <c r="Z30" s="56"/>
      <c r="AA30" s="89"/>
    </row>
    <row r="31" spans="1:33" x14ac:dyDescent="0.3">
      <c r="A31" s="445" t="s">
        <v>2354</v>
      </c>
      <c r="B31" s="445" t="s">
        <v>2355</v>
      </c>
      <c r="C31" s="449">
        <v>0</v>
      </c>
      <c r="D31" s="449">
        <v>0</v>
      </c>
      <c r="E31" s="449">
        <v>0</v>
      </c>
      <c r="F31" s="449">
        <v>0</v>
      </c>
      <c r="H31" s="245" t="s">
        <v>1668</v>
      </c>
      <c r="I31" s="245">
        <f t="shared" si="0"/>
        <v>0</v>
      </c>
      <c r="J31" s="244" t="str">
        <f t="shared" si="1"/>
        <v>CASH ACCOUNT- AUTOMATIC A/P</v>
      </c>
      <c r="U31" s="242"/>
      <c r="V31" s="244"/>
      <c r="Z31" s="56"/>
      <c r="AA31" s="89"/>
    </row>
    <row r="32" spans="1:33" x14ac:dyDescent="0.3">
      <c r="A32" s="445" t="s">
        <v>2356</v>
      </c>
      <c r="B32" s="445" t="s">
        <v>2357</v>
      </c>
      <c r="C32" s="449">
        <v>0</v>
      </c>
      <c r="D32" s="449">
        <v>0</v>
      </c>
      <c r="E32" s="449">
        <v>0</v>
      </c>
      <c r="F32" s="449">
        <v>0</v>
      </c>
      <c r="H32" s="242" t="s">
        <v>1696</v>
      </c>
      <c r="I32" s="245">
        <f>SUM(I7:I31)</f>
        <v>30374716.34</v>
      </c>
      <c r="J32" s="241" t="s">
        <v>280</v>
      </c>
      <c r="K32" s="65" t="s">
        <v>276</v>
      </c>
      <c r="N32" s="5" t="s">
        <v>271</v>
      </c>
      <c r="O32" s="66">
        <f>SUM(O33:O34)</f>
        <v>7815773</v>
      </c>
      <c r="P32" s="63">
        <f>O32/$O$40</f>
        <v>0.25731180244801161</v>
      </c>
      <c r="U32" s="242"/>
      <c r="V32" s="244"/>
      <c r="Z32" s="56"/>
      <c r="AA32" s="89"/>
    </row>
    <row r="33" spans="1:27" x14ac:dyDescent="0.3">
      <c r="A33" s="445" t="s">
        <v>1702</v>
      </c>
      <c r="B33" s="445" t="s">
        <v>35</v>
      </c>
      <c r="C33" s="449">
        <v>0</v>
      </c>
      <c r="D33" s="449">
        <v>0</v>
      </c>
      <c r="E33" s="449">
        <v>0</v>
      </c>
      <c r="F33" s="449">
        <v>0</v>
      </c>
      <c r="H33" s="243" t="s">
        <v>268</v>
      </c>
      <c r="I33" s="243"/>
      <c r="J33" s="243"/>
      <c r="K33" s="245"/>
      <c r="L33" s="244" t="s">
        <v>277</v>
      </c>
      <c r="O33" s="56">
        <f>AD12</f>
        <v>7815773</v>
      </c>
      <c r="P33" s="89">
        <f>O33/$O$40</f>
        <v>0.25731180244801161</v>
      </c>
      <c r="U33" s="242"/>
    </row>
    <row r="34" spans="1:27" x14ac:dyDescent="0.3">
      <c r="A34" s="445" t="s">
        <v>1701</v>
      </c>
      <c r="B34" s="445" t="s">
        <v>36</v>
      </c>
      <c r="C34" s="449">
        <v>0</v>
      </c>
      <c r="D34" s="449">
        <v>0</v>
      </c>
      <c r="E34" s="449">
        <v>0</v>
      </c>
      <c r="F34" s="449">
        <v>0</v>
      </c>
      <c r="G34" s="245"/>
      <c r="H34" s="243" t="s">
        <v>1695</v>
      </c>
      <c r="I34" s="243"/>
      <c r="J34" s="252">
        <f>I32-O40</f>
        <v>3.999999538064003E-2</v>
      </c>
      <c r="K34" s="245"/>
      <c r="L34" s="244" t="s">
        <v>278</v>
      </c>
      <c r="O34" s="56"/>
      <c r="P34" s="89">
        <f>O34/$O$40</f>
        <v>0</v>
      </c>
      <c r="U34" s="65"/>
      <c r="X34" s="5"/>
      <c r="Y34" s="72"/>
      <c r="Z34" s="66"/>
      <c r="AA34" s="63"/>
    </row>
    <row r="35" spans="1:27" x14ac:dyDescent="0.3">
      <c r="A35" s="445" t="s">
        <v>5024</v>
      </c>
      <c r="B35" s="445" t="s">
        <v>5025</v>
      </c>
      <c r="C35" s="449">
        <v>0</v>
      </c>
      <c r="D35" s="449">
        <v>12500</v>
      </c>
      <c r="E35" s="449">
        <v>0</v>
      </c>
      <c r="F35" s="449">
        <v>12500</v>
      </c>
      <c r="G35" s="245"/>
      <c r="H35" s="242" t="s">
        <v>1694</v>
      </c>
      <c r="U35" s="245"/>
      <c r="V35" s="244"/>
      <c r="Z35" s="56"/>
      <c r="AA35" s="89"/>
    </row>
    <row r="36" spans="1:27" x14ac:dyDescent="0.3">
      <c r="A36" s="445" t="s">
        <v>1658</v>
      </c>
      <c r="B36" s="445" t="s">
        <v>39</v>
      </c>
      <c r="C36" s="449">
        <v>612092.75</v>
      </c>
      <c r="D36" s="449">
        <v>8044234.2400000002</v>
      </c>
      <c r="E36" s="449">
        <v>1300000</v>
      </c>
      <c r="F36" s="449">
        <v>7356326.9900000002</v>
      </c>
      <c r="G36" s="245"/>
      <c r="H36" s="242" t="s">
        <v>1693</v>
      </c>
      <c r="K36" s="61" t="s">
        <v>279</v>
      </c>
      <c r="N36" s="5" t="s">
        <v>271</v>
      </c>
      <c r="O36" s="66">
        <f>SUM(O37:O38)</f>
        <v>20541778.560000002</v>
      </c>
      <c r="P36" s="63">
        <f>O36/$O$40</f>
        <v>0.67627886157409145</v>
      </c>
      <c r="U36" s="245"/>
      <c r="V36" s="244"/>
      <c r="Z36" s="56"/>
      <c r="AA36" s="89"/>
    </row>
    <row r="37" spans="1:27" x14ac:dyDescent="0.3">
      <c r="A37" s="445" t="s">
        <v>2358</v>
      </c>
      <c r="B37" s="445" t="s">
        <v>2359</v>
      </c>
      <c r="C37" s="449">
        <v>0</v>
      </c>
      <c r="D37" s="449">
        <v>0</v>
      </c>
      <c r="E37" s="449">
        <v>0</v>
      </c>
      <c r="F37" s="449">
        <v>0</v>
      </c>
      <c r="G37" s="245"/>
      <c r="H37" s="242" t="s">
        <v>1691</v>
      </c>
      <c r="K37" s="245"/>
      <c r="L37" s="244" t="s">
        <v>39</v>
      </c>
      <c r="O37" s="56">
        <f>I27</f>
        <v>17655975.710000001</v>
      </c>
      <c r="P37" s="89">
        <f>O37/$O$40</f>
        <v>0.58127211907490306</v>
      </c>
      <c r="Q37" s="251">
        <v>2.5600000000000001E-2</v>
      </c>
      <c r="R37" s="251">
        <f>O37/$Q$39</f>
        <v>0.78265969621015008</v>
      </c>
      <c r="S37" s="249">
        <f>R37*Q37</f>
        <v>2.0036088222979843E-2</v>
      </c>
      <c r="T37" s="249"/>
      <c r="U37" s="242"/>
    </row>
    <row r="38" spans="1:27" x14ac:dyDescent="0.3">
      <c r="A38" s="445" t="s">
        <v>1668</v>
      </c>
      <c r="B38" s="445" t="s">
        <v>198</v>
      </c>
      <c r="C38" s="450">
        <v>0</v>
      </c>
      <c r="D38" s="450">
        <v>2531116.25</v>
      </c>
      <c r="E38" s="450">
        <v>2531116.25</v>
      </c>
      <c r="F38" s="450">
        <v>0</v>
      </c>
      <c r="H38" s="242" t="s">
        <v>1690</v>
      </c>
      <c r="K38" s="245"/>
      <c r="L38" s="244" t="s">
        <v>126</v>
      </c>
      <c r="O38" s="56">
        <f>I19</f>
        <v>2885802.8499999996</v>
      </c>
      <c r="P38" s="89">
        <f>O38/$O$40</f>
        <v>9.5006742499188349E-2</v>
      </c>
      <c r="Q38" s="251">
        <v>2.4400000000000002E-2</v>
      </c>
      <c r="R38" s="251">
        <f>O38/$Q$39</f>
        <v>0.12792278484072434</v>
      </c>
      <c r="S38" s="249">
        <f>R38*Q38</f>
        <v>3.1213159501136739E-3</v>
      </c>
      <c r="T38" s="249"/>
      <c r="U38" s="61"/>
      <c r="X38" s="5"/>
      <c r="Y38" s="72"/>
      <c r="Z38" s="66"/>
      <c r="AA38" s="63"/>
    </row>
    <row r="39" spans="1:27" x14ac:dyDescent="0.3">
      <c r="A39" s="451"/>
      <c r="B39" s="445" t="s">
        <v>65</v>
      </c>
      <c r="C39" s="449">
        <v>7988290.4299999997</v>
      </c>
      <c r="D39" s="449">
        <v>29586785.68</v>
      </c>
      <c r="E39" s="449">
        <v>23784710.239999998</v>
      </c>
      <c r="F39" s="449">
        <v>13790365.869999999</v>
      </c>
      <c r="H39" s="242" t="s">
        <v>1688</v>
      </c>
      <c r="Q39" s="70">
        <f>O36+O11</f>
        <v>22558943.300000001</v>
      </c>
      <c r="R39" s="70"/>
      <c r="S39" s="249">
        <f>SUM(S11:S38)</f>
        <v>2.4766919514177779E-2</v>
      </c>
      <c r="T39" s="249"/>
      <c r="U39" s="245"/>
      <c r="V39" s="244"/>
      <c r="Z39" s="56"/>
      <c r="AA39" s="89"/>
    </row>
    <row r="40" spans="1:27" x14ac:dyDescent="0.3">
      <c r="A40" s="435"/>
      <c r="B40" s="435"/>
      <c r="C40" s="441"/>
      <c r="D40" s="441"/>
      <c r="E40" s="441"/>
      <c r="F40" s="441"/>
      <c r="H40" s="242" t="s">
        <v>1687</v>
      </c>
      <c r="N40" s="5" t="s">
        <v>280</v>
      </c>
      <c r="O40" s="62">
        <f>+O11+O32+O36</f>
        <v>30374716.300000004</v>
      </c>
      <c r="U40" s="245"/>
      <c r="V40" s="244"/>
      <c r="Z40" s="56"/>
      <c r="AA40" s="89"/>
    </row>
    <row r="41" spans="1:27" x14ac:dyDescent="0.3">
      <c r="A41" s="435"/>
      <c r="B41" s="435"/>
      <c r="C41" s="441"/>
      <c r="D41" s="441"/>
      <c r="E41" s="441"/>
      <c r="F41" s="441"/>
      <c r="H41" s="242" t="s">
        <v>1686</v>
      </c>
      <c r="U41" s="242"/>
    </row>
    <row r="42" spans="1:27" x14ac:dyDescent="0.3">
      <c r="A42" s="445" t="s">
        <v>1693</v>
      </c>
      <c r="B42" s="444"/>
      <c r="C42" s="444"/>
      <c r="D42" s="444"/>
      <c r="E42" s="444"/>
      <c r="F42" s="444"/>
      <c r="G42" s="245"/>
      <c r="H42" s="242" t="s">
        <v>1682</v>
      </c>
      <c r="U42" s="242"/>
      <c r="X42" s="5"/>
      <c r="Y42" s="72"/>
      <c r="Z42" s="62"/>
    </row>
    <row r="43" spans="1:27" x14ac:dyDescent="0.3">
      <c r="A43" s="443"/>
      <c r="B43" s="435"/>
      <c r="C43" s="441"/>
      <c r="D43" s="441"/>
      <c r="E43" s="441"/>
      <c r="F43" s="441"/>
      <c r="G43" s="245"/>
      <c r="H43" s="242" t="s">
        <v>1678</v>
      </c>
      <c r="U43" s="242"/>
    </row>
    <row r="44" spans="1:27" x14ac:dyDescent="0.3">
      <c r="A44" s="445" t="s">
        <v>1653</v>
      </c>
      <c r="B44" s="445" t="s">
        <v>101</v>
      </c>
      <c r="C44" s="449">
        <v>52549.120000000003</v>
      </c>
      <c r="D44" s="449">
        <v>852256.08</v>
      </c>
      <c r="E44" s="449">
        <v>814033.69</v>
      </c>
      <c r="F44" s="449">
        <v>90771.51</v>
      </c>
      <c r="G44" s="245"/>
      <c r="H44" s="242" t="s">
        <v>1677</v>
      </c>
      <c r="K44" s="245"/>
      <c r="U44" s="242"/>
    </row>
    <row r="45" spans="1:27" x14ac:dyDescent="0.3">
      <c r="A45" s="445" t="s">
        <v>1681</v>
      </c>
      <c r="B45" s="445" t="s">
        <v>277</v>
      </c>
      <c r="C45" s="449">
        <v>0</v>
      </c>
      <c r="D45" s="449">
        <v>0</v>
      </c>
      <c r="E45" s="449">
        <v>0</v>
      </c>
      <c r="F45" s="449">
        <v>0</v>
      </c>
      <c r="G45" s="245"/>
      <c r="H45" s="242" t="s">
        <v>1675</v>
      </c>
      <c r="K45" s="245"/>
      <c r="U45" s="242"/>
    </row>
    <row r="46" spans="1:27" x14ac:dyDescent="0.3">
      <c r="A46" s="445" t="s">
        <v>1651</v>
      </c>
      <c r="B46" s="445" t="s">
        <v>84</v>
      </c>
      <c r="C46" s="449">
        <v>0</v>
      </c>
      <c r="D46" s="449">
        <v>0</v>
      </c>
      <c r="E46" s="449">
        <v>0</v>
      </c>
      <c r="F46" s="449">
        <v>0</v>
      </c>
      <c r="G46" s="245"/>
      <c r="H46" s="242" t="s">
        <v>1672</v>
      </c>
      <c r="K46" s="245"/>
      <c r="U46" s="245"/>
      <c r="X46" s="250"/>
    </row>
    <row r="47" spans="1:27" x14ac:dyDescent="0.3">
      <c r="A47" s="445" t="s">
        <v>2344</v>
      </c>
      <c r="B47" s="445" t="s">
        <v>2345</v>
      </c>
      <c r="C47" s="449">
        <v>0</v>
      </c>
      <c r="D47" s="449">
        <v>0</v>
      </c>
      <c r="E47" s="449">
        <v>0</v>
      </c>
      <c r="F47" s="449">
        <v>0</v>
      </c>
      <c r="H47" s="242" t="s">
        <v>1670</v>
      </c>
      <c r="K47" s="245"/>
      <c r="U47" s="245"/>
    </row>
    <row r="48" spans="1:27" x14ac:dyDescent="0.3">
      <c r="A48" s="445" t="s">
        <v>2346</v>
      </c>
      <c r="B48" s="445" t="s">
        <v>2347</v>
      </c>
      <c r="C48" s="449">
        <v>0</v>
      </c>
      <c r="D48" s="449">
        <v>0</v>
      </c>
      <c r="E48" s="449">
        <v>0</v>
      </c>
      <c r="F48" s="449">
        <v>0</v>
      </c>
      <c r="H48" s="242" t="s">
        <v>1666</v>
      </c>
      <c r="K48" s="245"/>
      <c r="U48" s="245"/>
    </row>
    <row r="49" spans="1:21" x14ac:dyDescent="0.3">
      <c r="A49" s="445" t="s">
        <v>2350</v>
      </c>
      <c r="B49" s="445" t="s">
        <v>2351</v>
      </c>
      <c r="C49" s="449">
        <v>0</v>
      </c>
      <c r="D49" s="449">
        <v>0</v>
      </c>
      <c r="E49" s="449">
        <v>0</v>
      </c>
      <c r="F49" s="449">
        <v>0</v>
      </c>
      <c r="H49" s="242" t="s">
        <v>1664</v>
      </c>
      <c r="K49" s="245"/>
      <c r="U49" s="245"/>
    </row>
    <row r="50" spans="1:21" x14ac:dyDescent="0.3">
      <c r="A50" s="445" t="s">
        <v>2360</v>
      </c>
      <c r="B50" s="445" t="s">
        <v>2361</v>
      </c>
      <c r="C50" s="449">
        <v>0</v>
      </c>
      <c r="D50" s="449">
        <v>0</v>
      </c>
      <c r="E50" s="449">
        <v>0</v>
      </c>
      <c r="F50" s="449">
        <v>0</v>
      </c>
      <c r="H50" s="242" t="s">
        <v>1663</v>
      </c>
      <c r="K50" s="245"/>
      <c r="U50" s="245"/>
    </row>
    <row r="51" spans="1:21" x14ac:dyDescent="0.3">
      <c r="A51" s="445" t="s">
        <v>2352</v>
      </c>
      <c r="B51" s="445" t="s">
        <v>2353</v>
      </c>
      <c r="C51" s="449">
        <v>0</v>
      </c>
      <c r="D51" s="449">
        <v>0</v>
      </c>
      <c r="E51" s="449">
        <v>0</v>
      </c>
      <c r="F51" s="449">
        <v>0</v>
      </c>
      <c r="G51" s="245"/>
      <c r="H51" s="242" t="s">
        <v>1661</v>
      </c>
      <c r="K51" s="245"/>
      <c r="U51" s="245"/>
    </row>
    <row r="52" spans="1:21" x14ac:dyDescent="0.3">
      <c r="A52" s="445" t="s">
        <v>1674</v>
      </c>
      <c r="B52" s="445" t="s">
        <v>126</v>
      </c>
      <c r="C52" s="449">
        <v>500560.28</v>
      </c>
      <c r="D52" s="449">
        <v>0</v>
      </c>
      <c r="E52" s="449">
        <v>0</v>
      </c>
      <c r="F52" s="449">
        <v>500560.28</v>
      </c>
      <c r="G52" s="245"/>
      <c r="H52" s="242" t="s">
        <v>1659</v>
      </c>
      <c r="K52" s="245"/>
      <c r="U52" s="245"/>
    </row>
    <row r="53" spans="1:21" x14ac:dyDescent="0.3">
      <c r="A53" s="445" t="s">
        <v>2354</v>
      </c>
      <c r="B53" s="445" t="s">
        <v>2355</v>
      </c>
      <c r="C53" s="449">
        <v>0</v>
      </c>
      <c r="D53" s="449">
        <v>0</v>
      </c>
      <c r="E53" s="449">
        <v>0</v>
      </c>
      <c r="F53" s="449">
        <v>0</v>
      </c>
      <c r="G53" s="245"/>
      <c r="H53" s="242" t="s">
        <v>1655</v>
      </c>
      <c r="K53" s="245"/>
      <c r="U53" s="245"/>
    </row>
    <row r="54" spans="1:21" x14ac:dyDescent="0.3">
      <c r="A54" s="445" t="s">
        <v>1658</v>
      </c>
      <c r="B54" s="445" t="s">
        <v>39</v>
      </c>
      <c r="C54" s="449">
        <v>609887.96</v>
      </c>
      <c r="D54" s="449">
        <v>48.12</v>
      </c>
      <c r="E54" s="449">
        <v>110000</v>
      </c>
      <c r="F54" s="449">
        <v>499936.08</v>
      </c>
      <c r="G54" s="245"/>
      <c r="H54" s="242" t="s">
        <v>1652</v>
      </c>
      <c r="K54" s="245"/>
      <c r="U54" s="245"/>
    </row>
    <row r="55" spans="1:21" x14ac:dyDescent="0.3">
      <c r="A55" s="445" t="s">
        <v>2358</v>
      </c>
      <c r="B55" s="445" t="s">
        <v>2359</v>
      </c>
      <c r="C55" s="449">
        <v>0</v>
      </c>
      <c r="D55" s="449">
        <v>0</v>
      </c>
      <c r="E55" s="449">
        <v>0</v>
      </c>
      <c r="F55" s="449">
        <v>0</v>
      </c>
      <c r="U55" s="245"/>
    </row>
    <row r="56" spans="1:21" x14ac:dyDescent="0.3">
      <c r="A56" s="445" t="s">
        <v>1668</v>
      </c>
      <c r="B56" s="445" t="s">
        <v>198</v>
      </c>
      <c r="C56" s="450">
        <v>0</v>
      </c>
      <c r="D56" s="450">
        <v>635415.06000000006</v>
      </c>
      <c r="E56" s="450">
        <v>635415.06000000006</v>
      </c>
      <c r="F56" s="450">
        <v>0</v>
      </c>
      <c r="H56" s="239"/>
      <c r="I56" s="239"/>
      <c r="J56" s="239"/>
      <c r="K56" s="243"/>
      <c r="U56" s="245"/>
    </row>
    <row r="57" spans="1:21" x14ac:dyDescent="0.3">
      <c r="A57" s="451"/>
      <c r="B57" s="445" t="s">
        <v>1698</v>
      </c>
      <c r="C57" s="449">
        <v>1162997.3600000001</v>
      </c>
      <c r="D57" s="449">
        <v>1487719.26</v>
      </c>
      <c r="E57" s="449">
        <v>1559448.75</v>
      </c>
      <c r="F57" s="449">
        <v>1091267.8700000001</v>
      </c>
      <c r="H57" s="239"/>
      <c r="I57" s="239"/>
      <c r="J57" s="239"/>
      <c r="K57" s="243"/>
      <c r="U57" s="242"/>
    </row>
    <row r="58" spans="1:21" x14ac:dyDescent="0.3">
      <c r="A58" s="435"/>
      <c r="B58" s="434"/>
      <c r="C58" s="434"/>
      <c r="D58" s="434"/>
      <c r="E58" s="434"/>
      <c r="F58" s="434"/>
      <c r="H58" s="239"/>
      <c r="I58" s="239"/>
      <c r="J58" s="239"/>
    </row>
    <row r="59" spans="1:21" x14ac:dyDescent="0.3">
      <c r="A59" s="435"/>
      <c r="B59" s="434"/>
      <c r="C59" s="434"/>
      <c r="D59" s="434"/>
      <c r="E59" s="434"/>
      <c r="F59" s="434"/>
      <c r="G59" s="245"/>
      <c r="H59" s="239"/>
      <c r="I59" s="239"/>
      <c r="J59" s="239"/>
    </row>
    <row r="60" spans="1:21" x14ac:dyDescent="0.3">
      <c r="A60" s="445" t="s">
        <v>1691</v>
      </c>
      <c r="B60" s="444"/>
      <c r="C60" s="444"/>
      <c r="D60" s="444"/>
      <c r="E60" s="444"/>
      <c r="F60" s="444"/>
      <c r="H60" s="239"/>
      <c r="I60" s="239"/>
      <c r="J60" s="239"/>
    </row>
    <row r="61" spans="1:21" x14ac:dyDescent="0.3">
      <c r="A61" s="435"/>
      <c r="B61" s="434"/>
      <c r="C61" s="434"/>
      <c r="D61" s="434"/>
      <c r="E61" s="434"/>
      <c r="F61" s="434"/>
      <c r="H61" s="239"/>
      <c r="I61" s="239"/>
      <c r="J61" s="239"/>
    </row>
    <row r="62" spans="1:21" x14ac:dyDescent="0.3">
      <c r="A62" s="445" t="s">
        <v>1653</v>
      </c>
      <c r="B62" s="445" t="s">
        <v>101</v>
      </c>
      <c r="C62" s="449">
        <v>-18675.54</v>
      </c>
      <c r="D62" s="449">
        <v>612054.97</v>
      </c>
      <c r="E62" s="449">
        <v>574456.06000000006</v>
      </c>
      <c r="F62" s="449">
        <v>18923.37</v>
      </c>
      <c r="H62" s="239"/>
      <c r="I62" s="239"/>
      <c r="J62" s="239"/>
    </row>
    <row r="63" spans="1:21" x14ac:dyDescent="0.3">
      <c r="A63" s="445" t="s">
        <v>2362</v>
      </c>
      <c r="B63" s="445" t="s">
        <v>2363</v>
      </c>
      <c r="C63" s="449">
        <v>0</v>
      </c>
      <c r="D63" s="449">
        <v>0</v>
      </c>
      <c r="E63" s="449">
        <v>0</v>
      </c>
      <c r="F63" s="449">
        <v>0</v>
      </c>
      <c r="H63" s="239"/>
      <c r="I63" s="239"/>
      <c r="J63" s="239"/>
      <c r="L63" s="244"/>
      <c r="O63" s="56"/>
      <c r="P63" s="89"/>
    </row>
    <row r="64" spans="1:21" x14ac:dyDescent="0.3">
      <c r="A64" s="445" t="s">
        <v>1681</v>
      </c>
      <c r="B64" s="445" t="s">
        <v>277</v>
      </c>
      <c r="C64" s="449">
        <v>0</v>
      </c>
      <c r="D64" s="449">
        <v>0</v>
      </c>
      <c r="E64" s="449">
        <v>0</v>
      </c>
      <c r="F64" s="449">
        <v>0</v>
      </c>
      <c r="H64" s="239"/>
      <c r="I64" s="239"/>
      <c r="J64" s="239"/>
      <c r="P64" s="5"/>
    </row>
    <row r="65" spans="1:11" x14ac:dyDescent="0.3">
      <c r="A65" s="445" t="s">
        <v>2344</v>
      </c>
      <c r="B65" s="445" t="s">
        <v>2345</v>
      </c>
      <c r="C65" s="449">
        <v>0</v>
      </c>
      <c r="D65" s="449">
        <v>0</v>
      </c>
      <c r="E65" s="449">
        <v>0</v>
      </c>
      <c r="F65" s="449">
        <v>0</v>
      </c>
      <c r="G65" s="245"/>
      <c r="H65" s="239"/>
      <c r="I65" s="239"/>
      <c r="J65" s="239"/>
    </row>
    <row r="66" spans="1:11" x14ac:dyDescent="0.3">
      <c r="A66" s="445" t="s">
        <v>2346</v>
      </c>
      <c r="B66" s="445" t="s">
        <v>2347</v>
      </c>
      <c r="C66" s="449">
        <v>0</v>
      </c>
      <c r="D66" s="449">
        <v>0</v>
      </c>
      <c r="E66" s="449">
        <v>0</v>
      </c>
      <c r="F66" s="449">
        <v>0</v>
      </c>
      <c r="H66" s="239"/>
      <c r="I66" s="239"/>
      <c r="J66" s="239"/>
    </row>
    <row r="67" spans="1:11" x14ac:dyDescent="0.3">
      <c r="A67" s="445" t="s">
        <v>2350</v>
      </c>
      <c r="B67" s="445" t="s">
        <v>2351</v>
      </c>
      <c r="C67" s="449">
        <v>0</v>
      </c>
      <c r="D67" s="449">
        <v>0</v>
      </c>
      <c r="E67" s="449">
        <v>0</v>
      </c>
      <c r="F67" s="449">
        <v>0</v>
      </c>
      <c r="H67" s="239"/>
      <c r="I67" s="239"/>
      <c r="J67" s="239"/>
    </row>
    <row r="68" spans="1:11" x14ac:dyDescent="0.3">
      <c r="A68" s="445" t="s">
        <v>1674</v>
      </c>
      <c r="B68" s="445" t="s">
        <v>124</v>
      </c>
      <c r="C68" s="449">
        <v>1100364.18</v>
      </c>
      <c r="D68" s="449">
        <v>0</v>
      </c>
      <c r="E68" s="449">
        <v>0</v>
      </c>
      <c r="F68" s="449">
        <v>1100364.18</v>
      </c>
      <c r="H68" s="239"/>
      <c r="I68" s="239"/>
      <c r="J68" s="239"/>
    </row>
    <row r="69" spans="1:11" x14ac:dyDescent="0.3">
      <c r="A69" s="445" t="s">
        <v>2354</v>
      </c>
      <c r="B69" s="445" t="s">
        <v>2355</v>
      </c>
      <c r="C69" s="449">
        <v>0</v>
      </c>
      <c r="D69" s="449">
        <v>0</v>
      </c>
      <c r="E69" s="449">
        <v>0</v>
      </c>
      <c r="F69" s="449">
        <v>0</v>
      </c>
      <c r="H69" s="239"/>
      <c r="I69" s="239"/>
      <c r="J69" s="239"/>
      <c r="K69" s="239"/>
    </row>
    <row r="70" spans="1:11" x14ac:dyDescent="0.3">
      <c r="A70" s="445" t="s">
        <v>1704</v>
      </c>
      <c r="B70" s="445" t="s">
        <v>33</v>
      </c>
      <c r="C70" s="449">
        <v>0</v>
      </c>
      <c r="D70" s="449">
        <v>0</v>
      </c>
      <c r="E70" s="449">
        <v>0</v>
      </c>
      <c r="F70" s="449">
        <v>0</v>
      </c>
      <c r="H70" s="239"/>
      <c r="I70" s="239"/>
      <c r="J70" s="239"/>
      <c r="K70" s="239"/>
    </row>
    <row r="71" spans="1:11" x14ac:dyDescent="0.3">
      <c r="A71" s="445" t="s">
        <v>1658</v>
      </c>
      <c r="B71" s="445" t="s">
        <v>39</v>
      </c>
      <c r="C71" s="449">
        <v>1592995.87</v>
      </c>
      <c r="D71" s="449">
        <v>139.58000000000001</v>
      </c>
      <c r="E71" s="449">
        <v>325000</v>
      </c>
      <c r="F71" s="449">
        <v>1268135.45</v>
      </c>
      <c r="G71" s="245"/>
      <c r="H71" s="239"/>
      <c r="I71" s="239"/>
      <c r="J71" s="239"/>
      <c r="K71" s="239"/>
    </row>
    <row r="72" spans="1:11" x14ac:dyDescent="0.3">
      <c r="A72" s="445" t="s">
        <v>2358</v>
      </c>
      <c r="B72" s="445" t="s">
        <v>2359</v>
      </c>
      <c r="C72" s="449">
        <v>0</v>
      </c>
      <c r="D72" s="449">
        <v>0</v>
      </c>
      <c r="E72" s="449">
        <v>0</v>
      </c>
      <c r="F72" s="449">
        <v>0</v>
      </c>
      <c r="H72" s="239"/>
      <c r="I72" s="239"/>
      <c r="J72" s="239"/>
      <c r="K72" s="239"/>
    </row>
    <row r="73" spans="1:11" x14ac:dyDescent="0.3">
      <c r="A73" s="445" t="s">
        <v>1668</v>
      </c>
      <c r="B73" s="445" t="s">
        <v>198</v>
      </c>
      <c r="C73" s="450">
        <v>0</v>
      </c>
      <c r="D73" s="450">
        <v>227273.48</v>
      </c>
      <c r="E73" s="450">
        <v>227273.48</v>
      </c>
      <c r="F73" s="450">
        <v>0</v>
      </c>
      <c r="H73" s="239"/>
      <c r="I73" s="239"/>
      <c r="J73" s="239"/>
      <c r="K73" s="239"/>
    </row>
    <row r="74" spans="1:11" x14ac:dyDescent="0.3">
      <c r="A74" s="451"/>
      <c r="B74" s="445" t="s">
        <v>1692</v>
      </c>
      <c r="C74" s="449">
        <v>2674684.5099999998</v>
      </c>
      <c r="D74" s="449">
        <v>839468.03</v>
      </c>
      <c r="E74" s="449">
        <v>1126729.54</v>
      </c>
      <c r="F74" s="449">
        <v>2387423</v>
      </c>
      <c r="H74" s="239"/>
      <c r="I74" s="239"/>
      <c r="J74" s="239"/>
      <c r="K74" s="239"/>
    </row>
    <row r="75" spans="1:11" x14ac:dyDescent="0.3">
      <c r="A75" s="435"/>
      <c r="B75" s="435"/>
      <c r="C75" s="441"/>
      <c r="D75" s="441"/>
      <c r="E75" s="441"/>
      <c r="F75" s="441"/>
      <c r="H75" s="239"/>
      <c r="I75" s="239"/>
      <c r="J75" s="239"/>
      <c r="K75" s="239"/>
    </row>
    <row r="76" spans="1:11" x14ac:dyDescent="0.3">
      <c r="A76" s="435"/>
      <c r="B76" s="435"/>
      <c r="C76" s="442"/>
      <c r="D76" s="442"/>
      <c r="E76" s="442"/>
      <c r="F76" s="442"/>
      <c r="H76" s="239"/>
      <c r="I76" s="239"/>
      <c r="J76" s="239"/>
      <c r="K76" s="239"/>
    </row>
    <row r="77" spans="1:11" x14ac:dyDescent="0.3">
      <c r="A77" s="445" t="s">
        <v>1690</v>
      </c>
      <c r="B77" s="444"/>
      <c r="C77" s="444"/>
      <c r="D77" s="444"/>
      <c r="E77" s="444"/>
      <c r="F77" s="444"/>
      <c r="G77" s="245"/>
      <c r="H77" s="239"/>
      <c r="I77" s="239"/>
      <c r="J77" s="239"/>
      <c r="K77" s="239"/>
    </row>
    <row r="78" spans="1:11" x14ac:dyDescent="0.3">
      <c r="A78" s="435"/>
      <c r="B78" s="434"/>
      <c r="C78" s="434"/>
      <c r="D78" s="434"/>
      <c r="E78" s="434"/>
      <c r="F78" s="434"/>
      <c r="G78" s="245"/>
      <c r="H78" s="239"/>
      <c r="I78" s="239"/>
      <c r="J78" s="239"/>
      <c r="K78" s="239"/>
    </row>
    <row r="79" spans="1:11" x14ac:dyDescent="0.3">
      <c r="A79" s="445" t="s">
        <v>1653</v>
      </c>
      <c r="B79" s="445" t="s">
        <v>101</v>
      </c>
      <c r="C79" s="449">
        <v>23297.72</v>
      </c>
      <c r="D79" s="449">
        <v>84247.2</v>
      </c>
      <c r="E79" s="449">
        <v>108342.58</v>
      </c>
      <c r="F79" s="449">
        <v>-797.66</v>
      </c>
      <c r="G79" s="245"/>
      <c r="H79" s="239"/>
      <c r="I79" s="239"/>
      <c r="J79" s="239"/>
      <c r="K79" s="239"/>
    </row>
    <row r="80" spans="1:11" x14ac:dyDescent="0.3">
      <c r="A80" s="445" t="s">
        <v>1681</v>
      </c>
      <c r="B80" s="445" t="s">
        <v>277</v>
      </c>
      <c r="C80" s="449">
        <v>750000</v>
      </c>
      <c r="D80" s="449">
        <v>0</v>
      </c>
      <c r="E80" s="449">
        <v>0</v>
      </c>
      <c r="F80" s="449">
        <v>750000</v>
      </c>
      <c r="G80" s="245"/>
      <c r="H80" s="239"/>
      <c r="I80" s="239"/>
      <c r="J80" s="239"/>
      <c r="K80" s="239"/>
    </row>
    <row r="81" spans="1:11" x14ac:dyDescent="0.3">
      <c r="A81" s="445" t="s">
        <v>2344</v>
      </c>
      <c r="B81" s="445" t="s">
        <v>2345</v>
      </c>
      <c r="C81" s="449">
        <v>0</v>
      </c>
      <c r="D81" s="449">
        <v>0</v>
      </c>
      <c r="E81" s="449">
        <v>0</v>
      </c>
      <c r="F81" s="449">
        <v>0</v>
      </c>
      <c r="G81" s="245"/>
      <c r="H81" s="239"/>
      <c r="I81" s="239"/>
      <c r="J81" s="239"/>
      <c r="K81" s="239"/>
    </row>
    <row r="82" spans="1:11" x14ac:dyDescent="0.3">
      <c r="A82" s="445" t="s">
        <v>2346</v>
      </c>
      <c r="B82" s="445" t="s">
        <v>2347</v>
      </c>
      <c r="C82" s="449">
        <v>0</v>
      </c>
      <c r="D82" s="449">
        <v>0</v>
      </c>
      <c r="E82" s="449">
        <v>0</v>
      </c>
      <c r="F82" s="449">
        <v>0</v>
      </c>
      <c r="G82" s="245"/>
      <c r="H82" s="239"/>
      <c r="I82" s="239"/>
      <c r="J82" s="239"/>
      <c r="K82" s="239"/>
    </row>
    <row r="83" spans="1:11" x14ac:dyDescent="0.3">
      <c r="A83" s="445" t="s">
        <v>2350</v>
      </c>
      <c r="B83" s="445" t="s">
        <v>5026</v>
      </c>
      <c r="C83" s="449">
        <v>0</v>
      </c>
      <c r="D83" s="449">
        <v>0</v>
      </c>
      <c r="E83" s="449">
        <v>0</v>
      </c>
      <c r="F83" s="449">
        <v>0</v>
      </c>
      <c r="H83" s="239"/>
      <c r="I83" s="239"/>
      <c r="J83" s="239"/>
      <c r="K83" s="239"/>
    </row>
    <row r="84" spans="1:11" x14ac:dyDescent="0.3">
      <c r="A84" s="445" t="s">
        <v>1710</v>
      </c>
      <c r="B84" s="445" t="s">
        <v>28</v>
      </c>
      <c r="C84" s="449">
        <v>0</v>
      </c>
      <c r="D84" s="449">
        <v>0</v>
      </c>
      <c r="E84" s="449">
        <v>0</v>
      </c>
      <c r="F84" s="449">
        <v>0</v>
      </c>
      <c r="H84" s="239"/>
      <c r="I84" s="239"/>
      <c r="J84" s="239"/>
      <c r="K84" s="239"/>
    </row>
    <row r="85" spans="1:11" x14ac:dyDescent="0.3">
      <c r="A85" s="445" t="s">
        <v>2354</v>
      </c>
      <c r="B85" s="445" t="s">
        <v>2355</v>
      </c>
      <c r="C85" s="449">
        <v>0</v>
      </c>
      <c r="D85" s="449">
        <v>0</v>
      </c>
      <c r="E85" s="449">
        <v>0</v>
      </c>
      <c r="F85" s="449">
        <v>0</v>
      </c>
      <c r="H85" s="239"/>
      <c r="I85" s="239"/>
      <c r="J85" s="239"/>
      <c r="K85" s="239"/>
    </row>
    <row r="86" spans="1:11" x14ac:dyDescent="0.3">
      <c r="A86" s="445" t="s">
        <v>1658</v>
      </c>
      <c r="B86" s="445" t="s">
        <v>39</v>
      </c>
      <c r="C86" s="449">
        <v>97648.33</v>
      </c>
      <c r="D86" s="449">
        <v>8.75</v>
      </c>
      <c r="E86" s="449">
        <v>15000</v>
      </c>
      <c r="F86" s="449">
        <v>82657.08</v>
      </c>
      <c r="H86" s="239"/>
      <c r="I86" s="239"/>
      <c r="J86" s="239"/>
      <c r="K86" s="239"/>
    </row>
    <row r="87" spans="1:11" x14ac:dyDescent="0.3">
      <c r="A87" s="445" t="s">
        <v>2358</v>
      </c>
      <c r="B87" s="445" t="s">
        <v>2359</v>
      </c>
      <c r="C87" s="449">
        <v>0</v>
      </c>
      <c r="D87" s="449">
        <v>0</v>
      </c>
      <c r="E87" s="449">
        <v>0</v>
      </c>
      <c r="F87" s="449">
        <v>0</v>
      </c>
      <c r="G87" s="245"/>
      <c r="H87" s="239"/>
      <c r="I87" s="239"/>
      <c r="J87" s="239"/>
      <c r="K87" s="239"/>
    </row>
    <row r="88" spans="1:11" x14ac:dyDescent="0.3">
      <c r="A88" s="445" t="s">
        <v>1668</v>
      </c>
      <c r="B88" s="445" t="s">
        <v>198</v>
      </c>
      <c r="C88" s="450">
        <v>0</v>
      </c>
      <c r="D88" s="450">
        <v>57095.79</v>
      </c>
      <c r="E88" s="450">
        <v>57095.79</v>
      </c>
      <c r="F88" s="450">
        <v>0</v>
      </c>
      <c r="G88" s="245"/>
      <c r="H88" s="239"/>
      <c r="I88" s="239"/>
      <c r="J88" s="239"/>
      <c r="K88" s="239"/>
    </row>
    <row r="89" spans="1:11" x14ac:dyDescent="0.3">
      <c r="A89" s="451"/>
      <c r="B89" s="445" t="s">
        <v>1689</v>
      </c>
      <c r="C89" s="449">
        <v>870946.05</v>
      </c>
      <c r="D89" s="449">
        <v>141351.74</v>
      </c>
      <c r="E89" s="449">
        <v>180438.37</v>
      </c>
      <c r="F89" s="449">
        <v>831859.42</v>
      </c>
      <c r="G89" s="245"/>
      <c r="H89" s="239"/>
      <c r="I89" s="239"/>
      <c r="J89" s="239"/>
      <c r="K89" s="239"/>
    </row>
    <row r="90" spans="1:11" x14ac:dyDescent="0.3">
      <c r="A90" s="435"/>
      <c r="B90" s="435"/>
      <c r="C90" s="441"/>
      <c r="D90" s="441"/>
      <c r="E90" s="441"/>
      <c r="F90" s="441"/>
      <c r="H90" s="239"/>
      <c r="I90" s="239"/>
      <c r="J90" s="239"/>
      <c r="K90" s="239"/>
    </row>
    <row r="91" spans="1:11" x14ac:dyDescent="0.3">
      <c r="A91" s="435"/>
      <c r="B91" s="435"/>
      <c r="C91" s="442"/>
      <c r="D91" s="442"/>
      <c r="E91" s="442"/>
      <c r="F91" s="442"/>
      <c r="H91" s="239"/>
      <c r="I91" s="239"/>
      <c r="J91" s="239"/>
      <c r="K91" s="239"/>
    </row>
    <row r="92" spans="1:11" x14ac:dyDescent="0.3">
      <c r="A92" s="445" t="s">
        <v>1688</v>
      </c>
      <c r="B92" s="444"/>
      <c r="C92" s="444"/>
      <c r="D92" s="444"/>
      <c r="E92" s="444"/>
      <c r="F92" s="444"/>
      <c r="H92" s="239"/>
      <c r="I92" s="239"/>
      <c r="J92" s="239"/>
      <c r="K92" s="239"/>
    </row>
    <row r="93" spans="1:11" x14ac:dyDescent="0.3">
      <c r="A93" s="435"/>
      <c r="B93" s="434"/>
      <c r="C93" s="434"/>
      <c r="D93" s="434"/>
      <c r="E93" s="434"/>
      <c r="F93" s="434"/>
      <c r="H93" s="239"/>
      <c r="I93" s="239"/>
      <c r="J93" s="239"/>
      <c r="K93" s="239"/>
    </row>
    <row r="94" spans="1:11" x14ac:dyDescent="0.3">
      <c r="A94" s="445" t="s">
        <v>1653</v>
      </c>
      <c r="B94" s="445" t="s">
        <v>101</v>
      </c>
      <c r="C94" s="449">
        <v>31345.15</v>
      </c>
      <c r="D94" s="449">
        <v>24183.67</v>
      </c>
      <c r="E94" s="449">
        <v>0</v>
      </c>
      <c r="F94" s="449">
        <v>55528.82</v>
      </c>
      <c r="G94" s="245"/>
      <c r="H94" s="239"/>
      <c r="I94" s="239"/>
      <c r="J94" s="239"/>
      <c r="K94" s="239"/>
    </row>
    <row r="95" spans="1:11" x14ac:dyDescent="0.3">
      <c r="A95" s="445" t="s">
        <v>1681</v>
      </c>
      <c r="B95" s="445" t="s">
        <v>277</v>
      </c>
      <c r="C95" s="449">
        <v>0</v>
      </c>
      <c r="D95" s="449">
        <v>0</v>
      </c>
      <c r="E95" s="449">
        <v>0</v>
      </c>
      <c r="F95" s="449">
        <v>0</v>
      </c>
      <c r="G95" s="245"/>
      <c r="H95" s="239"/>
      <c r="I95" s="239"/>
      <c r="J95" s="239"/>
      <c r="K95" s="239"/>
    </row>
    <row r="96" spans="1:11" x14ac:dyDescent="0.3">
      <c r="A96" s="445" t="s">
        <v>2344</v>
      </c>
      <c r="B96" s="445" t="s">
        <v>2345</v>
      </c>
      <c r="C96" s="449">
        <v>0</v>
      </c>
      <c r="D96" s="449">
        <v>0</v>
      </c>
      <c r="E96" s="449">
        <v>0</v>
      </c>
      <c r="F96" s="449">
        <v>0</v>
      </c>
      <c r="G96" s="245"/>
      <c r="H96" s="239"/>
      <c r="I96" s="239"/>
      <c r="J96" s="239"/>
      <c r="K96" s="239"/>
    </row>
    <row r="97" spans="1:11" x14ac:dyDescent="0.3">
      <c r="A97" s="445" t="s">
        <v>2346</v>
      </c>
      <c r="B97" s="445" t="s">
        <v>2347</v>
      </c>
      <c r="C97" s="449">
        <v>0</v>
      </c>
      <c r="D97" s="449">
        <v>0</v>
      </c>
      <c r="E97" s="449">
        <v>0</v>
      </c>
      <c r="F97" s="449">
        <v>0</v>
      </c>
      <c r="G97" s="245"/>
      <c r="H97" s="239"/>
      <c r="I97" s="239"/>
      <c r="J97" s="239"/>
      <c r="K97" s="239"/>
    </row>
    <row r="98" spans="1:11" x14ac:dyDescent="0.3">
      <c r="A98" s="445" t="s">
        <v>2350</v>
      </c>
      <c r="B98" s="445" t="s">
        <v>2351</v>
      </c>
      <c r="C98" s="449">
        <v>0</v>
      </c>
      <c r="D98" s="449">
        <v>0</v>
      </c>
      <c r="E98" s="449">
        <v>0</v>
      </c>
      <c r="F98" s="449">
        <v>0</v>
      </c>
      <c r="H98" s="239"/>
      <c r="I98" s="239"/>
      <c r="J98" s="239"/>
      <c r="K98" s="239"/>
    </row>
    <row r="99" spans="1:11" x14ac:dyDescent="0.3">
      <c r="A99" s="445" t="s">
        <v>1658</v>
      </c>
      <c r="B99" s="445" t="s">
        <v>39</v>
      </c>
      <c r="C99" s="449">
        <v>0</v>
      </c>
      <c r="D99" s="449">
        <v>0</v>
      </c>
      <c r="E99" s="449">
        <v>0</v>
      </c>
      <c r="F99" s="449">
        <v>0</v>
      </c>
      <c r="H99" s="239"/>
      <c r="I99" s="239"/>
      <c r="J99" s="239"/>
      <c r="K99" s="239"/>
    </row>
    <row r="100" spans="1:11" x14ac:dyDescent="0.3">
      <c r="A100" s="445" t="s">
        <v>2358</v>
      </c>
      <c r="B100" s="445" t="s">
        <v>2359</v>
      </c>
      <c r="C100" s="449">
        <v>0</v>
      </c>
      <c r="D100" s="449">
        <v>0</v>
      </c>
      <c r="E100" s="449">
        <v>0</v>
      </c>
      <c r="F100" s="449">
        <v>0</v>
      </c>
      <c r="H100" s="239"/>
      <c r="I100" s="239"/>
      <c r="J100" s="239"/>
      <c r="K100" s="239"/>
    </row>
    <row r="101" spans="1:11" x14ac:dyDescent="0.3">
      <c r="A101" s="445" t="s">
        <v>1668</v>
      </c>
      <c r="B101" s="445" t="s">
        <v>198</v>
      </c>
      <c r="C101" s="450">
        <v>0</v>
      </c>
      <c r="D101" s="450">
        <v>0</v>
      </c>
      <c r="E101" s="450">
        <v>0</v>
      </c>
      <c r="F101" s="450">
        <v>0</v>
      </c>
      <c r="H101" s="239"/>
      <c r="I101" s="239"/>
      <c r="J101" s="239"/>
      <c r="K101" s="239"/>
    </row>
    <row r="102" spans="1:11" x14ac:dyDescent="0.3">
      <c r="A102" s="451"/>
      <c r="B102" s="445" t="s">
        <v>2364</v>
      </c>
      <c r="C102" s="449">
        <v>31345.15</v>
      </c>
      <c r="D102" s="449">
        <v>24183.67</v>
      </c>
      <c r="E102" s="449">
        <v>0</v>
      </c>
      <c r="F102" s="449">
        <v>55528.82</v>
      </c>
      <c r="G102" s="245"/>
      <c r="H102" s="239"/>
      <c r="I102" s="239"/>
      <c r="J102" s="239"/>
      <c r="K102" s="239"/>
    </row>
    <row r="103" spans="1:11" x14ac:dyDescent="0.3">
      <c r="A103" s="435"/>
      <c r="B103" s="434"/>
      <c r="C103" s="434"/>
      <c r="D103" s="434"/>
      <c r="E103" s="434"/>
      <c r="F103" s="434"/>
      <c r="G103" s="245"/>
      <c r="H103" s="239"/>
      <c r="I103" s="239"/>
      <c r="J103" s="239"/>
      <c r="K103" s="239"/>
    </row>
    <row r="104" spans="1:11" x14ac:dyDescent="0.3">
      <c r="A104" s="443"/>
      <c r="B104" s="435"/>
      <c r="C104" s="441"/>
      <c r="D104" s="441"/>
      <c r="E104" s="441"/>
      <c r="F104" s="441"/>
      <c r="G104" s="245"/>
      <c r="H104" s="239"/>
      <c r="I104" s="239"/>
      <c r="J104" s="239"/>
      <c r="K104" s="239"/>
    </row>
    <row r="105" spans="1:11" x14ac:dyDescent="0.3">
      <c r="A105" s="445" t="s">
        <v>2365</v>
      </c>
      <c r="B105" s="444"/>
      <c r="C105" s="444"/>
      <c r="D105" s="444"/>
      <c r="E105" s="444"/>
      <c r="F105" s="444"/>
      <c r="G105" s="245"/>
      <c r="H105" s="239"/>
      <c r="I105" s="239"/>
      <c r="J105" s="239"/>
      <c r="K105" s="239"/>
    </row>
    <row r="106" spans="1:11" x14ac:dyDescent="0.3">
      <c r="A106" s="435"/>
      <c r="B106" s="435"/>
      <c r="C106" s="442"/>
      <c r="D106" s="442"/>
      <c r="E106" s="442"/>
      <c r="F106" s="442"/>
      <c r="G106" s="245"/>
      <c r="H106" s="239"/>
      <c r="I106" s="239"/>
      <c r="J106" s="239"/>
      <c r="K106" s="239"/>
    </row>
    <row r="107" spans="1:11" x14ac:dyDescent="0.3">
      <c r="A107" s="445" t="s">
        <v>1653</v>
      </c>
      <c r="B107" s="445" t="s">
        <v>101</v>
      </c>
      <c r="C107" s="449">
        <v>0</v>
      </c>
      <c r="D107" s="449">
        <v>0</v>
      </c>
      <c r="E107" s="449">
        <v>0</v>
      </c>
      <c r="F107" s="449">
        <v>0</v>
      </c>
      <c r="H107" s="239"/>
      <c r="I107" s="239"/>
      <c r="J107" s="239"/>
      <c r="K107" s="239"/>
    </row>
    <row r="108" spans="1:11" x14ac:dyDescent="0.3">
      <c r="A108" s="445" t="s">
        <v>2366</v>
      </c>
      <c r="B108" s="445" t="s">
        <v>2367</v>
      </c>
      <c r="C108" s="449">
        <v>0</v>
      </c>
      <c r="D108" s="449">
        <v>0</v>
      </c>
      <c r="E108" s="449">
        <v>0</v>
      </c>
      <c r="F108" s="449">
        <v>0</v>
      </c>
      <c r="H108" s="239"/>
      <c r="I108" s="239"/>
      <c r="J108" s="239"/>
      <c r="K108" s="239"/>
    </row>
    <row r="109" spans="1:11" x14ac:dyDescent="0.3">
      <c r="A109" s="445" t="s">
        <v>1681</v>
      </c>
      <c r="B109" s="445" t="s">
        <v>277</v>
      </c>
      <c r="C109" s="449">
        <v>0</v>
      </c>
      <c r="D109" s="449">
        <v>0</v>
      </c>
      <c r="E109" s="449">
        <v>0</v>
      </c>
      <c r="F109" s="449">
        <v>0</v>
      </c>
      <c r="H109" s="239"/>
      <c r="I109" s="239"/>
      <c r="J109" s="239"/>
      <c r="K109" s="239"/>
    </row>
    <row r="110" spans="1:11" x14ac:dyDescent="0.3">
      <c r="A110" s="445" t="s">
        <v>1651</v>
      </c>
      <c r="B110" s="445" t="s">
        <v>84</v>
      </c>
      <c r="C110" s="449">
        <v>0</v>
      </c>
      <c r="D110" s="449">
        <v>0</v>
      </c>
      <c r="E110" s="449">
        <v>0</v>
      </c>
      <c r="F110" s="449">
        <v>0</v>
      </c>
      <c r="H110" s="239"/>
      <c r="I110" s="239"/>
      <c r="J110" s="239"/>
      <c r="K110" s="239"/>
    </row>
    <row r="111" spans="1:11" x14ac:dyDescent="0.3">
      <c r="A111" s="445" t="s">
        <v>2346</v>
      </c>
      <c r="B111" s="445" t="s">
        <v>2347</v>
      </c>
      <c r="C111" s="449">
        <v>0</v>
      </c>
      <c r="D111" s="449">
        <v>0</v>
      </c>
      <c r="E111" s="449">
        <v>0</v>
      </c>
      <c r="F111" s="449">
        <v>0</v>
      </c>
      <c r="G111" s="245"/>
      <c r="H111" s="239"/>
      <c r="I111" s="239"/>
      <c r="J111" s="239"/>
      <c r="K111" s="239"/>
    </row>
    <row r="112" spans="1:11" x14ac:dyDescent="0.3">
      <c r="A112" s="445" t="s">
        <v>2350</v>
      </c>
      <c r="B112" s="445" t="s">
        <v>2351</v>
      </c>
      <c r="C112" s="449">
        <v>0</v>
      </c>
      <c r="D112" s="449">
        <v>0</v>
      </c>
      <c r="E112" s="449">
        <v>0</v>
      </c>
      <c r="F112" s="449">
        <v>0</v>
      </c>
      <c r="G112" s="245"/>
      <c r="H112" s="239"/>
      <c r="I112" s="239"/>
      <c r="J112" s="239"/>
      <c r="K112" s="239"/>
    </row>
    <row r="113" spans="1:11" x14ac:dyDescent="0.3">
      <c r="A113" s="445" t="s">
        <v>1658</v>
      </c>
      <c r="B113" s="445" t="s">
        <v>39</v>
      </c>
      <c r="C113" s="449">
        <v>0</v>
      </c>
      <c r="D113" s="449">
        <v>0</v>
      </c>
      <c r="E113" s="449">
        <v>0</v>
      </c>
      <c r="F113" s="449">
        <v>0</v>
      </c>
      <c r="G113" s="245"/>
      <c r="H113" s="239"/>
      <c r="I113" s="239"/>
      <c r="J113" s="239"/>
      <c r="K113" s="239"/>
    </row>
    <row r="114" spans="1:11" x14ac:dyDescent="0.3">
      <c r="A114" s="445" t="s">
        <v>2358</v>
      </c>
      <c r="B114" s="445" t="s">
        <v>2359</v>
      </c>
      <c r="C114" s="449">
        <v>0</v>
      </c>
      <c r="D114" s="449">
        <v>0</v>
      </c>
      <c r="E114" s="449">
        <v>0</v>
      </c>
      <c r="F114" s="449">
        <v>0</v>
      </c>
      <c r="H114" s="239"/>
      <c r="I114" s="239"/>
      <c r="J114" s="239"/>
      <c r="K114" s="239"/>
    </row>
    <row r="115" spans="1:11" x14ac:dyDescent="0.3">
      <c r="A115" s="445" t="s">
        <v>1668</v>
      </c>
      <c r="B115" s="445" t="s">
        <v>198</v>
      </c>
      <c r="C115" s="450">
        <v>0</v>
      </c>
      <c r="D115" s="450">
        <v>0</v>
      </c>
      <c r="E115" s="450">
        <v>0</v>
      </c>
      <c r="F115" s="450">
        <v>0</v>
      </c>
      <c r="H115" s="239"/>
      <c r="I115" s="239"/>
      <c r="J115" s="239"/>
      <c r="K115" s="239"/>
    </row>
    <row r="116" spans="1:11" x14ac:dyDescent="0.3">
      <c r="A116" s="451"/>
      <c r="B116" s="445" t="s">
        <v>2368</v>
      </c>
      <c r="C116" s="449">
        <v>0</v>
      </c>
      <c r="D116" s="449">
        <v>0</v>
      </c>
      <c r="E116" s="449">
        <v>0</v>
      </c>
      <c r="F116" s="449">
        <v>0</v>
      </c>
      <c r="H116" s="239"/>
      <c r="I116" s="239"/>
      <c r="J116" s="239"/>
      <c r="K116" s="239"/>
    </row>
    <row r="117" spans="1:11" x14ac:dyDescent="0.3">
      <c r="A117" s="443"/>
      <c r="B117" s="435"/>
      <c r="C117" s="441"/>
      <c r="D117" s="441"/>
      <c r="E117" s="441"/>
      <c r="F117" s="441"/>
      <c r="H117" s="239"/>
      <c r="I117" s="239"/>
      <c r="J117" s="239"/>
      <c r="K117" s="239"/>
    </row>
    <row r="118" spans="1:11" x14ac:dyDescent="0.3">
      <c r="A118" s="435"/>
      <c r="B118" s="434"/>
      <c r="C118" s="434"/>
      <c r="D118" s="434"/>
      <c r="E118" s="434"/>
      <c r="F118" s="434"/>
      <c r="G118" s="245"/>
      <c r="H118" s="239"/>
      <c r="I118" s="239"/>
      <c r="J118" s="239"/>
      <c r="K118" s="239"/>
    </row>
    <row r="119" spans="1:11" x14ac:dyDescent="0.3">
      <c r="A119" s="445" t="s">
        <v>1687</v>
      </c>
      <c r="B119" s="444"/>
      <c r="C119" s="444"/>
      <c r="D119" s="444"/>
      <c r="E119" s="444"/>
      <c r="F119" s="444"/>
      <c r="G119" s="245"/>
      <c r="H119" s="239"/>
      <c r="I119" s="239"/>
      <c r="J119" s="239"/>
      <c r="K119" s="239"/>
    </row>
    <row r="120" spans="1:11" x14ac:dyDescent="0.3">
      <c r="A120" s="435"/>
      <c r="B120" s="435"/>
      <c r="C120" s="441"/>
      <c r="D120" s="441"/>
      <c r="E120" s="441"/>
      <c r="F120" s="441"/>
      <c r="G120" s="245"/>
      <c r="H120" s="239"/>
      <c r="I120" s="239"/>
      <c r="J120" s="239"/>
      <c r="K120" s="239"/>
    </row>
    <row r="121" spans="1:11" x14ac:dyDescent="0.3">
      <c r="A121" s="445" t="s">
        <v>1653</v>
      </c>
      <c r="B121" s="445" t="s">
        <v>101</v>
      </c>
      <c r="C121" s="449">
        <v>31.53</v>
      </c>
      <c r="D121" s="449">
        <v>0</v>
      </c>
      <c r="E121" s="449">
        <v>0</v>
      </c>
      <c r="F121" s="449">
        <v>31.53</v>
      </c>
      <c r="G121" s="245"/>
      <c r="H121" s="239"/>
      <c r="I121" s="239"/>
      <c r="J121" s="239"/>
      <c r="K121" s="239"/>
    </row>
    <row r="122" spans="1:11" x14ac:dyDescent="0.3">
      <c r="A122" s="445" t="s">
        <v>1681</v>
      </c>
      <c r="B122" s="445" t="s">
        <v>277</v>
      </c>
      <c r="C122" s="449">
        <v>0</v>
      </c>
      <c r="D122" s="449">
        <v>0</v>
      </c>
      <c r="E122" s="449">
        <v>0</v>
      </c>
      <c r="F122" s="449">
        <v>0</v>
      </c>
      <c r="G122" s="245"/>
      <c r="H122" s="239"/>
      <c r="I122" s="239"/>
      <c r="J122" s="239"/>
      <c r="K122" s="239"/>
    </row>
    <row r="123" spans="1:11" x14ac:dyDescent="0.3">
      <c r="A123" s="445" t="s">
        <v>2344</v>
      </c>
      <c r="B123" s="445" t="s">
        <v>2345</v>
      </c>
      <c r="C123" s="449">
        <v>0</v>
      </c>
      <c r="D123" s="449">
        <v>0</v>
      </c>
      <c r="E123" s="449">
        <v>0</v>
      </c>
      <c r="F123" s="449">
        <v>0</v>
      </c>
      <c r="G123" s="245"/>
      <c r="H123" s="239"/>
      <c r="I123" s="239"/>
      <c r="J123" s="239"/>
      <c r="K123" s="239"/>
    </row>
    <row r="124" spans="1:11" x14ac:dyDescent="0.3">
      <c r="A124" s="445" t="s">
        <v>2346</v>
      </c>
      <c r="B124" s="445" t="s">
        <v>2347</v>
      </c>
      <c r="C124" s="449">
        <v>0</v>
      </c>
      <c r="D124" s="449">
        <v>0</v>
      </c>
      <c r="E124" s="449">
        <v>0</v>
      </c>
      <c r="F124" s="449">
        <v>0</v>
      </c>
      <c r="G124" s="245"/>
      <c r="H124" s="239"/>
      <c r="I124" s="239"/>
      <c r="J124" s="239"/>
      <c r="K124" s="239"/>
    </row>
    <row r="125" spans="1:11" x14ac:dyDescent="0.3">
      <c r="A125" s="445" t="s">
        <v>2350</v>
      </c>
      <c r="B125" s="445" t="s">
        <v>2351</v>
      </c>
      <c r="C125" s="449">
        <v>0</v>
      </c>
      <c r="D125" s="449">
        <v>0</v>
      </c>
      <c r="E125" s="449">
        <v>0</v>
      </c>
      <c r="F125" s="449">
        <v>0</v>
      </c>
      <c r="H125" s="239"/>
      <c r="I125" s="239"/>
      <c r="J125" s="239"/>
      <c r="K125" s="239"/>
    </row>
    <row r="126" spans="1:11" x14ac:dyDescent="0.3">
      <c r="A126" s="445" t="s">
        <v>1658</v>
      </c>
      <c r="B126" s="445" t="s">
        <v>39</v>
      </c>
      <c r="C126" s="449">
        <v>0</v>
      </c>
      <c r="D126" s="449">
        <v>0</v>
      </c>
      <c r="E126" s="449">
        <v>0</v>
      </c>
      <c r="F126" s="449">
        <v>0</v>
      </c>
      <c r="H126" s="239"/>
      <c r="I126" s="239"/>
      <c r="J126" s="239"/>
      <c r="K126" s="239"/>
    </row>
    <row r="127" spans="1:11" x14ac:dyDescent="0.3">
      <c r="A127" s="445" t="s">
        <v>2358</v>
      </c>
      <c r="B127" s="445" t="s">
        <v>2359</v>
      </c>
      <c r="C127" s="449">
        <v>0</v>
      </c>
      <c r="D127" s="449">
        <v>0</v>
      </c>
      <c r="E127" s="449">
        <v>0</v>
      </c>
      <c r="F127" s="449">
        <v>0</v>
      </c>
      <c r="H127" s="239"/>
      <c r="I127" s="239"/>
      <c r="J127" s="239"/>
      <c r="K127" s="239"/>
    </row>
    <row r="128" spans="1:11" x14ac:dyDescent="0.3">
      <c r="A128" s="445" t="s">
        <v>1668</v>
      </c>
      <c r="B128" s="445" t="s">
        <v>198</v>
      </c>
      <c r="C128" s="450">
        <v>0</v>
      </c>
      <c r="D128" s="450">
        <v>0</v>
      </c>
      <c r="E128" s="450">
        <v>0</v>
      </c>
      <c r="F128" s="450">
        <v>0</v>
      </c>
      <c r="H128" s="239"/>
      <c r="I128" s="239"/>
      <c r="J128" s="239"/>
      <c r="K128" s="239"/>
    </row>
    <row r="129" spans="1:11" x14ac:dyDescent="0.3">
      <c r="A129" s="451"/>
      <c r="B129" s="445" t="s">
        <v>2369</v>
      </c>
      <c r="C129" s="449">
        <v>31.53</v>
      </c>
      <c r="D129" s="449">
        <v>0</v>
      </c>
      <c r="E129" s="449">
        <v>0</v>
      </c>
      <c r="F129" s="449">
        <v>31.53</v>
      </c>
      <c r="G129" s="245"/>
      <c r="H129" s="239"/>
      <c r="I129" s="239"/>
      <c r="J129" s="239"/>
      <c r="K129" s="239"/>
    </row>
    <row r="130" spans="1:11" x14ac:dyDescent="0.3">
      <c r="A130" s="443"/>
      <c r="B130" s="435"/>
      <c r="C130" s="441"/>
      <c r="D130" s="441"/>
      <c r="E130" s="441"/>
      <c r="F130" s="441"/>
      <c r="G130" s="245"/>
      <c r="H130" s="239"/>
      <c r="I130" s="239"/>
      <c r="J130" s="239"/>
      <c r="K130" s="239"/>
    </row>
    <row r="131" spans="1:11" x14ac:dyDescent="0.3">
      <c r="A131" s="435"/>
      <c r="B131" s="434"/>
      <c r="C131" s="434"/>
      <c r="D131" s="434"/>
      <c r="E131" s="434"/>
      <c r="F131" s="434"/>
      <c r="G131" s="245"/>
      <c r="H131" s="239"/>
      <c r="I131" s="239"/>
      <c r="J131" s="239"/>
      <c r="K131" s="239"/>
    </row>
    <row r="132" spans="1:11" x14ac:dyDescent="0.3">
      <c r="A132" s="445" t="s">
        <v>2370</v>
      </c>
      <c r="B132" s="444"/>
      <c r="C132" s="444"/>
      <c r="D132" s="444"/>
      <c r="E132" s="444"/>
      <c r="F132" s="444"/>
      <c r="H132" s="239"/>
      <c r="I132" s="239"/>
      <c r="J132" s="239"/>
      <c r="K132" s="239"/>
    </row>
    <row r="133" spans="1:11" x14ac:dyDescent="0.3">
      <c r="A133" s="435"/>
      <c r="B133" s="435"/>
      <c r="C133" s="441"/>
      <c r="D133" s="441"/>
      <c r="E133" s="441"/>
      <c r="F133" s="441"/>
      <c r="H133" s="239"/>
      <c r="I133" s="239"/>
      <c r="J133" s="239"/>
      <c r="K133" s="239"/>
    </row>
    <row r="134" spans="1:11" x14ac:dyDescent="0.3">
      <c r="A134" s="445" t="s">
        <v>1653</v>
      </c>
      <c r="B134" s="445" t="s">
        <v>101</v>
      </c>
      <c r="C134" s="449">
        <v>0</v>
      </c>
      <c r="D134" s="449">
        <v>0</v>
      </c>
      <c r="E134" s="449">
        <v>0</v>
      </c>
      <c r="F134" s="449">
        <v>0</v>
      </c>
      <c r="H134" s="239"/>
      <c r="I134" s="239"/>
      <c r="J134" s="239"/>
      <c r="K134" s="239"/>
    </row>
    <row r="135" spans="1:11" x14ac:dyDescent="0.3">
      <c r="A135" s="445" t="s">
        <v>1681</v>
      </c>
      <c r="B135" s="445" t="s">
        <v>277</v>
      </c>
      <c r="C135" s="449">
        <v>0</v>
      </c>
      <c r="D135" s="449">
        <v>0</v>
      </c>
      <c r="E135" s="449">
        <v>0</v>
      </c>
      <c r="F135" s="449">
        <v>0</v>
      </c>
      <c r="H135" s="239"/>
      <c r="I135" s="239"/>
      <c r="J135" s="239"/>
      <c r="K135" s="239"/>
    </row>
    <row r="136" spans="1:11" x14ac:dyDescent="0.3">
      <c r="A136" s="445" t="s">
        <v>2371</v>
      </c>
      <c r="B136" s="445" t="s">
        <v>2372</v>
      </c>
      <c r="C136" s="449">
        <v>0</v>
      </c>
      <c r="D136" s="449">
        <v>0</v>
      </c>
      <c r="E136" s="449">
        <v>0</v>
      </c>
      <c r="F136" s="449">
        <v>0</v>
      </c>
      <c r="G136" s="245"/>
      <c r="H136" s="239"/>
      <c r="I136" s="239"/>
      <c r="J136" s="239"/>
      <c r="K136" s="239"/>
    </row>
    <row r="137" spans="1:11" x14ac:dyDescent="0.3">
      <c r="A137" s="445" t="s">
        <v>2340</v>
      </c>
      <c r="B137" s="445" t="s">
        <v>2341</v>
      </c>
      <c r="C137" s="449">
        <v>0</v>
      </c>
      <c r="D137" s="449">
        <v>0</v>
      </c>
      <c r="E137" s="449">
        <v>0</v>
      </c>
      <c r="F137" s="449">
        <v>0</v>
      </c>
      <c r="H137" s="239"/>
      <c r="I137" s="239"/>
      <c r="J137" s="239"/>
      <c r="K137" s="239"/>
    </row>
    <row r="138" spans="1:11" x14ac:dyDescent="0.3">
      <c r="A138" s="445" t="s">
        <v>2344</v>
      </c>
      <c r="B138" s="445" t="s">
        <v>2345</v>
      </c>
      <c r="C138" s="449">
        <v>0</v>
      </c>
      <c r="D138" s="449">
        <v>0</v>
      </c>
      <c r="E138" s="449">
        <v>0</v>
      </c>
      <c r="F138" s="449">
        <v>0</v>
      </c>
      <c r="H138" s="239"/>
      <c r="I138" s="239"/>
      <c r="J138" s="239"/>
      <c r="K138" s="239"/>
    </row>
    <row r="139" spans="1:11" x14ac:dyDescent="0.3">
      <c r="A139" s="445" t="s">
        <v>2346</v>
      </c>
      <c r="B139" s="445" t="s">
        <v>2347</v>
      </c>
      <c r="C139" s="449">
        <v>0</v>
      </c>
      <c r="D139" s="449">
        <v>0</v>
      </c>
      <c r="E139" s="449">
        <v>0</v>
      </c>
      <c r="F139" s="449">
        <v>0</v>
      </c>
      <c r="H139" s="239"/>
      <c r="I139" s="239"/>
      <c r="J139" s="239"/>
      <c r="K139" s="239"/>
    </row>
    <row r="140" spans="1:11" x14ac:dyDescent="0.3">
      <c r="A140" s="445" t="s">
        <v>2350</v>
      </c>
      <c r="B140" s="445" t="s">
        <v>2351</v>
      </c>
      <c r="C140" s="449">
        <v>0</v>
      </c>
      <c r="D140" s="449">
        <v>0</v>
      </c>
      <c r="E140" s="449">
        <v>0</v>
      </c>
      <c r="F140" s="449">
        <v>0</v>
      </c>
      <c r="H140" s="239"/>
      <c r="I140" s="239"/>
      <c r="J140" s="239"/>
      <c r="K140" s="239"/>
    </row>
    <row r="141" spans="1:11" x14ac:dyDescent="0.3">
      <c r="A141" s="445" t="s">
        <v>1658</v>
      </c>
      <c r="B141" s="445" t="s">
        <v>39</v>
      </c>
      <c r="C141" s="449">
        <v>0</v>
      </c>
      <c r="D141" s="449">
        <v>0</v>
      </c>
      <c r="E141" s="449">
        <v>0</v>
      </c>
      <c r="F141" s="449">
        <v>0</v>
      </c>
      <c r="H141" s="239"/>
      <c r="I141" s="239"/>
      <c r="J141" s="239"/>
      <c r="K141" s="239"/>
    </row>
    <row r="142" spans="1:11" x14ac:dyDescent="0.3">
      <c r="A142" s="445" t="s">
        <v>2358</v>
      </c>
      <c r="B142" s="445" t="s">
        <v>2359</v>
      </c>
      <c r="C142" s="449">
        <v>0</v>
      </c>
      <c r="D142" s="449">
        <v>0</v>
      </c>
      <c r="E142" s="449">
        <v>0</v>
      </c>
      <c r="F142" s="449">
        <v>0</v>
      </c>
      <c r="G142" s="245"/>
      <c r="H142" s="239"/>
      <c r="I142" s="239"/>
      <c r="J142" s="239"/>
      <c r="K142" s="239"/>
    </row>
    <row r="143" spans="1:11" x14ac:dyDescent="0.3">
      <c r="A143" s="445" t="s">
        <v>1668</v>
      </c>
      <c r="B143" s="445" t="s">
        <v>198</v>
      </c>
      <c r="C143" s="450">
        <v>0</v>
      </c>
      <c r="D143" s="450">
        <v>0</v>
      </c>
      <c r="E143" s="450">
        <v>0</v>
      </c>
      <c r="F143" s="450">
        <v>0</v>
      </c>
      <c r="G143" s="245"/>
      <c r="H143" s="239"/>
      <c r="I143" s="239"/>
      <c r="J143" s="239"/>
      <c r="K143" s="239"/>
    </row>
    <row r="144" spans="1:11" x14ac:dyDescent="0.3">
      <c r="A144" s="451"/>
      <c r="B144" s="445" t="s">
        <v>2373</v>
      </c>
      <c r="C144" s="449">
        <v>0</v>
      </c>
      <c r="D144" s="449">
        <v>0</v>
      </c>
      <c r="E144" s="449">
        <v>0</v>
      </c>
      <c r="F144" s="449">
        <v>0</v>
      </c>
      <c r="G144" s="245"/>
      <c r="H144" s="239"/>
      <c r="I144" s="239"/>
      <c r="J144" s="239"/>
      <c r="K144" s="239"/>
    </row>
    <row r="145" spans="1:11" x14ac:dyDescent="0.3">
      <c r="A145" s="435"/>
      <c r="B145" s="434"/>
      <c r="C145" s="434"/>
      <c r="D145" s="434"/>
      <c r="E145" s="434"/>
      <c r="F145" s="434"/>
      <c r="H145" s="239"/>
      <c r="I145" s="239"/>
      <c r="J145" s="239"/>
      <c r="K145" s="239"/>
    </row>
    <row r="146" spans="1:11" x14ac:dyDescent="0.3">
      <c r="A146" s="435"/>
      <c r="B146" s="435"/>
      <c r="C146" s="442"/>
      <c r="D146" s="442"/>
      <c r="E146" s="442"/>
      <c r="F146" s="442"/>
      <c r="H146" s="239"/>
      <c r="I146" s="239"/>
      <c r="J146" s="239"/>
      <c r="K146" s="239"/>
    </row>
    <row r="147" spans="1:11" x14ac:dyDescent="0.3">
      <c r="A147" s="445" t="s">
        <v>2374</v>
      </c>
      <c r="B147" s="444"/>
      <c r="C147" s="444"/>
      <c r="D147" s="444"/>
      <c r="E147" s="444"/>
      <c r="F147" s="444"/>
      <c r="H147" s="239"/>
      <c r="I147" s="239"/>
      <c r="J147" s="239"/>
      <c r="K147" s="239"/>
    </row>
    <row r="148" spans="1:11" x14ac:dyDescent="0.3">
      <c r="A148" s="435"/>
      <c r="B148" s="435"/>
      <c r="C148" s="441"/>
      <c r="D148" s="441"/>
      <c r="E148" s="441"/>
      <c r="F148" s="441"/>
      <c r="H148" s="239"/>
      <c r="I148" s="239"/>
      <c r="J148" s="239"/>
      <c r="K148" s="239"/>
    </row>
    <row r="149" spans="1:11" x14ac:dyDescent="0.3">
      <c r="A149" s="445" t="s">
        <v>1653</v>
      </c>
      <c r="B149" s="445" t="s">
        <v>101</v>
      </c>
      <c r="C149" s="449">
        <v>0</v>
      </c>
      <c r="D149" s="449">
        <v>0</v>
      </c>
      <c r="E149" s="449">
        <v>0</v>
      </c>
      <c r="F149" s="449">
        <v>0</v>
      </c>
      <c r="G149" s="245"/>
      <c r="H149" s="239"/>
      <c r="I149" s="239"/>
      <c r="J149" s="239"/>
      <c r="K149" s="239"/>
    </row>
    <row r="150" spans="1:11" x14ac:dyDescent="0.3">
      <c r="A150" s="445" t="s">
        <v>1681</v>
      </c>
      <c r="B150" s="445" t="s">
        <v>277</v>
      </c>
      <c r="C150" s="449">
        <v>0</v>
      </c>
      <c r="D150" s="449">
        <v>0</v>
      </c>
      <c r="E150" s="449">
        <v>0</v>
      </c>
      <c r="F150" s="449">
        <v>0</v>
      </c>
      <c r="H150" s="239"/>
      <c r="I150" s="239"/>
      <c r="J150" s="239"/>
      <c r="K150" s="239"/>
    </row>
    <row r="151" spans="1:11" x14ac:dyDescent="0.3">
      <c r="A151" s="445" t="s">
        <v>2371</v>
      </c>
      <c r="B151" s="445" t="s">
        <v>2372</v>
      </c>
      <c r="C151" s="449">
        <v>0</v>
      </c>
      <c r="D151" s="449">
        <v>0</v>
      </c>
      <c r="E151" s="449">
        <v>0</v>
      </c>
      <c r="F151" s="449">
        <v>0</v>
      </c>
      <c r="H151" s="239"/>
      <c r="I151" s="239"/>
      <c r="J151" s="239"/>
      <c r="K151" s="239"/>
    </row>
    <row r="152" spans="1:11" x14ac:dyDescent="0.3">
      <c r="A152" s="445" t="s">
        <v>1651</v>
      </c>
      <c r="B152" s="445" t="s">
        <v>84</v>
      </c>
      <c r="C152" s="449">
        <v>0</v>
      </c>
      <c r="D152" s="449">
        <v>0</v>
      </c>
      <c r="E152" s="449">
        <v>0</v>
      </c>
      <c r="F152" s="449">
        <v>0</v>
      </c>
      <c r="H152" s="239"/>
      <c r="I152" s="239"/>
      <c r="J152" s="239"/>
      <c r="K152" s="239"/>
    </row>
    <row r="153" spans="1:11" x14ac:dyDescent="0.3">
      <c r="A153" s="445" t="s">
        <v>2340</v>
      </c>
      <c r="B153" s="445" t="s">
        <v>2341</v>
      </c>
      <c r="C153" s="449">
        <v>0</v>
      </c>
      <c r="D153" s="449">
        <v>0</v>
      </c>
      <c r="E153" s="449">
        <v>0</v>
      </c>
      <c r="F153" s="449">
        <v>0</v>
      </c>
      <c r="H153" s="239"/>
      <c r="I153" s="239"/>
      <c r="J153" s="239"/>
      <c r="K153" s="239"/>
    </row>
    <row r="154" spans="1:11" x14ac:dyDescent="0.3">
      <c r="A154" s="445" t="s">
        <v>2344</v>
      </c>
      <c r="B154" s="445" t="s">
        <v>2345</v>
      </c>
      <c r="C154" s="449">
        <v>0</v>
      </c>
      <c r="D154" s="449">
        <v>0</v>
      </c>
      <c r="E154" s="449">
        <v>0</v>
      </c>
      <c r="F154" s="449">
        <v>0</v>
      </c>
      <c r="H154" s="239"/>
      <c r="I154" s="239"/>
      <c r="J154" s="239"/>
      <c r="K154" s="239"/>
    </row>
    <row r="155" spans="1:11" x14ac:dyDescent="0.3">
      <c r="A155" s="445" t="s">
        <v>2346</v>
      </c>
      <c r="B155" s="445" t="s">
        <v>2347</v>
      </c>
      <c r="C155" s="449">
        <v>0</v>
      </c>
      <c r="D155" s="449">
        <v>0</v>
      </c>
      <c r="E155" s="449">
        <v>0</v>
      </c>
      <c r="F155" s="449">
        <v>0</v>
      </c>
      <c r="G155" s="245"/>
      <c r="H155" s="239"/>
      <c r="I155" s="239"/>
      <c r="J155" s="239"/>
      <c r="K155" s="239"/>
    </row>
    <row r="156" spans="1:11" x14ac:dyDescent="0.3">
      <c r="A156" s="445" t="s">
        <v>2350</v>
      </c>
      <c r="B156" s="445" t="s">
        <v>2351</v>
      </c>
      <c r="C156" s="449">
        <v>0</v>
      </c>
      <c r="D156" s="449">
        <v>0</v>
      </c>
      <c r="E156" s="449">
        <v>0</v>
      </c>
      <c r="F156" s="449">
        <v>0</v>
      </c>
      <c r="G156" s="245"/>
      <c r="H156" s="239"/>
      <c r="I156" s="239"/>
      <c r="J156" s="239"/>
      <c r="K156" s="239"/>
    </row>
    <row r="157" spans="1:11" x14ac:dyDescent="0.3">
      <c r="A157" s="445" t="s">
        <v>1658</v>
      </c>
      <c r="B157" s="445" t="s">
        <v>39</v>
      </c>
      <c r="C157" s="449">
        <v>0</v>
      </c>
      <c r="D157" s="449">
        <v>0</v>
      </c>
      <c r="E157" s="449">
        <v>0</v>
      </c>
      <c r="F157" s="449">
        <v>0</v>
      </c>
      <c r="G157" s="245"/>
      <c r="H157" s="239"/>
      <c r="I157" s="239"/>
      <c r="J157" s="239"/>
      <c r="K157" s="239"/>
    </row>
    <row r="158" spans="1:11" x14ac:dyDescent="0.3">
      <c r="A158" s="445" t="s">
        <v>1668</v>
      </c>
      <c r="B158" s="445" t="s">
        <v>198</v>
      </c>
      <c r="C158" s="450">
        <v>0</v>
      </c>
      <c r="D158" s="450">
        <v>0</v>
      </c>
      <c r="E158" s="450">
        <v>0</v>
      </c>
      <c r="F158" s="450">
        <v>0</v>
      </c>
      <c r="G158" s="245"/>
      <c r="H158" s="239"/>
      <c r="I158" s="239"/>
      <c r="J158" s="239"/>
      <c r="K158" s="239"/>
    </row>
    <row r="159" spans="1:11" x14ac:dyDescent="0.3">
      <c r="A159" s="451"/>
      <c r="B159" s="445" t="s">
        <v>2375</v>
      </c>
      <c r="C159" s="449">
        <v>0</v>
      </c>
      <c r="D159" s="449">
        <v>0</v>
      </c>
      <c r="E159" s="449">
        <v>0</v>
      </c>
      <c r="F159" s="449">
        <v>0</v>
      </c>
      <c r="H159" s="239"/>
      <c r="I159" s="239"/>
      <c r="J159" s="239"/>
      <c r="K159" s="239"/>
    </row>
    <row r="160" spans="1:11" x14ac:dyDescent="0.3">
      <c r="A160" s="443"/>
      <c r="B160" s="435"/>
      <c r="C160" s="441"/>
      <c r="D160" s="441"/>
      <c r="E160" s="441"/>
      <c r="F160" s="441"/>
      <c r="H160" s="239"/>
      <c r="I160" s="239"/>
      <c r="J160" s="239"/>
      <c r="K160" s="239"/>
    </row>
    <row r="161" spans="1:11" x14ac:dyDescent="0.3">
      <c r="A161" s="435"/>
      <c r="B161" s="435"/>
      <c r="C161" s="441"/>
      <c r="D161" s="441"/>
      <c r="E161" s="441"/>
      <c r="F161" s="441"/>
      <c r="H161" s="239"/>
      <c r="I161" s="239"/>
      <c r="J161" s="239"/>
      <c r="K161" s="239"/>
    </row>
    <row r="162" spans="1:11" x14ac:dyDescent="0.3">
      <c r="A162" s="445" t="s">
        <v>2376</v>
      </c>
      <c r="B162" s="444"/>
      <c r="C162" s="444"/>
      <c r="D162" s="444"/>
      <c r="E162" s="444"/>
      <c r="F162" s="444"/>
      <c r="H162" s="239"/>
      <c r="I162" s="239"/>
      <c r="J162" s="239"/>
      <c r="K162" s="239"/>
    </row>
    <row r="163" spans="1:11" x14ac:dyDescent="0.3">
      <c r="A163" s="435"/>
      <c r="B163" s="434"/>
      <c r="C163" s="434"/>
      <c r="D163" s="434"/>
      <c r="E163" s="434"/>
      <c r="F163" s="434"/>
      <c r="G163" s="245"/>
      <c r="H163" s="239"/>
      <c r="I163" s="239"/>
      <c r="J163" s="239"/>
      <c r="K163" s="239"/>
    </row>
    <row r="164" spans="1:11" x14ac:dyDescent="0.3">
      <c r="A164" s="445" t="s">
        <v>1653</v>
      </c>
      <c r="B164" s="445" t="s">
        <v>101</v>
      </c>
      <c r="C164" s="449">
        <v>0</v>
      </c>
      <c r="D164" s="449">
        <v>0</v>
      </c>
      <c r="E164" s="449">
        <v>0</v>
      </c>
      <c r="F164" s="449">
        <v>0</v>
      </c>
      <c r="H164" s="239"/>
      <c r="I164" s="239"/>
      <c r="J164" s="239"/>
      <c r="K164" s="239"/>
    </row>
    <row r="165" spans="1:11" x14ac:dyDescent="0.3">
      <c r="A165" s="445" t="s">
        <v>1681</v>
      </c>
      <c r="B165" s="445" t="s">
        <v>277</v>
      </c>
      <c r="C165" s="449">
        <v>0</v>
      </c>
      <c r="D165" s="449">
        <v>0</v>
      </c>
      <c r="E165" s="449">
        <v>0</v>
      </c>
      <c r="F165" s="449">
        <v>0</v>
      </c>
      <c r="H165" s="239"/>
      <c r="I165" s="239"/>
      <c r="J165" s="239"/>
      <c r="K165" s="239"/>
    </row>
    <row r="166" spans="1:11" x14ac:dyDescent="0.3">
      <c r="A166" s="445" t="s">
        <v>2371</v>
      </c>
      <c r="B166" s="445" t="s">
        <v>2372</v>
      </c>
      <c r="C166" s="449">
        <v>0</v>
      </c>
      <c r="D166" s="449">
        <v>0</v>
      </c>
      <c r="E166" s="449">
        <v>0</v>
      </c>
      <c r="F166" s="449">
        <v>0</v>
      </c>
      <c r="H166" s="239"/>
      <c r="I166" s="239"/>
      <c r="J166" s="239"/>
      <c r="K166" s="239"/>
    </row>
    <row r="167" spans="1:11" x14ac:dyDescent="0.3">
      <c r="A167" s="445" t="s">
        <v>1651</v>
      </c>
      <c r="B167" s="445" t="s">
        <v>84</v>
      </c>
      <c r="C167" s="449">
        <v>0</v>
      </c>
      <c r="D167" s="449">
        <v>0</v>
      </c>
      <c r="E167" s="449">
        <v>0</v>
      </c>
      <c r="F167" s="449">
        <v>0</v>
      </c>
      <c r="H167" s="239"/>
      <c r="I167" s="239"/>
      <c r="J167" s="239"/>
      <c r="K167" s="239"/>
    </row>
    <row r="168" spans="1:11" x14ac:dyDescent="0.3">
      <c r="A168" s="445" t="s">
        <v>2344</v>
      </c>
      <c r="B168" s="445" t="s">
        <v>2345</v>
      </c>
      <c r="C168" s="449">
        <v>0</v>
      </c>
      <c r="D168" s="449">
        <v>0</v>
      </c>
      <c r="E168" s="449">
        <v>0</v>
      </c>
      <c r="F168" s="449">
        <v>0</v>
      </c>
      <c r="H168" s="239"/>
      <c r="I168" s="239"/>
      <c r="J168" s="239"/>
      <c r="K168" s="239"/>
    </row>
    <row r="169" spans="1:11" x14ac:dyDescent="0.3">
      <c r="A169" s="445" t="s">
        <v>2346</v>
      </c>
      <c r="B169" s="445" t="s">
        <v>2347</v>
      </c>
      <c r="C169" s="449">
        <v>0</v>
      </c>
      <c r="D169" s="449">
        <v>0</v>
      </c>
      <c r="E169" s="449">
        <v>0</v>
      </c>
      <c r="F169" s="449">
        <v>0</v>
      </c>
      <c r="G169" s="245"/>
      <c r="H169" s="239"/>
      <c r="I169" s="239"/>
      <c r="J169" s="239"/>
      <c r="K169" s="239"/>
    </row>
    <row r="170" spans="1:11" x14ac:dyDescent="0.3">
      <c r="A170" s="445" t="s">
        <v>2350</v>
      </c>
      <c r="B170" s="445" t="s">
        <v>2351</v>
      </c>
      <c r="C170" s="449">
        <v>0</v>
      </c>
      <c r="D170" s="449">
        <v>0</v>
      </c>
      <c r="E170" s="449">
        <v>0</v>
      </c>
      <c r="F170" s="449">
        <v>0</v>
      </c>
      <c r="H170" s="239"/>
      <c r="I170" s="239"/>
      <c r="J170" s="239"/>
      <c r="K170" s="239"/>
    </row>
    <row r="171" spans="1:11" x14ac:dyDescent="0.3">
      <c r="A171" s="445" t="s">
        <v>1658</v>
      </c>
      <c r="B171" s="445" t="s">
        <v>39</v>
      </c>
      <c r="C171" s="449">
        <v>0</v>
      </c>
      <c r="D171" s="449">
        <v>0</v>
      </c>
      <c r="E171" s="449">
        <v>0</v>
      </c>
      <c r="F171" s="449">
        <v>0</v>
      </c>
      <c r="G171" s="245"/>
      <c r="H171" s="239"/>
      <c r="I171" s="239"/>
      <c r="J171" s="239"/>
      <c r="K171" s="239"/>
    </row>
    <row r="172" spans="1:11" x14ac:dyDescent="0.3">
      <c r="A172" s="445" t="s">
        <v>1668</v>
      </c>
      <c r="B172" s="445" t="s">
        <v>198</v>
      </c>
      <c r="C172" s="450">
        <v>0</v>
      </c>
      <c r="D172" s="450">
        <v>0</v>
      </c>
      <c r="E172" s="450">
        <v>0</v>
      </c>
      <c r="F172" s="450">
        <v>0</v>
      </c>
      <c r="G172" s="245"/>
      <c r="H172" s="239"/>
      <c r="I172" s="239"/>
      <c r="J172" s="239"/>
      <c r="K172" s="239"/>
    </row>
    <row r="173" spans="1:11" x14ac:dyDescent="0.3">
      <c r="A173" s="451"/>
      <c r="B173" s="445" t="s">
        <v>2377</v>
      </c>
      <c r="C173" s="449">
        <v>0</v>
      </c>
      <c r="D173" s="449">
        <v>0</v>
      </c>
      <c r="E173" s="449">
        <v>0</v>
      </c>
      <c r="F173" s="449">
        <v>0</v>
      </c>
      <c r="G173" s="245"/>
    </row>
    <row r="174" spans="1:11" x14ac:dyDescent="0.3">
      <c r="A174" s="443"/>
      <c r="B174" s="435"/>
      <c r="C174" s="441"/>
      <c r="D174" s="441"/>
      <c r="E174" s="441"/>
      <c r="F174" s="441"/>
    </row>
    <row r="175" spans="1:11" x14ac:dyDescent="0.3">
      <c r="A175" s="434"/>
      <c r="B175" s="434"/>
      <c r="C175" s="434"/>
      <c r="D175" s="434"/>
      <c r="E175" s="434"/>
      <c r="F175" s="434"/>
    </row>
    <row r="176" spans="1:11" x14ac:dyDescent="0.3">
      <c r="A176" s="445" t="s">
        <v>1686</v>
      </c>
      <c r="B176" s="444"/>
      <c r="C176" s="444"/>
      <c r="D176" s="444"/>
      <c r="E176" s="444"/>
      <c r="F176" s="444"/>
    </row>
    <row r="177" spans="1:6" x14ac:dyDescent="0.3">
      <c r="A177" s="435"/>
      <c r="B177" s="434"/>
      <c r="C177" s="434"/>
      <c r="D177" s="434"/>
      <c r="E177" s="434"/>
      <c r="F177" s="434"/>
    </row>
    <row r="178" spans="1:6" x14ac:dyDescent="0.3">
      <c r="A178" s="445" t="s">
        <v>1653</v>
      </c>
      <c r="B178" s="445" t="s">
        <v>101</v>
      </c>
      <c r="C178" s="449">
        <v>22756.66</v>
      </c>
      <c r="D178" s="449">
        <v>0</v>
      </c>
      <c r="E178" s="449">
        <v>0</v>
      </c>
      <c r="F178" s="449">
        <v>22756.66</v>
      </c>
    </row>
    <row r="179" spans="1:6" x14ac:dyDescent="0.3">
      <c r="A179" s="445" t="s">
        <v>2371</v>
      </c>
      <c r="B179" s="445" t="s">
        <v>2372</v>
      </c>
      <c r="C179" s="449">
        <v>0</v>
      </c>
      <c r="D179" s="449">
        <v>0</v>
      </c>
      <c r="E179" s="449">
        <v>0</v>
      </c>
      <c r="F179" s="449">
        <v>0</v>
      </c>
    </row>
    <row r="180" spans="1:6" x14ac:dyDescent="0.3">
      <c r="A180" s="445" t="s">
        <v>1651</v>
      </c>
      <c r="B180" s="445" t="s">
        <v>84</v>
      </c>
      <c r="C180" s="449">
        <v>0</v>
      </c>
      <c r="D180" s="449">
        <v>0</v>
      </c>
      <c r="E180" s="449">
        <v>0</v>
      </c>
      <c r="F180" s="449">
        <v>0</v>
      </c>
    </row>
    <row r="181" spans="1:6" x14ac:dyDescent="0.3">
      <c r="A181" s="445" t="s">
        <v>2344</v>
      </c>
      <c r="B181" s="445" t="s">
        <v>2345</v>
      </c>
      <c r="C181" s="449">
        <v>0</v>
      </c>
      <c r="D181" s="449">
        <v>0</v>
      </c>
      <c r="E181" s="449">
        <v>0</v>
      </c>
      <c r="F181" s="449">
        <v>0</v>
      </c>
    </row>
    <row r="182" spans="1:6" x14ac:dyDescent="0.3">
      <c r="A182" s="445" t="s">
        <v>2346</v>
      </c>
      <c r="B182" s="445" t="s">
        <v>2347</v>
      </c>
      <c r="C182" s="449">
        <v>0</v>
      </c>
      <c r="D182" s="449">
        <v>0</v>
      </c>
      <c r="E182" s="449">
        <v>0</v>
      </c>
      <c r="F182" s="449">
        <v>0</v>
      </c>
    </row>
    <row r="183" spans="1:6" x14ac:dyDescent="0.3">
      <c r="A183" s="445" t="s">
        <v>2350</v>
      </c>
      <c r="B183" s="445" t="s">
        <v>2351</v>
      </c>
      <c r="C183" s="449">
        <v>0</v>
      </c>
      <c r="D183" s="449">
        <v>0</v>
      </c>
      <c r="E183" s="449">
        <v>0</v>
      </c>
      <c r="F183" s="449">
        <v>0</v>
      </c>
    </row>
    <row r="184" spans="1:6" x14ac:dyDescent="0.3">
      <c r="A184" s="445" t="s">
        <v>1658</v>
      </c>
      <c r="B184" s="445" t="s">
        <v>39</v>
      </c>
      <c r="C184" s="449">
        <v>0</v>
      </c>
      <c r="D184" s="449">
        <v>0</v>
      </c>
      <c r="E184" s="449">
        <v>0</v>
      </c>
      <c r="F184" s="449">
        <v>0</v>
      </c>
    </row>
    <row r="185" spans="1:6" x14ac:dyDescent="0.3">
      <c r="A185" s="445" t="s">
        <v>1668</v>
      </c>
      <c r="B185" s="445" t="s">
        <v>198</v>
      </c>
      <c r="C185" s="450">
        <v>0</v>
      </c>
      <c r="D185" s="450">
        <v>0</v>
      </c>
      <c r="E185" s="450">
        <v>0</v>
      </c>
      <c r="F185" s="450">
        <v>0</v>
      </c>
    </row>
    <row r="186" spans="1:6" x14ac:dyDescent="0.3">
      <c r="A186" s="451"/>
      <c r="B186" s="445" t="s">
        <v>1685</v>
      </c>
      <c r="C186" s="449">
        <v>22756.66</v>
      </c>
      <c r="D186" s="449">
        <v>0</v>
      </c>
      <c r="E186" s="449">
        <v>0</v>
      </c>
      <c r="F186" s="449">
        <v>22756.66</v>
      </c>
    </row>
    <row r="187" spans="1:6" x14ac:dyDescent="0.3">
      <c r="A187" s="443"/>
      <c r="B187" s="435"/>
      <c r="C187" s="441"/>
      <c r="D187" s="441"/>
      <c r="E187" s="441"/>
      <c r="F187" s="441"/>
    </row>
    <row r="188" spans="1:6" x14ac:dyDescent="0.3">
      <c r="A188" s="437"/>
      <c r="B188" s="437"/>
      <c r="C188" s="438"/>
      <c r="D188" s="438"/>
      <c r="E188" s="438"/>
      <c r="F188" s="438"/>
    </row>
    <row r="189" spans="1:6" x14ac:dyDescent="0.3">
      <c r="A189" s="445" t="s">
        <v>1684</v>
      </c>
      <c r="B189" s="444"/>
      <c r="C189" s="444"/>
      <c r="D189" s="444"/>
      <c r="E189" s="444"/>
      <c r="F189" s="444"/>
    </row>
    <row r="190" spans="1:6" x14ac:dyDescent="0.3">
      <c r="A190" s="435"/>
      <c r="B190" s="434"/>
      <c r="C190" s="434"/>
      <c r="D190" s="434"/>
      <c r="E190" s="434"/>
      <c r="F190" s="434"/>
    </row>
    <row r="191" spans="1:6" x14ac:dyDescent="0.3">
      <c r="A191" s="445" t="s">
        <v>1653</v>
      </c>
      <c r="B191" s="445" t="s">
        <v>101</v>
      </c>
      <c r="C191" s="449">
        <v>2281.89</v>
      </c>
      <c r="D191" s="449">
        <v>391836.75</v>
      </c>
      <c r="E191" s="449">
        <v>394118.64</v>
      </c>
      <c r="F191" s="449">
        <v>0</v>
      </c>
    </row>
    <row r="192" spans="1:6" x14ac:dyDescent="0.3">
      <c r="A192" s="445" t="s">
        <v>1658</v>
      </c>
      <c r="B192" s="445" t="s">
        <v>39</v>
      </c>
      <c r="C192" s="449">
        <v>690866.05</v>
      </c>
      <c r="D192" s="449">
        <v>55.56</v>
      </c>
      <c r="E192" s="449">
        <v>140969.60999999999</v>
      </c>
      <c r="F192" s="449">
        <v>549952</v>
      </c>
    </row>
    <row r="193" spans="1:6" x14ac:dyDescent="0.3">
      <c r="A193" s="445" t="s">
        <v>1668</v>
      </c>
      <c r="B193" s="445" t="s">
        <v>198</v>
      </c>
      <c r="C193" s="450">
        <v>0</v>
      </c>
      <c r="D193" s="450">
        <v>145054.5</v>
      </c>
      <c r="E193" s="450">
        <v>145054.5</v>
      </c>
      <c r="F193" s="450">
        <v>0</v>
      </c>
    </row>
    <row r="194" spans="1:6" x14ac:dyDescent="0.3">
      <c r="A194" s="451"/>
      <c r="B194" s="445" t="s">
        <v>1683</v>
      </c>
      <c r="C194" s="449">
        <v>693147.94</v>
      </c>
      <c r="D194" s="449">
        <v>536946.81000000006</v>
      </c>
      <c r="E194" s="449">
        <v>680142.75</v>
      </c>
      <c r="F194" s="449">
        <v>549952</v>
      </c>
    </row>
    <row r="195" spans="1:6" x14ac:dyDescent="0.3">
      <c r="A195" s="443"/>
      <c r="B195" s="435"/>
      <c r="C195" s="441"/>
      <c r="D195" s="441"/>
      <c r="E195" s="441"/>
      <c r="F195" s="441"/>
    </row>
    <row r="196" spans="1:6" x14ac:dyDescent="0.3">
      <c r="A196" s="437"/>
      <c r="B196" s="437"/>
      <c r="C196" s="438"/>
      <c r="D196" s="438"/>
      <c r="E196" s="438"/>
      <c r="F196" s="438"/>
    </row>
    <row r="197" spans="1:6" x14ac:dyDescent="0.3">
      <c r="A197" s="445" t="s">
        <v>2378</v>
      </c>
      <c r="B197" s="444"/>
      <c r="C197" s="444"/>
      <c r="D197" s="444"/>
      <c r="E197" s="444"/>
      <c r="F197" s="444"/>
    </row>
    <row r="198" spans="1:6" x14ac:dyDescent="0.3">
      <c r="A198" s="435"/>
      <c r="B198" s="434"/>
      <c r="C198" s="434"/>
      <c r="D198" s="434"/>
      <c r="E198" s="434"/>
      <c r="F198" s="434"/>
    </row>
    <row r="199" spans="1:6" x14ac:dyDescent="0.3">
      <c r="A199" s="445" t="s">
        <v>1653</v>
      </c>
      <c r="B199" s="445" t="s">
        <v>101</v>
      </c>
      <c r="C199" s="449">
        <v>0</v>
      </c>
      <c r="D199" s="449">
        <v>0</v>
      </c>
      <c r="E199" s="449">
        <v>0</v>
      </c>
      <c r="F199" s="449">
        <v>0</v>
      </c>
    </row>
    <row r="200" spans="1:6" x14ac:dyDescent="0.3">
      <c r="A200" s="445" t="s">
        <v>1681</v>
      </c>
      <c r="B200" s="445" t="s">
        <v>277</v>
      </c>
      <c r="C200" s="449">
        <v>0</v>
      </c>
      <c r="D200" s="449">
        <v>0</v>
      </c>
      <c r="E200" s="449">
        <v>0</v>
      </c>
      <c r="F200" s="449">
        <v>0</v>
      </c>
    </row>
    <row r="201" spans="1:6" x14ac:dyDescent="0.3">
      <c r="A201" s="445" t="s">
        <v>2340</v>
      </c>
      <c r="B201" s="445" t="s">
        <v>2341</v>
      </c>
      <c r="C201" s="449">
        <v>0</v>
      </c>
      <c r="D201" s="449">
        <v>0</v>
      </c>
      <c r="E201" s="449">
        <v>0</v>
      </c>
      <c r="F201" s="449">
        <v>0</v>
      </c>
    </row>
    <row r="202" spans="1:6" x14ac:dyDescent="0.3">
      <c r="A202" s="445" t="s">
        <v>2344</v>
      </c>
      <c r="B202" s="445" t="s">
        <v>2345</v>
      </c>
      <c r="C202" s="449">
        <v>0</v>
      </c>
      <c r="D202" s="449">
        <v>0</v>
      </c>
      <c r="E202" s="449">
        <v>0</v>
      </c>
      <c r="F202" s="449">
        <v>0</v>
      </c>
    </row>
    <row r="203" spans="1:6" x14ac:dyDescent="0.3">
      <c r="A203" s="445" t="s">
        <v>2346</v>
      </c>
      <c r="B203" s="445" t="s">
        <v>2347</v>
      </c>
      <c r="C203" s="449">
        <v>0</v>
      </c>
      <c r="D203" s="449">
        <v>0</v>
      </c>
      <c r="E203" s="449">
        <v>0</v>
      </c>
      <c r="F203" s="449">
        <v>0</v>
      </c>
    </row>
    <row r="204" spans="1:6" x14ac:dyDescent="0.3">
      <c r="A204" s="445" t="s">
        <v>2350</v>
      </c>
      <c r="B204" s="445" t="s">
        <v>2351</v>
      </c>
      <c r="C204" s="449">
        <v>0</v>
      </c>
      <c r="D204" s="449">
        <v>0</v>
      </c>
      <c r="E204" s="449">
        <v>0</v>
      </c>
      <c r="F204" s="449">
        <v>0</v>
      </c>
    </row>
    <row r="205" spans="1:6" x14ac:dyDescent="0.3">
      <c r="A205" s="445" t="s">
        <v>1658</v>
      </c>
      <c r="B205" s="445" t="s">
        <v>39</v>
      </c>
      <c r="C205" s="449">
        <v>0</v>
      </c>
      <c r="D205" s="449">
        <v>0</v>
      </c>
      <c r="E205" s="449">
        <v>0</v>
      </c>
      <c r="F205" s="449">
        <v>0</v>
      </c>
    </row>
    <row r="206" spans="1:6" x14ac:dyDescent="0.3">
      <c r="A206" s="445" t="s">
        <v>2358</v>
      </c>
      <c r="B206" s="445" t="s">
        <v>2359</v>
      </c>
      <c r="C206" s="450">
        <v>0</v>
      </c>
      <c r="D206" s="450">
        <v>0</v>
      </c>
      <c r="E206" s="450">
        <v>0</v>
      </c>
      <c r="F206" s="450">
        <v>0</v>
      </c>
    </row>
    <row r="207" spans="1:6" x14ac:dyDescent="0.3">
      <c r="A207" s="451"/>
      <c r="B207" s="445" t="s">
        <v>2379</v>
      </c>
      <c r="C207" s="449">
        <v>0</v>
      </c>
      <c r="D207" s="449">
        <v>0</v>
      </c>
      <c r="E207" s="449">
        <v>0</v>
      </c>
      <c r="F207" s="449">
        <v>0</v>
      </c>
    </row>
    <row r="208" spans="1:6" x14ac:dyDescent="0.3">
      <c r="A208" s="443"/>
      <c r="B208" s="435"/>
      <c r="C208" s="441"/>
      <c r="D208" s="441"/>
      <c r="E208" s="441"/>
      <c r="F208" s="441"/>
    </row>
    <row r="209" spans="1:6" x14ac:dyDescent="0.3">
      <c r="A209" s="437"/>
      <c r="B209" s="437"/>
      <c r="C209" s="438"/>
      <c r="D209" s="438"/>
      <c r="E209" s="438"/>
      <c r="F209" s="438"/>
    </row>
    <row r="210" spans="1:6" x14ac:dyDescent="0.3">
      <c r="A210" s="445" t="s">
        <v>2380</v>
      </c>
      <c r="B210" s="444"/>
      <c r="C210" s="444"/>
      <c r="D210" s="444"/>
      <c r="E210" s="444"/>
      <c r="F210" s="444"/>
    </row>
    <row r="211" spans="1:6" x14ac:dyDescent="0.3">
      <c r="A211" s="435"/>
      <c r="B211" s="434"/>
      <c r="C211" s="434"/>
      <c r="D211" s="434"/>
      <c r="E211" s="434"/>
      <c r="F211" s="434"/>
    </row>
    <row r="212" spans="1:6" x14ac:dyDescent="0.3">
      <c r="A212" s="445" t="s">
        <v>1653</v>
      </c>
      <c r="B212" s="445" t="s">
        <v>101</v>
      </c>
      <c r="C212" s="449">
        <v>0</v>
      </c>
      <c r="D212" s="449">
        <v>0</v>
      </c>
      <c r="E212" s="449">
        <v>0</v>
      </c>
      <c r="F212" s="449">
        <v>0</v>
      </c>
    </row>
    <row r="213" spans="1:6" x14ac:dyDescent="0.3">
      <c r="A213" s="445" t="s">
        <v>1681</v>
      </c>
      <c r="B213" s="445" t="s">
        <v>277</v>
      </c>
      <c r="C213" s="449">
        <v>0</v>
      </c>
      <c r="D213" s="449">
        <v>0</v>
      </c>
      <c r="E213" s="449">
        <v>0</v>
      </c>
      <c r="F213" s="449">
        <v>0</v>
      </c>
    </row>
    <row r="214" spans="1:6" x14ac:dyDescent="0.3">
      <c r="A214" s="445" t="s">
        <v>2371</v>
      </c>
      <c r="B214" s="445" t="s">
        <v>2372</v>
      </c>
      <c r="C214" s="449">
        <v>0</v>
      </c>
      <c r="D214" s="449">
        <v>0</v>
      </c>
      <c r="E214" s="449">
        <v>0</v>
      </c>
      <c r="F214" s="449">
        <v>0</v>
      </c>
    </row>
    <row r="215" spans="1:6" x14ac:dyDescent="0.3">
      <c r="A215" s="445" t="s">
        <v>2340</v>
      </c>
      <c r="B215" s="445" t="s">
        <v>2341</v>
      </c>
      <c r="C215" s="449">
        <v>0</v>
      </c>
      <c r="D215" s="449">
        <v>0</v>
      </c>
      <c r="E215" s="449">
        <v>0</v>
      </c>
      <c r="F215" s="449">
        <v>0</v>
      </c>
    </row>
    <row r="216" spans="1:6" x14ac:dyDescent="0.3">
      <c r="A216" s="445" t="s">
        <v>2344</v>
      </c>
      <c r="B216" s="445" t="s">
        <v>2345</v>
      </c>
      <c r="C216" s="449">
        <v>0</v>
      </c>
      <c r="D216" s="449">
        <v>0</v>
      </c>
      <c r="E216" s="449">
        <v>0</v>
      </c>
      <c r="F216" s="449">
        <v>0</v>
      </c>
    </row>
    <row r="217" spans="1:6" x14ac:dyDescent="0.3">
      <c r="A217" s="445" t="s">
        <v>2346</v>
      </c>
      <c r="B217" s="445" t="s">
        <v>2347</v>
      </c>
      <c r="C217" s="449">
        <v>0</v>
      </c>
      <c r="D217" s="449">
        <v>0</v>
      </c>
      <c r="E217" s="449">
        <v>0</v>
      </c>
      <c r="F217" s="449">
        <v>0</v>
      </c>
    </row>
    <row r="218" spans="1:6" x14ac:dyDescent="0.3">
      <c r="A218" s="445" t="s">
        <v>2350</v>
      </c>
      <c r="B218" s="445" t="s">
        <v>2351</v>
      </c>
      <c r="C218" s="449">
        <v>0</v>
      </c>
      <c r="D218" s="449">
        <v>0</v>
      </c>
      <c r="E218" s="449">
        <v>0</v>
      </c>
      <c r="F218" s="449">
        <v>0</v>
      </c>
    </row>
    <row r="219" spans="1:6" x14ac:dyDescent="0.3">
      <c r="A219" s="445" t="s">
        <v>1658</v>
      </c>
      <c r="B219" s="445" t="s">
        <v>39</v>
      </c>
      <c r="C219" s="450">
        <v>0</v>
      </c>
      <c r="D219" s="450">
        <v>0</v>
      </c>
      <c r="E219" s="450">
        <v>0</v>
      </c>
      <c r="F219" s="450">
        <v>0</v>
      </c>
    </row>
    <row r="220" spans="1:6" x14ac:dyDescent="0.3">
      <c r="A220" s="451"/>
      <c r="B220" s="445" t="s">
        <v>2381</v>
      </c>
      <c r="C220" s="449">
        <v>0</v>
      </c>
      <c r="D220" s="449">
        <v>0</v>
      </c>
      <c r="E220" s="449">
        <v>0</v>
      </c>
      <c r="F220" s="449">
        <v>0</v>
      </c>
    </row>
    <row r="221" spans="1:6" x14ac:dyDescent="0.3">
      <c r="A221" s="443"/>
      <c r="B221" s="435"/>
      <c r="C221" s="441"/>
      <c r="D221" s="441"/>
      <c r="E221" s="441"/>
      <c r="F221" s="441"/>
    </row>
    <row r="222" spans="1:6" x14ac:dyDescent="0.3">
      <c r="A222" s="437"/>
      <c r="B222" s="437"/>
      <c r="C222" s="438"/>
      <c r="D222" s="438"/>
      <c r="E222" s="438"/>
      <c r="F222" s="438"/>
    </row>
    <row r="223" spans="1:6" x14ac:dyDescent="0.3">
      <c r="A223" s="445" t="s">
        <v>2382</v>
      </c>
      <c r="B223" s="444"/>
      <c r="C223" s="444"/>
      <c r="D223" s="444"/>
      <c r="E223" s="444"/>
      <c r="F223" s="444"/>
    </row>
    <row r="224" spans="1:6" x14ac:dyDescent="0.3">
      <c r="A224" s="435"/>
      <c r="B224" s="434"/>
      <c r="C224" s="434"/>
      <c r="D224" s="434"/>
      <c r="E224" s="434"/>
      <c r="F224" s="434"/>
    </row>
    <row r="225" spans="1:6" x14ac:dyDescent="0.3">
      <c r="A225" s="445" t="s">
        <v>1653</v>
      </c>
      <c r="B225" s="445" t="s">
        <v>101</v>
      </c>
      <c r="C225" s="449">
        <v>0</v>
      </c>
      <c r="D225" s="449">
        <v>0</v>
      </c>
      <c r="E225" s="449">
        <v>0</v>
      </c>
      <c r="F225" s="449">
        <v>0</v>
      </c>
    </row>
    <row r="226" spans="1:6" x14ac:dyDescent="0.3">
      <c r="A226" s="445" t="s">
        <v>1681</v>
      </c>
      <c r="B226" s="445" t="s">
        <v>277</v>
      </c>
      <c r="C226" s="449">
        <v>0</v>
      </c>
      <c r="D226" s="449">
        <v>0</v>
      </c>
      <c r="E226" s="449">
        <v>0</v>
      </c>
      <c r="F226" s="449">
        <v>0</v>
      </c>
    </row>
    <row r="227" spans="1:6" x14ac:dyDescent="0.3">
      <c r="A227" s="445" t="s">
        <v>2371</v>
      </c>
      <c r="B227" s="445" t="s">
        <v>2372</v>
      </c>
      <c r="C227" s="449">
        <v>0</v>
      </c>
      <c r="D227" s="449">
        <v>0</v>
      </c>
      <c r="E227" s="449">
        <v>0</v>
      </c>
      <c r="F227" s="449">
        <v>0</v>
      </c>
    </row>
    <row r="228" spans="1:6" x14ac:dyDescent="0.3">
      <c r="A228" s="445" t="s">
        <v>1651</v>
      </c>
      <c r="B228" s="445" t="s">
        <v>84</v>
      </c>
      <c r="C228" s="449">
        <v>0</v>
      </c>
      <c r="D228" s="449">
        <v>0</v>
      </c>
      <c r="E228" s="449">
        <v>0</v>
      </c>
      <c r="F228" s="449">
        <v>0</v>
      </c>
    </row>
    <row r="229" spans="1:6" x14ac:dyDescent="0.3">
      <c r="A229" s="445" t="s">
        <v>2340</v>
      </c>
      <c r="B229" s="445" t="s">
        <v>2341</v>
      </c>
      <c r="C229" s="449">
        <v>0</v>
      </c>
      <c r="D229" s="449">
        <v>0</v>
      </c>
      <c r="E229" s="449">
        <v>0</v>
      </c>
      <c r="F229" s="449">
        <v>0</v>
      </c>
    </row>
    <row r="230" spans="1:6" x14ac:dyDescent="0.3">
      <c r="A230" s="445" t="s">
        <v>2344</v>
      </c>
      <c r="B230" s="445" t="s">
        <v>2345</v>
      </c>
      <c r="C230" s="449">
        <v>0</v>
      </c>
      <c r="D230" s="449">
        <v>0</v>
      </c>
      <c r="E230" s="449">
        <v>0</v>
      </c>
      <c r="F230" s="449">
        <v>0</v>
      </c>
    </row>
    <row r="231" spans="1:6" x14ac:dyDescent="0.3">
      <c r="A231" s="445" t="s">
        <v>2346</v>
      </c>
      <c r="B231" s="445" t="s">
        <v>2347</v>
      </c>
      <c r="C231" s="449">
        <v>0</v>
      </c>
      <c r="D231" s="449">
        <v>0</v>
      </c>
      <c r="E231" s="449">
        <v>0</v>
      </c>
      <c r="F231" s="449">
        <v>0</v>
      </c>
    </row>
    <row r="232" spans="1:6" x14ac:dyDescent="0.3">
      <c r="A232" s="445" t="s">
        <v>2350</v>
      </c>
      <c r="B232" s="445" t="s">
        <v>2351</v>
      </c>
      <c r="C232" s="449">
        <v>0</v>
      </c>
      <c r="D232" s="449">
        <v>0</v>
      </c>
      <c r="E232" s="449">
        <v>0</v>
      </c>
      <c r="F232" s="449">
        <v>0</v>
      </c>
    </row>
    <row r="233" spans="1:6" x14ac:dyDescent="0.3">
      <c r="A233" s="445" t="s">
        <v>1658</v>
      </c>
      <c r="B233" s="445" t="s">
        <v>39</v>
      </c>
      <c r="C233" s="449">
        <v>0</v>
      </c>
      <c r="D233" s="449">
        <v>0</v>
      </c>
      <c r="E233" s="449">
        <v>0</v>
      </c>
      <c r="F233" s="449">
        <v>0</v>
      </c>
    </row>
    <row r="234" spans="1:6" x14ac:dyDescent="0.3">
      <c r="A234" s="445" t="s">
        <v>2358</v>
      </c>
      <c r="B234" s="445" t="s">
        <v>2359</v>
      </c>
      <c r="C234" s="449">
        <v>0</v>
      </c>
      <c r="D234" s="449">
        <v>0</v>
      </c>
      <c r="E234" s="449">
        <v>0</v>
      </c>
      <c r="F234" s="449">
        <v>0</v>
      </c>
    </row>
    <row r="235" spans="1:6" x14ac:dyDescent="0.3">
      <c r="A235" s="445" t="s">
        <v>1668</v>
      </c>
      <c r="B235" s="445" t="s">
        <v>198</v>
      </c>
      <c r="C235" s="450">
        <v>0</v>
      </c>
      <c r="D235" s="450">
        <v>0</v>
      </c>
      <c r="E235" s="450">
        <v>0</v>
      </c>
      <c r="F235" s="450">
        <v>0</v>
      </c>
    </row>
    <row r="236" spans="1:6" x14ac:dyDescent="0.3">
      <c r="A236" s="451"/>
      <c r="B236" s="445" t="s">
        <v>2383</v>
      </c>
      <c r="C236" s="449">
        <v>0</v>
      </c>
      <c r="D236" s="449">
        <v>0</v>
      </c>
      <c r="E236" s="449">
        <v>0</v>
      </c>
      <c r="F236" s="449">
        <v>0</v>
      </c>
    </row>
    <row r="237" spans="1:6" x14ac:dyDescent="0.3">
      <c r="A237" s="443"/>
      <c r="B237" s="435"/>
      <c r="C237" s="441"/>
      <c r="D237" s="441"/>
      <c r="E237" s="441"/>
      <c r="F237" s="441"/>
    </row>
    <row r="238" spans="1:6" x14ac:dyDescent="0.3">
      <c r="A238" s="437"/>
      <c r="B238" s="437"/>
      <c r="C238" s="438"/>
      <c r="D238" s="438"/>
      <c r="E238" s="438"/>
      <c r="F238" s="438"/>
    </row>
    <row r="239" spans="1:6" x14ac:dyDescent="0.3">
      <c r="A239" s="445" t="s">
        <v>2384</v>
      </c>
      <c r="B239" s="444"/>
      <c r="C239" s="444"/>
      <c r="D239" s="444"/>
      <c r="E239" s="444"/>
      <c r="F239" s="444"/>
    </row>
    <row r="240" spans="1:6" x14ac:dyDescent="0.3">
      <c r="A240" s="435"/>
      <c r="B240" s="434"/>
      <c r="C240" s="434"/>
      <c r="D240" s="434"/>
      <c r="E240" s="434"/>
      <c r="F240" s="434"/>
    </row>
    <row r="241" spans="1:6" x14ac:dyDescent="0.3">
      <c r="A241" s="445" t="s">
        <v>1653</v>
      </c>
      <c r="B241" s="445" t="s">
        <v>101</v>
      </c>
      <c r="C241" s="449">
        <v>0</v>
      </c>
      <c r="D241" s="449">
        <v>0</v>
      </c>
      <c r="E241" s="449">
        <v>0</v>
      </c>
      <c r="F241" s="449">
        <v>0</v>
      </c>
    </row>
    <row r="242" spans="1:6" x14ac:dyDescent="0.3">
      <c r="A242" s="445" t="s">
        <v>1681</v>
      </c>
      <c r="B242" s="445" t="s">
        <v>277</v>
      </c>
      <c r="C242" s="449">
        <v>0</v>
      </c>
      <c r="D242" s="449">
        <v>0</v>
      </c>
      <c r="E242" s="449">
        <v>0</v>
      </c>
      <c r="F242" s="449">
        <v>0</v>
      </c>
    </row>
    <row r="243" spans="1:6" x14ac:dyDescent="0.3">
      <c r="A243" s="445" t="s">
        <v>2371</v>
      </c>
      <c r="B243" s="445" t="s">
        <v>2372</v>
      </c>
      <c r="C243" s="449">
        <v>0</v>
      </c>
      <c r="D243" s="449">
        <v>0</v>
      </c>
      <c r="E243" s="449">
        <v>0</v>
      </c>
      <c r="F243" s="449">
        <v>0</v>
      </c>
    </row>
    <row r="244" spans="1:6" x14ac:dyDescent="0.3">
      <c r="A244" s="445" t="s">
        <v>1651</v>
      </c>
      <c r="B244" s="445" t="s">
        <v>84</v>
      </c>
      <c r="C244" s="449">
        <v>0</v>
      </c>
      <c r="D244" s="449">
        <v>0</v>
      </c>
      <c r="E244" s="449">
        <v>0</v>
      </c>
      <c r="F244" s="449">
        <v>0</v>
      </c>
    </row>
    <row r="245" spans="1:6" x14ac:dyDescent="0.3">
      <c r="A245" s="445" t="s">
        <v>2340</v>
      </c>
      <c r="B245" s="445" t="s">
        <v>2341</v>
      </c>
      <c r="C245" s="449">
        <v>0</v>
      </c>
      <c r="D245" s="449">
        <v>0</v>
      </c>
      <c r="E245" s="449">
        <v>0</v>
      </c>
      <c r="F245" s="449">
        <v>0</v>
      </c>
    </row>
    <row r="246" spans="1:6" x14ac:dyDescent="0.3">
      <c r="A246" s="445" t="s">
        <v>2346</v>
      </c>
      <c r="B246" s="445" t="s">
        <v>2347</v>
      </c>
      <c r="C246" s="449">
        <v>0</v>
      </c>
      <c r="D246" s="449">
        <v>0</v>
      </c>
      <c r="E246" s="449">
        <v>0</v>
      </c>
      <c r="F246" s="449">
        <v>0</v>
      </c>
    </row>
    <row r="247" spans="1:6" x14ac:dyDescent="0.3">
      <c r="A247" s="445" t="s">
        <v>2350</v>
      </c>
      <c r="B247" s="445" t="s">
        <v>2351</v>
      </c>
      <c r="C247" s="449">
        <v>0</v>
      </c>
      <c r="D247" s="449">
        <v>0</v>
      </c>
      <c r="E247" s="449">
        <v>0</v>
      </c>
      <c r="F247" s="449">
        <v>0</v>
      </c>
    </row>
    <row r="248" spans="1:6" x14ac:dyDescent="0.3">
      <c r="A248" s="445" t="s">
        <v>1658</v>
      </c>
      <c r="B248" s="445" t="s">
        <v>39</v>
      </c>
      <c r="C248" s="449">
        <v>0</v>
      </c>
      <c r="D248" s="449">
        <v>0</v>
      </c>
      <c r="E248" s="449">
        <v>0</v>
      </c>
      <c r="F248" s="449">
        <v>0</v>
      </c>
    </row>
    <row r="249" spans="1:6" x14ac:dyDescent="0.3">
      <c r="A249" s="445" t="s">
        <v>1668</v>
      </c>
      <c r="B249" s="445" t="s">
        <v>198</v>
      </c>
      <c r="C249" s="450">
        <v>0</v>
      </c>
      <c r="D249" s="450">
        <v>0</v>
      </c>
      <c r="E249" s="450">
        <v>0</v>
      </c>
      <c r="F249" s="450">
        <v>0</v>
      </c>
    </row>
    <row r="250" spans="1:6" x14ac:dyDescent="0.3">
      <c r="A250" s="451"/>
      <c r="B250" s="445" t="s">
        <v>2385</v>
      </c>
      <c r="C250" s="449">
        <v>0</v>
      </c>
      <c r="D250" s="449">
        <v>0</v>
      </c>
      <c r="E250" s="449">
        <v>0</v>
      </c>
      <c r="F250" s="449">
        <v>0</v>
      </c>
    </row>
    <row r="251" spans="1:6" x14ac:dyDescent="0.3">
      <c r="A251" s="443"/>
      <c r="B251" s="435"/>
      <c r="C251" s="441"/>
      <c r="D251" s="441"/>
      <c r="E251" s="441"/>
      <c r="F251" s="441"/>
    </row>
    <row r="252" spans="1:6" x14ac:dyDescent="0.3">
      <c r="A252" s="437"/>
      <c r="B252" s="437"/>
      <c r="C252" s="438"/>
      <c r="D252" s="438"/>
      <c r="E252" s="438"/>
      <c r="F252" s="438"/>
    </row>
    <row r="253" spans="1:6" x14ac:dyDescent="0.3">
      <c r="A253" s="445" t="s">
        <v>2386</v>
      </c>
      <c r="B253" s="444"/>
      <c r="C253" s="444"/>
      <c r="D253" s="444"/>
      <c r="E253" s="444"/>
      <c r="F253" s="444"/>
    </row>
    <row r="254" spans="1:6" x14ac:dyDescent="0.3">
      <c r="A254" s="435"/>
      <c r="B254" s="434"/>
      <c r="C254" s="434"/>
      <c r="D254" s="434"/>
      <c r="E254" s="434"/>
      <c r="F254" s="434"/>
    </row>
    <row r="255" spans="1:6" x14ac:dyDescent="0.3">
      <c r="A255" s="445" t="s">
        <v>1653</v>
      </c>
      <c r="B255" s="445" t="s">
        <v>2387</v>
      </c>
      <c r="C255" s="449">
        <v>0</v>
      </c>
      <c r="D255" s="449">
        <v>0</v>
      </c>
      <c r="E255" s="449">
        <v>0</v>
      </c>
      <c r="F255" s="449">
        <v>0</v>
      </c>
    </row>
    <row r="256" spans="1:6" x14ac:dyDescent="0.3">
      <c r="A256" s="445" t="s">
        <v>2371</v>
      </c>
      <c r="B256" s="445" t="s">
        <v>2372</v>
      </c>
      <c r="C256" s="449">
        <v>0</v>
      </c>
      <c r="D256" s="449">
        <v>0</v>
      </c>
      <c r="E256" s="449">
        <v>0</v>
      </c>
      <c r="F256" s="449">
        <v>0</v>
      </c>
    </row>
    <row r="257" spans="1:6" x14ac:dyDescent="0.3">
      <c r="A257" s="445" t="s">
        <v>1651</v>
      </c>
      <c r="B257" s="445" t="s">
        <v>84</v>
      </c>
      <c r="C257" s="449">
        <v>0</v>
      </c>
      <c r="D257" s="449">
        <v>0</v>
      </c>
      <c r="E257" s="449">
        <v>0</v>
      </c>
      <c r="F257" s="449">
        <v>0</v>
      </c>
    </row>
    <row r="258" spans="1:6" x14ac:dyDescent="0.3">
      <c r="A258" s="445" t="s">
        <v>2340</v>
      </c>
      <c r="B258" s="445" t="s">
        <v>2341</v>
      </c>
      <c r="C258" s="449">
        <v>0</v>
      </c>
      <c r="D258" s="449">
        <v>0</v>
      </c>
      <c r="E258" s="449">
        <v>0</v>
      </c>
      <c r="F258" s="449">
        <v>0</v>
      </c>
    </row>
    <row r="259" spans="1:6" x14ac:dyDescent="0.3">
      <c r="A259" s="445" t="s">
        <v>2346</v>
      </c>
      <c r="B259" s="445" t="s">
        <v>2347</v>
      </c>
      <c r="C259" s="449">
        <v>0</v>
      </c>
      <c r="D259" s="449">
        <v>0</v>
      </c>
      <c r="E259" s="449">
        <v>0</v>
      </c>
      <c r="F259" s="449">
        <v>0</v>
      </c>
    </row>
    <row r="260" spans="1:6" x14ac:dyDescent="0.3">
      <c r="A260" s="445" t="s">
        <v>2350</v>
      </c>
      <c r="B260" s="445" t="s">
        <v>2351</v>
      </c>
      <c r="C260" s="449">
        <v>0</v>
      </c>
      <c r="D260" s="449">
        <v>0</v>
      </c>
      <c r="E260" s="449">
        <v>0</v>
      </c>
      <c r="F260" s="449">
        <v>0</v>
      </c>
    </row>
    <row r="261" spans="1:6" x14ac:dyDescent="0.3">
      <c r="A261" s="445" t="s">
        <v>1658</v>
      </c>
      <c r="B261" s="445" t="s">
        <v>39</v>
      </c>
      <c r="C261" s="449">
        <v>0</v>
      </c>
      <c r="D261" s="449">
        <v>0</v>
      </c>
      <c r="E261" s="449">
        <v>0</v>
      </c>
      <c r="F261" s="449">
        <v>0</v>
      </c>
    </row>
    <row r="262" spans="1:6" x14ac:dyDescent="0.3">
      <c r="A262" s="445" t="s">
        <v>1668</v>
      </c>
      <c r="B262" s="445" t="s">
        <v>198</v>
      </c>
      <c r="C262" s="450">
        <v>0</v>
      </c>
      <c r="D262" s="450">
        <v>0</v>
      </c>
      <c r="E262" s="450">
        <v>0</v>
      </c>
      <c r="F262" s="450">
        <v>0</v>
      </c>
    </row>
    <row r="263" spans="1:6" x14ac:dyDescent="0.3">
      <c r="A263" s="451"/>
      <c r="B263" s="445" t="s">
        <v>2388</v>
      </c>
      <c r="C263" s="449">
        <v>0</v>
      </c>
      <c r="D263" s="449">
        <v>0</v>
      </c>
      <c r="E263" s="449">
        <v>0</v>
      </c>
      <c r="F263" s="449">
        <v>0</v>
      </c>
    </row>
    <row r="264" spans="1:6" x14ac:dyDescent="0.3">
      <c r="A264" s="443"/>
      <c r="B264" s="435"/>
      <c r="C264" s="441"/>
      <c r="D264" s="441"/>
      <c r="E264" s="441"/>
      <c r="F264" s="441"/>
    </row>
    <row r="265" spans="1:6" x14ac:dyDescent="0.3">
      <c r="A265" s="437"/>
      <c r="B265" s="437"/>
      <c r="C265" s="438"/>
      <c r="D265" s="438"/>
      <c r="E265" s="438"/>
      <c r="F265" s="438"/>
    </row>
    <row r="266" spans="1:6" x14ac:dyDescent="0.3">
      <c r="A266" s="445" t="s">
        <v>2389</v>
      </c>
      <c r="B266" s="444"/>
      <c r="C266" s="444"/>
      <c r="D266" s="444"/>
      <c r="E266" s="444"/>
      <c r="F266" s="444"/>
    </row>
    <row r="267" spans="1:6" x14ac:dyDescent="0.3">
      <c r="A267" s="435"/>
      <c r="B267" s="434"/>
      <c r="C267" s="434"/>
      <c r="D267" s="434"/>
      <c r="E267" s="434"/>
      <c r="F267" s="434"/>
    </row>
    <row r="268" spans="1:6" x14ac:dyDescent="0.3">
      <c r="A268" s="445" t="s">
        <v>1653</v>
      </c>
      <c r="B268" s="445" t="s">
        <v>101</v>
      </c>
      <c r="C268" s="449">
        <v>0</v>
      </c>
      <c r="D268" s="449">
        <v>0</v>
      </c>
      <c r="E268" s="449">
        <v>0</v>
      </c>
      <c r="F268" s="449">
        <v>0</v>
      </c>
    </row>
    <row r="269" spans="1:6" x14ac:dyDescent="0.3">
      <c r="A269" s="445" t="s">
        <v>1681</v>
      </c>
      <c r="B269" s="445" t="s">
        <v>277</v>
      </c>
      <c r="C269" s="449">
        <v>0</v>
      </c>
      <c r="D269" s="449">
        <v>0</v>
      </c>
      <c r="E269" s="449">
        <v>0</v>
      </c>
      <c r="F269" s="449">
        <v>0</v>
      </c>
    </row>
    <row r="270" spans="1:6" x14ac:dyDescent="0.3">
      <c r="A270" s="445" t="s">
        <v>2344</v>
      </c>
      <c r="B270" s="445" t="s">
        <v>2345</v>
      </c>
      <c r="C270" s="449">
        <v>0</v>
      </c>
      <c r="D270" s="449">
        <v>0</v>
      </c>
      <c r="E270" s="449">
        <v>0</v>
      </c>
      <c r="F270" s="449">
        <v>0</v>
      </c>
    </row>
    <row r="271" spans="1:6" x14ac:dyDescent="0.3">
      <c r="A271" s="445" t="s">
        <v>2346</v>
      </c>
      <c r="B271" s="445" t="s">
        <v>2347</v>
      </c>
      <c r="C271" s="449">
        <v>0</v>
      </c>
      <c r="D271" s="449">
        <v>0</v>
      </c>
      <c r="E271" s="449">
        <v>0</v>
      </c>
      <c r="F271" s="449">
        <v>0</v>
      </c>
    </row>
    <row r="272" spans="1:6" x14ac:dyDescent="0.3">
      <c r="A272" s="445" t="s">
        <v>2350</v>
      </c>
      <c r="B272" s="445" t="s">
        <v>2351</v>
      </c>
      <c r="C272" s="449">
        <v>0</v>
      </c>
      <c r="D272" s="449">
        <v>0</v>
      </c>
      <c r="E272" s="449">
        <v>0</v>
      </c>
      <c r="F272" s="449">
        <v>0</v>
      </c>
    </row>
    <row r="273" spans="1:6" x14ac:dyDescent="0.3">
      <c r="A273" s="445" t="s">
        <v>1658</v>
      </c>
      <c r="B273" s="445" t="s">
        <v>39</v>
      </c>
      <c r="C273" s="449">
        <v>0</v>
      </c>
      <c r="D273" s="449">
        <v>0</v>
      </c>
      <c r="E273" s="449">
        <v>0</v>
      </c>
      <c r="F273" s="449">
        <v>0</v>
      </c>
    </row>
    <row r="274" spans="1:6" x14ac:dyDescent="0.3">
      <c r="A274" s="445" t="s">
        <v>2358</v>
      </c>
      <c r="B274" s="445" t="s">
        <v>2359</v>
      </c>
      <c r="C274" s="449">
        <v>0</v>
      </c>
      <c r="D274" s="449">
        <v>0</v>
      </c>
      <c r="E274" s="449">
        <v>0</v>
      </c>
      <c r="F274" s="449">
        <v>0</v>
      </c>
    </row>
    <row r="275" spans="1:6" x14ac:dyDescent="0.3">
      <c r="A275" s="445" t="s">
        <v>1668</v>
      </c>
      <c r="B275" s="445" t="s">
        <v>198</v>
      </c>
      <c r="C275" s="450">
        <v>0</v>
      </c>
      <c r="D275" s="450">
        <v>0</v>
      </c>
      <c r="E275" s="450">
        <v>0</v>
      </c>
      <c r="F275" s="450">
        <v>0</v>
      </c>
    </row>
    <row r="276" spans="1:6" x14ac:dyDescent="0.3">
      <c r="A276" s="451"/>
      <c r="B276" s="445" t="s">
        <v>2390</v>
      </c>
      <c r="C276" s="449">
        <v>0</v>
      </c>
      <c r="D276" s="449">
        <v>0</v>
      </c>
      <c r="E276" s="449">
        <v>0</v>
      </c>
      <c r="F276" s="449">
        <v>0</v>
      </c>
    </row>
    <row r="277" spans="1:6" x14ac:dyDescent="0.3">
      <c r="A277" s="443"/>
      <c r="B277" s="435"/>
      <c r="C277" s="441"/>
      <c r="D277" s="441"/>
      <c r="E277" s="441"/>
      <c r="F277" s="441"/>
    </row>
    <row r="278" spans="1:6" x14ac:dyDescent="0.3">
      <c r="A278" s="437"/>
      <c r="B278" s="437"/>
      <c r="C278" s="438"/>
      <c r="D278" s="438"/>
      <c r="E278" s="438"/>
      <c r="F278" s="438"/>
    </row>
    <row r="279" spans="1:6" x14ac:dyDescent="0.3">
      <c r="A279" s="445" t="s">
        <v>2391</v>
      </c>
      <c r="B279" s="444"/>
      <c r="C279" s="444"/>
      <c r="D279" s="444"/>
      <c r="E279" s="444"/>
      <c r="F279" s="444"/>
    </row>
    <row r="280" spans="1:6" x14ac:dyDescent="0.3">
      <c r="A280" s="435"/>
      <c r="B280" s="434"/>
      <c r="C280" s="434"/>
      <c r="D280" s="434"/>
      <c r="E280" s="434"/>
      <c r="F280" s="434"/>
    </row>
    <row r="281" spans="1:6" x14ac:dyDescent="0.3">
      <c r="A281" s="445" t="s">
        <v>1653</v>
      </c>
      <c r="B281" s="445" t="s">
        <v>101</v>
      </c>
      <c r="C281" s="449">
        <v>0</v>
      </c>
      <c r="D281" s="449">
        <v>0</v>
      </c>
      <c r="E281" s="449">
        <v>0</v>
      </c>
      <c r="F281" s="449">
        <v>0</v>
      </c>
    </row>
    <row r="282" spans="1:6" x14ac:dyDescent="0.3">
      <c r="A282" s="445" t="s">
        <v>1681</v>
      </c>
      <c r="B282" s="445" t="s">
        <v>277</v>
      </c>
      <c r="C282" s="449">
        <v>0</v>
      </c>
      <c r="D282" s="449">
        <v>0</v>
      </c>
      <c r="E282" s="449">
        <v>0</v>
      </c>
      <c r="F282" s="449">
        <v>0</v>
      </c>
    </row>
    <row r="283" spans="1:6" x14ac:dyDescent="0.3">
      <c r="A283" s="445" t="s">
        <v>2340</v>
      </c>
      <c r="B283" s="445" t="s">
        <v>2341</v>
      </c>
      <c r="C283" s="449">
        <v>0</v>
      </c>
      <c r="D283" s="449">
        <v>0</v>
      </c>
      <c r="E283" s="449">
        <v>0</v>
      </c>
      <c r="F283" s="449">
        <v>0</v>
      </c>
    </row>
    <row r="284" spans="1:6" x14ac:dyDescent="0.3">
      <c r="A284" s="445" t="s">
        <v>2344</v>
      </c>
      <c r="B284" s="445" t="s">
        <v>2345</v>
      </c>
      <c r="C284" s="449">
        <v>0</v>
      </c>
      <c r="D284" s="449">
        <v>0</v>
      </c>
      <c r="E284" s="449">
        <v>0</v>
      </c>
      <c r="F284" s="449">
        <v>0</v>
      </c>
    </row>
    <row r="285" spans="1:6" x14ac:dyDescent="0.3">
      <c r="A285" s="445" t="s">
        <v>2346</v>
      </c>
      <c r="B285" s="445" t="s">
        <v>2347</v>
      </c>
      <c r="C285" s="449">
        <v>0</v>
      </c>
      <c r="D285" s="449">
        <v>0</v>
      </c>
      <c r="E285" s="449">
        <v>0</v>
      </c>
      <c r="F285" s="449">
        <v>0</v>
      </c>
    </row>
    <row r="286" spans="1:6" x14ac:dyDescent="0.3">
      <c r="A286" s="445" t="s">
        <v>2350</v>
      </c>
      <c r="B286" s="445" t="s">
        <v>2351</v>
      </c>
      <c r="C286" s="449">
        <v>0</v>
      </c>
      <c r="D286" s="449">
        <v>0</v>
      </c>
      <c r="E286" s="449">
        <v>0</v>
      </c>
      <c r="F286" s="449">
        <v>0</v>
      </c>
    </row>
    <row r="287" spans="1:6" x14ac:dyDescent="0.3">
      <c r="A287" s="445" t="s">
        <v>1658</v>
      </c>
      <c r="B287" s="445" t="s">
        <v>39</v>
      </c>
      <c r="C287" s="449">
        <v>0</v>
      </c>
      <c r="D287" s="449">
        <v>0</v>
      </c>
      <c r="E287" s="449">
        <v>0</v>
      </c>
      <c r="F287" s="449">
        <v>0</v>
      </c>
    </row>
    <row r="288" spans="1:6" x14ac:dyDescent="0.3">
      <c r="A288" s="445" t="s">
        <v>2392</v>
      </c>
      <c r="B288" s="445" t="s">
        <v>2393</v>
      </c>
      <c r="C288" s="449">
        <v>0</v>
      </c>
      <c r="D288" s="449">
        <v>0</v>
      </c>
      <c r="E288" s="449">
        <v>0</v>
      </c>
      <c r="F288" s="449">
        <v>0</v>
      </c>
    </row>
    <row r="289" spans="1:6" x14ac:dyDescent="0.3">
      <c r="A289" s="445" t="s">
        <v>1668</v>
      </c>
      <c r="B289" s="445" t="s">
        <v>198</v>
      </c>
      <c r="C289" s="450">
        <v>0</v>
      </c>
      <c r="D289" s="450">
        <v>0</v>
      </c>
      <c r="E289" s="450">
        <v>0</v>
      </c>
      <c r="F289" s="450">
        <v>0</v>
      </c>
    </row>
    <row r="290" spans="1:6" x14ac:dyDescent="0.3">
      <c r="A290" s="451"/>
      <c r="B290" s="445" t="s">
        <v>2394</v>
      </c>
      <c r="C290" s="449">
        <v>0</v>
      </c>
      <c r="D290" s="449">
        <v>0</v>
      </c>
      <c r="E290" s="449">
        <v>0</v>
      </c>
      <c r="F290" s="449">
        <v>0</v>
      </c>
    </row>
    <row r="291" spans="1:6" x14ac:dyDescent="0.3">
      <c r="A291" s="443"/>
      <c r="B291" s="435"/>
      <c r="C291" s="441"/>
      <c r="D291" s="441"/>
      <c r="E291" s="441"/>
      <c r="F291" s="441"/>
    </row>
    <row r="292" spans="1:6" x14ac:dyDescent="0.3">
      <c r="A292" s="437"/>
      <c r="B292" s="437"/>
      <c r="C292" s="438"/>
      <c r="D292" s="438"/>
      <c r="E292" s="438"/>
      <c r="F292" s="438"/>
    </row>
    <row r="293" spans="1:6" x14ac:dyDescent="0.3">
      <c r="A293" s="445" t="s">
        <v>2395</v>
      </c>
      <c r="B293" s="444"/>
      <c r="C293" s="444"/>
      <c r="D293" s="444"/>
      <c r="E293" s="444"/>
      <c r="F293" s="444"/>
    </row>
    <row r="294" spans="1:6" x14ac:dyDescent="0.3">
      <c r="A294" s="435"/>
      <c r="B294" s="434"/>
      <c r="C294" s="434"/>
      <c r="D294" s="434"/>
      <c r="E294" s="434"/>
      <c r="F294" s="434"/>
    </row>
    <row r="295" spans="1:6" x14ac:dyDescent="0.3">
      <c r="A295" s="445" t="s">
        <v>1653</v>
      </c>
      <c r="B295" s="445" t="s">
        <v>101</v>
      </c>
      <c r="C295" s="449">
        <v>0</v>
      </c>
      <c r="D295" s="449">
        <v>0</v>
      </c>
      <c r="E295" s="449">
        <v>0</v>
      </c>
      <c r="F295" s="449">
        <v>0</v>
      </c>
    </row>
    <row r="296" spans="1:6" x14ac:dyDescent="0.3">
      <c r="A296" s="445" t="s">
        <v>2344</v>
      </c>
      <c r="B296" s="445" t="s">
        <v>2345</v>
      </c>
      <c r="C296" s="449">
        <v>0</v>
      </c>
      <c r="D296" s="449">
        <v>0</v>
      </c>
      <c r="E296" s="449">
        <v>0</v>
      </c>
      <c r="F296" s="449">
        <v>0</v>
      </c>
    </row>
    <row r="297" spans="1:6" x14ac:dyDescent="0.3">
      <c r="A297" s="445" t="s">
        <v>2346</v>
      </c>
      <c r="B297" s="445" t="s">
        <v>2347</v>
      </c>
      <c r="C297" s="449">
        <v>0</v>
      </c>
      <c r="D297" s="449">
        <v>0</v>
      </c>
      <c r="E297" s="449">
        <v>0</v>
      </c>
      <c r="F297" s="449">
        <v>0</v>
      </c>
    </row>
    <row r="298" spans="1:6" x14ac:dyDescent="0.3">
      <c r="A298" s="445" t="s">
        <v>2350</v>
      </c>
      <c r="B298" s="445" t="s">
        <v>2351</v>
      </c>
      <c r="C298" s="449">
        <v>0</v>
      </c>
      <c r="D298" s="449">
        <v>0</v>
      </c>
      <c r="E298" s="449">
        <v>0</v>
      </c>
      <c r="F298" s="449">
        <v>0</v>
      </c>
    </row>
    <row r="299" spans="1:6" x14ac:dyDescent="0.3">
      <c r="A299" s="445" t="s">
        <v>1658</v>
      </c>
      <c r="B299" s="445" t="s">
        <v>39</v>
      </c>
      <c r="C299" s="449">
        <v>0</v>
      </c>
      <c r="D299" s="449">
        <v>0</v>
      </c>
      <c r="E299" s="449">
        <v>0</v>
      </c>
      <c r="F299" s="449">
        <v>0</v>
      </c>
    </row>
    <row r="300" spans="1:6" x14ac:dyDescent="0.3">
      <c r="A300" s="445" t="s">
        <v>1668</v>
      </c>
      <c r="B300" s="445" t="s">
        <v>198</v>
      </c>
      <c r="C300" s="450">
        <v>0</v>
      </c>
      <c r="D300" s="450">
        <v>0</v>
      </c>
      <c r="E300" s="450">
        <v>0</v>
      </c>
      <c r="F300" s="450">
        <v>0</v>
      </c>
    </row>
    <row r="301" spans="1:6" x14ac:dyDescent="0.3">
      <c r="A301" s="451"/>
      <c r="B301" s="445" t="s">
        <v>2396</v>
      </c>
      <c r="C301" s="449">
        <v>0</v>
      </c>
      <c r="D301" s="449">
        <v>0</v>
      </c>
      <c r="E301" s="449">
        <v>0</v>
      </c>
      <c r="F301" s="449">
        <v>0</v>
      </c>
    </row>
    <row r="302" spans="1:6" x14ac:dyDescent="0.3">
      <c r="A302" s="443"/>
      <c r="B302" s="435"/>
      <c r="C302" s="441"/>
      <c r="D302" s="441"/>
      <c r="E302" s="441"/>
      <c r="F302" s="441"/>
    </row>
    <row r="303" spans="1:6" x14ac:dyDescent="0.3">
      <c r="A303" s="437"/>
      <c r="B303" s="437"/>
      <c r="C303" s="438"/>
      <c r="D303" s="438"/>
      <c r="E303" s="438"/>
      <c r="F303" s="438"/>
    </row>
    <row r="304" spans="1:6" x14ac:dyDescent="0.3">
      <c r="A304" s="445" t="s">
        <v>2397</v>
      </c>
      <c r="B304" s="444"/>
      <c r="C304" s="444"/>
      <c r="D304" s="444"/>
      <c r="E304" s="444"/>
      <c r="F304" s="444"/>
    </row>
    <row r="305" spans="1:6" x14ac:dyDescent="0.3">
      <c r="A305" s="435"/>
      <c r="B305" s="434"/>
      <c r="C305" s="434"/>
      <c r="D305" s="434"/>
      <c r="E305" s="434"/>
      <c r="F305" s="434"/>
    </row>
    <row r="306" spans="1:6" x14ac:dyDescent="0.3">
      <c r="A306" s="445" t="s">
        <v>1653</v>
      </c>
      <c r="B306" s="445" t="s">
        <v>101</v>
      </c>
      <c r="C306" s="449">
        <v>0</v>
      </c>
      <c r="D306" s="449">
        <v>0</v>
      </c>
      <c r="E306" s="449">
        <v>0</v>
      </c>
      <c r="F306" s="449">
        <v>0</v>
      </c>
    </row>
    <row r="307" spans="1:6" x14ac:dyDescent="0.3">
      <c r="A307" s="445" t="s">
        <v>1681</v>
      </c>
      <c r="B307" s="445" t="s">
        <v>277</v>
      </c>
      <c r="C307" s="449">
        <v>0</v>
      </c>
      <c r="D307" s="449">
        <v>0</v>
      </c>
      <c r="E307" s="449">
        <v>0</v>
      </c>
      <c r="F307" s="449">
        <v>0</v>
      </c>
    </row>
    <row r="308" spans="1:6" x14ac:dyDescent="0.3">
      <c r="A308" s="445" t="s">
        <v>2344</v>
      </c>
      <c r="B308" s="445" t="s">
        <v>2345</v>
      </c>
      <c r="C308" s="449">
        <v>0</v>
      </c>
      <c r="D308" s="449">
        <v>0</v>
      </c>
      <c r="E308" s="449">
        <v>0</v>
      </c>
      <c r="F308" s="449">
        <v>0</v>
      </c>
    </row>
    <row r="309" spans="1:6" x14ac:dyDescent="0.3">
      <c r="A309" s="445" t="s">
        <v>2346</v>
      </c>
      <c r="B309" s="445" t="s">
        <v>2347</v>
      </c>
      <c r="C309" s="449">
        <v>0</v>
      </c>
      <c r="D309" s="449">
        <v>0</v>
      </c>
      <c r="E309" s="449">
        <v>0</v>
      </c>
      <c r="F309" s="449">
        <v>0</v>
      </c>
    </row>
    <row r="310" spans="1:6" x14ac:dyDescent="0.3">
      <c r="A310" s="445" t="s">
        <v>2350</v>
      </c>
      <c r="B310" s="445" t="s">
        <v>2351</v>
      </c>
      <c r="C310" s="449">
        <v>0</v>
      </c>
      <c r="D310" s="449">
        <v>0</v>
      </c>
      <c r="E310" s="449">
        <v>0</v>
      </c>
      <c r="F310" s="449">
        <v>0</v>
      </c>
    </row>
    <row r="311" spans="1:6" x14ac:dyDescent="0.3">
      <c r="A311" s="445" t="s">
        <v>1658</v>
      </c>
      <c r="B311" s="445" t="s">
        <v>39</v>
      </c>
      <c r="C311" s="449">
        <v>0</v>
      </c>
      <c r="D311" s="449">
        <v>0</v>
      </c>
      <c r="E311" s="449">
        <v>0</v>
      </c>
      <c r="F311" s="449">
        <v>0</v>
      </c>
    </row>
    <row r="312" spans="1:6" x14ac:dyDescent="0.3">
      <c r="A312" s="445" t="s">
        <v>1668</v>
      </c>
      <c r="B312" s="445" t="s">
        <v>198</v>
      </c>
      <c r="C312" s="450">
        <v>0</v>
      </c>
      <c r="D312" s="450">
        <v>0</v>
      </c>
      <c r="E312" s="450">
        <v>0</v>
      </c>
      <c r="F312" s="450">
        <v>0</v>
      </c>
    </row>
    <row r="313" spans="1:6" x14ac:dyDescent="0.3">
      <c r="A313" s="451"/>
      <c r="B313" s="445" t="s">
        <v>2398</v>
      </c>
      <c r="C313" s="449">
        <v>0</v>
      </c>
      <c r="D313" s="449">
        <v>0</v>
      </c>
      <c r="E313" s="449">
        <v>0</v>
      </c>
      <c r="F313" s="449">
        <v>0</v>
      </c>
    </row>
    <row r="314" spans="1:6" x14ac:dyDescent="0.3">
      <c r="A314" s="443"/>
      <c r="B314" s="435"/>
      <c r="C314" s="441"/>
      <c r="D314" s="441"/>
      <c r="E314" s="441"/>
      <c r="F314" s="441"/>
    </row>
    <row r="315" spans="1:6" x14ac:dyDescent="0.3">
      <c r="A315" s="437"/>
      <c r="B315" s="437"/>
      <c r="C315" s="438"/>
      <c r="D315" s="438"/>
      <c r="E315" s="438"/>
      <c r="F315" s="438"/>
    </row>
    <row r="316" spans="1:6" x14ac:dyDescent="0.3">
      <c r="A316" s="445" t="s">
        <v>1682</v>
      </c>
      <c r="B316" s="444"/>
      <c r="C316" s="444"/>
      <c r="D316" s="444"/>
      <c r="E316" s="444"/>
      <c r="F316" s="444"/>
    </row>
    <row r="317" spans="1:6" x14ac:dyDescent="0.3">
      <c r="A317" s="435"/>
      <c r="B317" s="434"/>
      <c r="C317" s="434"/>
      <c r="D317" s="434"/>
      <c r="E317" s="434"/>
      <c r="F317" s="434"/>
    </row>
    <row r="318" spans="1:6" x14ac:dyDescent="0.3">
      <c r="A318" s="445" t="s">
        <v>1653</v>
      </c>
      <c r="B318" s="445" t="s">
        <v>101</v>
      </c>
      <c r="C318" s="449">
        <v>62094.720000000001</v>
      </c>
      <c r="D318" s="449">
        <v>4381036.29</v>
      </c>
      <c r="E318" s="449">
        <v>4360932.13</v>
      </c>
      <c r="F318" s="449">
        <v>82198.880000000005</v>
      </c>
    </row>
    <row r="319" spans="1:6" x14ac:dyDescent="0.3">
      <c r="A319" s="445" t="s">
        <v>1681</v>
      </c>
      <c r="B319" s="445" t="s">
        <v>277</v>
      </c>
      <c r="C319" s="449">
        <v>2000000</v>
      </c>
      <c r="D319" s="449">
        <v>0</v>
      </c>
      <c r="E319" s="449">
        <v>0</v>
      </c>
      <c r="F319" s="449">
        <v>2000000</v>
      </c>
    </row>
    <row r="320" spans="1:6" x14ac:dyDescent="0.3">
      <c r="A320" s="445" t="s">
        <v>2371</v>
      </c>
      <c r="B320" s="445" t="s">
        <v>2372</v>
      </c>
      <c r="C320" s="449">
        <v>0</v>
      </c>
      <c r="D320" s="449">
        <v>0</v>
      </c>
      <c r="E320" s="449">
        <v>0</v>
      </c>
      <c r="F320" s="449">
        <v>0</v>
      </c>
    </row>
    <row r="321" spans="1:6" x14ac:dyDescent="0.3">
      <c r="A321" s="445" t="s">
        <v>2342</v>
      </c>
      <c r="B321" s="445" t="s">
        <v>2343</v>
      </c>
      <c r="C321" s="449">
        <v>0</v>
      </c>
      <c r="D321" s="449">
        <v>0</v>
      </c>
      <c r="E321" s="449">
        <v>0</v>
      </c>
      <c r="F321" s="449">
        <v>0</v>
      </c>
    </row>
    <row r="322" spans="1:6" x14ac:dyDescent="0.3">
      <c r="A322" s="445" t="s">
        <v>2399</v>
      </c>
      <c r="B322" s="445" t="s">
        <v>2400</v>
      </c>
      <c r="C322" s="449">
        <v>0</v>
      </c>
      <c r="D322" s="449">
        <v>0</v>
      </c>
      <c r="E322" s="449">
        <v>0</v>
      </c>
      <c r="F322" s="449">
        <v>0</v>
      </c>
    </row>
    <row r="323" spans="1:6" x14ac:dyDescent="0.3">
      <c r="A323" s="445" t="s">
        <v>2344</v>
      </c>
      <c r="B323" s="445" t="s">
        <v>2345</v>
      </c>
      <c r="C323" s="449">
        <v>0</v>
      </c>
      <c r="D323" s="449">
        <v>0</v>
      </c>
      <c r="E323" s="449">
        <v>0</v>
      </c>
      <c r="F323" s="449">
        <v>0</v>
      </c>
    </row>
    <row r="324" spans="1:6" x14ac:dyDescent="0.3">
      <c r="A324" s="445" t="s">
        <v>2346</v>
      </c>
      <c r="B324" s="445" t="s">
        <v>2347</v>
      </c>
      <c r="C324" s="449">
        <v>0</v>
      </c>
      <c r="D324" s="449">
        <v>0</v>
      </c>
      <c r="E324" s="449">
        <v>0</v>
      </c>
      <c r="F324" s="449">
        <v>0</v>
      </c>
    </row>
    <row r="325" spans="1:6" x14ac:dyDescent="0.3">
      <c r="A325" s="445" t="s">
        <v>2350</v>
      </c>
      <c r="B325" s="445" t="s">
        <v>2351</v>
      </c>
      <c r="C325" s="449">
        <v>0</v>
      </c>
      <c r="D325" s="449">
        <v>0</v>
      </c>
      <c r="E325" s="449">
        <v>0</v>
      </c>
      <c r="F325" s="449">
        <v>0</v>
      </c>
    </row>
    <row r="326" spans="1:6" x14ac:dyDescent="0.3">
      <c r="A326" s="445" t="s">
        <v>1680</v>
      </c>
      <c r="B326" s="445" t="s">
        <v>31</v>
      </c>
      <c r="C326" s="449">
        <v>13736.18</v>
      </c>
      <c r="D326" s="449">
        <v>0.34</v>
      </c>
      <c r="E326" s="449">
        <v>13736.52</v>
      </c>
      <c r="F326" s="449">
        <v>0</v>
      </c>
    </row>
    <row r="327" spans="1:6" x14ac:dyDescent="0.3">
      <c r="A327" s="445" t="s">
        <v>1703</v>
      </c>
      <c r="B327" s="445" t="s">
        <v>34</v>
      </c>
      <c r="C327" s="449">
        <v>0</v>
      </c>
      <c r="D327" s="449">
        <v>0</v>
      </c>
      <c r="E327" s="449">
        <v>0</v>
      </c>
      <c r="F327" s="449">
        <v>0</v>
      </c>
    </row>
    <row r="328" spans="1:6" x14ac:dyDescent="0.3">
      <c r="A328" s="445" t="s">
        <v>2356</v>
      </c>
      <c r="B328" s="445" t="s">
        <v>2357</v>
      </c>
      <c r="C328" s="449">
        <v>0</v>
      </c>
      <c r="D328" s="449">
        <v>0</v>
      </c>
      <c r="E328" s="449">
        <v>0</v>
      </c>
      <c r="F328" s="449">
        <v>0</v>
      </c>
    </row>
    <row r="329" spans="1:6" x14ac:dyDescent="0.3">
      <c r="A329" s="445" t="s">
        <v>1701</v>
      </c>
      <c r="B329" s="445" t="s">
        <v>36</v>
      </c>
      <c r="C329" s="449">
        <v>0</v>
      </c>
      <c r="D329" s="449">
        <v>0</v>
      </c>
      <c r="E329" s="449">
        <v>0</v>
      </c>
      <c r="F329" s="449">
        <v>0</v>
      </c>
    </row>
    <row r="330" spans="1:6" x14ac:dyDescent="0.3">
      <c r="A330" s="445" t="s">
        <v>1658</v>
      </c>
      <c r="B330" s="445" t="s">
        <v>39</v>
      </c>
      <c r="C330" s="449">
        <v>516366.33</v>
      </c>
      <c r="D330" s="449">
        <v>597589.61</v>
      </c>
      <c r="E330" s="449">
        <v>1064404.94</v>
      </c>
      <c r="F330" s="449">
        <v>49551</v>
      </c>
    </row>
    <row r="331" spans="1:6" x14ac:dyDescent="0.3">
      <c r="A331" s="445" t="s">
        <v>2401</v>
      </c>
      <c r="B331" s="445" t="s">
        <v>2402</v>
      </c>
      <c r="C331" s="449">
        <v>0</v>
      </c>
      <c r="D331" s="449">
        <v>0</v>
      </c>
      <c r="E331" s="449">
        <v>0</v>
      </c>
      <c r="F331" s="449">
        <v>0</v>
      </c>
    </row>
    <row r="332" spans="1:6" x14ac:dyDescent="0.3">
      <c r="A332" s="445" t="s">
        <v>2358</v>
      </c>
      <c r="B332" s="445" t="s">
        <v>2359</v>
      </c>
      <c r="C332" s="449">
        <v>0</v>
      </c>
      <c r="D332" s="449">
        <v>0</v>
      </c>
      <c r="E332" s="449">
        <v>0</v>
      </c>
      <c r="F332" s="449">
        <v>0</v>
      </c>
    </row>
    <row r="333" spans="1:6" x14ac:dyDescent="0.3">
      <c r="A333" s="445" t="s">
        <v>1668</v>
      </c>
      <c r="B333" s="445" t="s">
        <v>198</v>
      </c>
      <c r="C333" s="450">
        <v>0</v>
      </c>
      <c r="D333" s="450">
        <v>3653818.65</v>
      </c>
      <c r="E333" s="450">
        <v>3653818.65</v>
      </c>
      <c r="F333" s="450">
        <v>0</v>
      </c>
    </row>
    <row r="334" spans="1:6" x14ac:dyDescent="0.3">
      <c r="A334" s="451"/>
      <c r="B334" s="445" t="s">
        <v>1679</v>
      </c>
      <c r="C334" s="449">
        <v>2592197.23</v>
      </c>
      <c r="D334" s="449">
        <v>8632444.8900000006</v>
      </c>
      <c r="E334" s="449">
        <v>9092892.2400000002</v>
      </c>
      <c r="F334" s="449">
        <v>2131749.88</v>
      </c>
    </row>
    <row r="335" spans="1:6" x14ac:dyDescent="0.3">
      <c r="A335" s="443"/>
      <c r="B335" s="435"/>
      <c r="C335" s="441"/>
      <c r="D335" s="441"/>
      <c r="E335" s="441"/>
      <c r="F335" s="441"/>
    </row>
    <row r="336" spans="1:6" x14ac:dyDescent="0.3">
      <c r="A336" s="437"/>
      <c r="B336" s="437"/>
      <c r="C336" s="438"/>
      <c r="D336" s="438"/>
      <c r="E336" s="438"/>
      <c r="F336" s="438"/>
    </row>
    <row r="337" spans="1:6" x14ac:dyDescent="0.3">
      <c r="A337" s="445" t="s">
        <v>1678</v>
      </c>
      <c r="B337" s="444"/>
      <c r="C337" s="444"/>
      <c r="D337" s="444"/>
      <c r="E337" s="444"/>
      <c r="F337" s="444"/>
    </row>
    <row r="338" spans="1:6" x14ac:dyDescent="0.3">
      <c r="A338" s="435"/>
      <c r="B338" s="434"/>
      <c r="C338" s="434"/>
      <c r="D338" s="434"/>
      <c r="E338" s="434"/>
      <c r="F338" s="434"/>
    </row>
    <row r="339" spans="1:6" x14ac:dyDescent="0.3">
      <c r="A339" s="445" t="s">
        <v>1653</v>
      </c>
      <c r="B339" s="445" t="s">
        <v>101</v>
      </c>
      <c r="C339" s="449">
        <v>0</v>
      </c>
      <c r="D339" s="449">
        <v>292794.03999999998</v>
      </c>
      <c r="E339" s="449">
        <v>169896.88</v>
      </c>
      <c r="F339" s="449">
        <v>122897.16</v>
      </c>
    </row>
    <row r="340" spans="1:6" x14ac:dyDescent="0.3">
      <c r="A340" s="445" t="s">
        <v>1658</v>
      </c>
      <c r="B340" s="445" t="s">
        <v>39</v>
      </c>
      <c r="C340" s="449">
        <v>1862116.5</v>
      </c>
      <c r="D340" s="449">
        <v>155.11000000000001</v>
      </c>
      <c r="E340" s="449">
        <v>169404.94</v>
      </c>
      <c r="F340" s="449">
        <v>1692866.67</v>
      </c>
    </row>
    <row r="341" spans="1:6" x14ac:dyDescent="0.3">
      <c r="A341" s="445" t="s">
        <v>1668</v>
      </c>
      <c r="B341" s="445" t="s">
        <v>198</v>
      </c>
      <c r="C341" s="450">
        <v>0</v>
      </c>
      <c r="D341" s="450">
        <v>169896.88</v>
      </c>
      <c r="E341" s="450">
        <v>169896.88</v>
      </c>
      <c r="F341" s="450">
        <v>0</v>
      </c>
    </row>
    <row r="342" spans="1:6" x14ac:dyDescent="0.3">
      <c r="A342" s="451"/>
      <c r="B342" s="445" t="s">
        <v>2403</v>
      </c>
      <c r="C342" s="449">
        <v>1862116.5</v>
      </c>
      <c r="D342" s="449">
        <v>462846.03</v>
      </c>
      <c r="E342" s="449">
        <v>509198.7</v>
      </c>
      <c r="F342" s="449">
        <v>1815763.83</v>
      </c>
    </row>
    <row r="343" spans="1:6" x14ac:dyDescent="0.3">
      <c r="A343" s="443"/>
      <c r="B343" s="435"/>
      <c r="C343" s="441"/>
      <c r="D343" s="441"/>
      <c r="E343" s="441"/>
      <c r="F343" s="441"/>
    </row>
    <row r="344" spans="1:6" x14ac:dyDescent="0.3">
      <c r="A344" s="437"/>
      <c r="B344" s="437"/>
      <c r="C344" s="438"/>
      <c r="D344" s="438"/>
      <c r="E344" s="438"/>
      <c r="F344" s="438"/>
    </row>
    <row r="345" spans="1:6" x14ac:dyDescent="0.3">
      <c r="A345" s="445" t="s">
        <v>2404</v>
      </c>
      <c r="B345" s="444"/>
      <c r="C345" s="444"/>
      <c r="D345" s="444"/>
      <c r="E345" s="444"/>
      <c r="F345" s="444"/>
    </row>
    <row r="346" spans="1:6" x14ac:dyDescent="0.3">
      <c r="A346" s="435"/>
      <c r="B346" s="434"/>
      <c r="C346" s="434"/>
      <c r="D346" s="434"/>
      <c r="E346" s="434"/>
      <c r="F346" s="434"/>
    </row>
    <row r="347" spans="1:6" x14ac:dyDescent="0.3">
      <c r="A347" s="445" t="s">
        <v>1653</v>
      </c>
      <c r="B347" s="445" t="s">
        <v>101</v>
      </c>
      <c r="C347" s="449">
        <v>0</v>
      </c>
      <c r="D347" s="449">
        <v>0</v>
      </c>
      <c r="E347" s="449">
        <v>0</v>
      </c>
      <c r="F347" s="449">
        <v>0</v>
      </c>
    </row>
    <row r="348" spans="1:6" x14ac:dyDescent="0.3">
      <c r="A348" s="445" t="s">
        <v>1658</v>
      </c>
      <c r="B348" s="445" t="s">
        <v>39</v>
      </c>
      <c r="C348" s="449">
        <v>0</v>
      </c>
      <c r="D348" s="449">
        <v>0</v>
      </c>
      <c r="E348" s="449">
        <v>0</v>
      </c>
      <c r="F348" s="449">
        <v>0</v>
      </c>
    </row>
    <row r="349" spans="1:6" x14ac:dyDescent="0.3">
      <c r="A349" s="445" t="s">
        <v>1668</v>
      </c>
      <c r="B349" s="445" t="s">
        <v>198</v>
      </c>
      <c r="C349" s="450">
        <v>0</v>
      </c>
      <c r="D349" s="450">
        <v>0</v>
      </c>
      <c r="E349" s="450">
        <v>0</v>
      </c>
      <c r="F349" s="450">
        <v>0</v>
      </c>
    </row>
    <row r="350" spans="1:6" x14ac:dyDescent="0.3">
      <c r="A350" s="451"/>
      <c r="B350" s="445" t="s">
        <v>2405</v>
      </c>
      <c r="C350" s="449">
        <v>0</v>
      </c>
      <c r="D350" s="449">
        <v>0</v>
      </c>
      <c r="E350" s="449">
        <v>0</v>
      </c>
      <c r="F350" s="449">
        <v>0</v>
      </c>
    </row>
    <row r="351" spans="1:6" x14ac:dyDescent="0.3">
      <c r="A351" s="443"/>
      <c r="B351" s="435"/>
      <c r="C351" s="441"/>
      <c r="D351" s="441"/>
      <c r="E351" s="441"/>
      <c r="F351" s="441"/>
    </row>
    <row r="352" spans="1:6" x14ac:dyDescent="0.3">
      <c r="A352" s="437"/>
      <c r="B352" s="437"/>
      <c r="C352" s="438"/>
      <c r="D352" s="438"/>
      <c r="E352" s="438"/>
      <c r="F352" s="438"/>
    </row>
    <row r="353" spans="1:6" x14ac:dyDescent="0.3">
      <c r="A353" s="445" t="s">
        <v>1677</v>
      </c>
      <c r="B353" s="444"/>
      <c r="C353" s="444"/>
      <c r="D353" s="444"/>
      <c r="E353" s="444"/>
      <c r="F353" s="444"/>
    </row>
    <row r="354" spans="1:6" x14ac:dyDescent="0.3">
      <c r="A354" s="435"/>
      <c r="B354" s="434"/>
      <c r="C354" s="434"/>
      <c r="D354" s="434"/>
      <c r="E354" s="434"/>
      <c r="F354" s="434"/>
    </row>
    <row r="355" spans="1:6" x14ac:dyDescent="0.3">
      <c r="A355" s="445" t="s">
        <v>1653</v>
      </c>
      <c r="B355" s="445" t="s">
        <v>101</v>
      </c>
      <c r="C355" s="449">
        <v>30198.48</v>
      </c>
      <c r="D355" s="449">
        <v>534371.48</v>
      </c>
      <c r="E355" s="449">
        <v>321647.96000000002</v>
      </c>
      <c r="F355" s="449">
        <v>242922</v>
      </c>
    </row>
    <row r="356" spans="1:6" x14ac:dyDescent="0.3">
      <c r="A356" s="445" t="s">
        <v>1681</v>
      </c>
      <c r="B356" s="445" t="s">
        <v>277</v>
      </c>
      <c r="C356" s="449">
        <v>0</v>
      </c>
      <c r="D356" s="449">
        <v>0</v>
      </c>
      <c r="E356" s="449">
        <v>0</v>
      </c>
      <c r="F356" s="449">
        <v>0</v>
      </c>
    </row>
    <row r="357" spans="1:6" x14ac:dyDescent="0.3">
      <c r="A357" s="445" t="s">
        <v>2344</v>
      </c>
      <c r="B357" s="445" t="s">
        <v>2345</v>
      </c>
      <c r="C357" s="449">
        <v>0</v>
      </c>
      <c r="D357" s="449">
        <v>0</v>
      </c>
      <c r="E357" s="449">
        <v>0</v>
      </c>
      <c r="F357" s="449">
        <v>0</v>
      </c>
    </row>
    <row r="358" spans="1:6" x14ac:dyDescent="0.3">
      <c r="A358" s="445" t="s">
        <v>2346</v>
      </c>
      <c r="B358" s="445" t="s">
        <v>2347</v>
      </c>
      <c r="C358" s="449">
        <v>0</v>
      </c>
      <c r="D358" s="449">
        <v>0</v>
      </c>
      <c r="E358" s="449">
        <v>0</v>
      </c>
      <c r="F358" s="449">
        <v>0</v>
      </c>
    </row>
    <row r="359" spans="1:6" x14ac:dyDescent="0.3">
      <c r="A359" s="445" t="s">
        <v>2350</v>
      </c>
      <c r="B359" s="445" t="s">
        <v>2351</v>
      </c>
      <c r="C359" s="449">
        <v>0</v>
      </c>
      <c r="D359" s="449">
        <v>0</v>
      </c>
      <c r="E359" s="449">
        <v>0</v>
      </c>
      <c r="F359" s="449">
        <v>0</v>
      </c>
    </row>
    <row r="360" spans="1:6" x14ac:dyDescent="0.3">
      <c r="A360" s="445" t="s">
        <v>1676</v>
      </c>
      <c r="B360" s="445" t="s">
        <v>94</v>
      </c>
      <c r="C360" s="449">
        <v>2500</v>
      </c>
      <c r="D360" s="449">
        <v>0</v>
      </c>
      <c r="E360" s="449">
        <v>0</v>
      </c>
      <c r="F360" s="449">
        <v>2500</v>
      </c>
    </row>
    <row r="361" spans="1:6" x14ac:dyDescent="0.3">
      <c r="A361" s="445" t="s">
        <v>1658</v>
      </c>
      <c r="B361" s="445" t="s">
        <v>39</v>
      </c>
      <c r="C361" s="449">
        <v>110565.84</v>
      </c>
      <c r="D361" s="449">
        <v>10.42</v>
      </c>
      <c r="E361" s="449">
        <v>0</v>
      </c>
      <c r="F361" s="449">
        <v>110576.26</v>
      </c>
    </row>
    <row r="362" spans="1:6" x14ac:dyDescent="0.3">
      <c r="A362" s="445" t="s">
        <v>2358</v>
      </c>
      <c r="B362" s="445" t="s">
        <v>2359</v>
      </c>
      <c r="C362" s="449">
        <v>0</v>
      </c>
      <c r="D362" s="449">
        <v>0</v>
      </c>
      <c r="E362" s="449">
        <v>0</v>
      </c>
      <c r="F362" s="449">
        <v>0</v>
      </c>
    </row>
    <row r="363" spans="1:6" x14ac:dyDescent="0.3">
      <c r="A363" s="445" t="s">
        <v>1668</v>
      </c>
      <c r="B363" s="445" t="s">
        <v>198</v>
      </c>
      <c r="C363" s="450">
        <v>0</v>
      </c>
      <c r="D363" s="450">
        <v>238488.55</v>
      </c>
      <c r="E363" s="450">
        <v>238488.55</v>
      </c>
      <c r="F363" s="450">
        <v>0</v>
      </c>
    </row>
    <row r="364" spans="1:6" x14ac:dyDescent="0.3">
      <c r="A364" s="451"/>
      <c r="B364" s="445" t="s">
        <v>1161</v>
      </c>
      <c r="C364" s="449">
        <v>143264.32000000001</v>
      </c>
      <c r="D364" s="449">
        <v>772870.45</v>
      </c>
      <c r="E364" s="449">
        <v>560136.51</v>
      </c>
      <c r="F364" s="449">
        <v>355998.26</v>
      </c>
    </row>
    <row r="365" spans="1:6" x14ac:dyDescent="0.3">
      <c r="A365" s="443"/>
      <c r="B365" s="435"/>
      <c r="C365" s="441"/>
      <c r="D365" s="441"/>
      <c r="E365" s="441"/>
      <c r="F365" s="441"/>
    </row>
    <row r="366" spans="1:6" x14ac:dyDescent="0.3">
      <c r="A366" s="437"/>
      <c r="B366" s="437"/>
      <c r="C366" s="438"/>
      <c r="D366" s="438"/>
      <c r="E366" s="438"/>
      <c r="F366" s="438"/>
    </row>
    <row r="367" spans="1:6" x14ac:dyDescent="0.3">
      <c r="A367" s="445" t="s">
        <v>1675</v>
      </c>
      <c r="B367" s="444"/>
      <c r="C367" s="444"/>
      <c r="D367" s="444"/>
      <c r="E367" s="444"/>
      <c r="F367" s="444"/>
    </row>
    <row r="368" spans="1:6" x14ac:dyDescent="0.3">
      <c r="A368" s="435"/>
      <c r="B368" s="434"/>
      <c r="C368" s="434"/>
      <c r="D368" s="434"/>
      <c r="E368" s="434"/>
      <c r="F368" s="434"/>
    </row>
    <row r="369" spans="1:6" x14ac:dyDescent="0.3">
      <c r="A369" s="445" t="s">
        <v>1653</v>
      </c>
      <c r="B369" s="445" t="s">
        <v>101</v>
      </c>
      <c r="C369" s="449">
        <v>4725.59</v>
      </c>
      <c r="D369" s="449">
        <v>1806657.28</v>
      </c>
      <c r="E369" s="449">
        <v>1655840.28</v>
      </c>
      <c r="F369" s="449">
        <v>155542.59</v>
      </c>
    </row>
    <row r="370" spans="1:6" x14ac:dyDescent="0.3">
      <c r="A370" s="445" t="s">
        <v>2406</v>
      </c>
      <c r="B370" s="445" t="s">
        <v>2407</v>
      </c>
      <c r="C370" s="449">
        <v>0</v>
      </c>
      <c r="D370" s="449">
        <v>0</v>
      </c>
      <c r="E370" s="449">
        <v>0</v>
      </c>
      <c r="F370" s="449">
        <v>0</v>
      </c>
    </row>
    <row r="371" spans="1:6" x14ac:dyDescent="0.3">
      <c r="A371" s="445" t="s">
        <v>2366</v>
      </c>
      <c r="B371" s="445" t="s">
        <v>2367</v>
      </c>
      <c r="C371" s="449">
        <v>0</v>
      </c>
      <c r="D371" s="449">
        <v>0</v>
      </c>
      <c r="E371" s="449">
        <v>0</v>
      </c>
      <c r="F371" s="449">
        <v>0</v>
      </c>
    </row>
    <row r="372" spans="1:6" x14ac:dyDescent="0.3">
      <c r="A372" s="445" t="s">
        <v>1681</v>
      </c>
      <c r="B372" s="445" t="s">
        <v>277</v>
      </c>
      <c r="C372" s="449">
        <v>0</v>
      </c>
      <c r="D372" s="449">
        <v>0</v>
      </c>
      <c r="E372" s="449">
        <v>0</v>
      </c>
      <c r="F372" s="449">
        <v>0</v>
      </c>
    </row>
    <row r="373" spans="1:6" x14ac:dyDescent="0.3">
      <c r="A373" s="445" t="s">
        <v>2371</v>
      </c>
      <c r="B373" s="445" t="s">
        <v>2372</v>
      </c>
      <c r="C373" s="449">
        <v>0</v>
      </c>
      <c r="D373" s="449">
        <v>0</v>
      </c>
      <c r="E373" s="449">
        <v>0</v>
      </c>
      <c r="F373" s="449">
        <v>0</v>
      </c>
    </row>
    <row r="374" spans="1:6" x14ac:dyDescent="0.3">
      <c r="A374" s="445" t="s">
        <v>1651</v>
      </c>
      <c r="B374" s="445" t="s">
        <v>84</v>
      </c>
      <c r="C374" s="449">
        <v>0</v>
      </c>
      <c r="D374" s="449">
        <v>0</v>
      </c>
      <c r="E374" s="449">
        <v>0</v>
      </c>
      <c r="F374" s="449">
        <v>0</v>
      </c>
    </row>
    <row r="375" spans="1:6" x14ac:dyDescent="0.3">
      <c r="A375" s="445" t="s">
        <v>2340</v>
      </c>
      <c r="B375" s="445" t="s">
        <v>2341</v>
      </c>
      <c r="C375" s="449">
        <v>0</v>
      </c>
      <c r="D375" s="449">
        <v>0</v>
      </c>
      <c r="E375" s="449">
        <v>0</v>
      </c>
      <c r="F375" s="449">
        <v>0</v>
      </c>
    </row>
    <row r="376" spans="1:6" x14ac:dyDescent="0.3">
      <c r="A376" s="445" t="s">
        <v>2342</v>
      </c>
      <c r="B376" s="445" t="s">
        <v>2343</v>
      </c>
      <c r="C376" s="449">
        <v>0</v>
      </c>
      <c r="D376" s="449">
        <v>0</v>
      </c>
      <c r="E376" s="449">
        <v>0</v>
      </c>
      <c r="F376" s="449">
        <v>0</v>
      </c>
    </row>
    <row r="377" spans="1:6" x14ac:dyDescent="0.3">
      <c r="A377" s="445" t="s">
        <v>2344</v>
      </c>
      <c r="B377" s="445" t="s">
        <v>2345</v>
      </c>
      <c r="C377" s="449">
        <v>0</v>
      </c>
      <c r="D377" s="449">
        <v>0</v>
      </c>
      <c r="E377" s="449">
        <v>0</v>
      </c>
      <c r="F377" s="449">
        <v>0</v>
      </c>
    </row>
    <row r="378" spans="1:6" x14ac:dyDescent="0.3">
      <c r="A378" s="445" t="s">
        <v>2408</v>
      </c>
      <c r="B378" s="445" t="s">
        <v>2409</v>
      </c>
      <c r="C378" s="449">
        <v>0</v>
      </c>
      <c r="D378" s="449">
        <v>0</v>
      </c>
      <c r="E378" s="449">
        <v>0</v>
      </c>
      <c r="F378" s="449">
        <v>0</v>
      </c>
    </row>
    <row r="379" spans="1:6" x14ac:dyDescent="0.3">
      <c r="A379" s="445" t="s">
        <v>2346</v>
      </c>
      <c r="B379" s="445" t="s">
        <v>2347</v>
      </c>
      <c r="C379" s="449">
        <v>0</v>
      </c>
      <c r="D379" s="449">
        <v>0</v>
      </c>
      <c r="E379" s="449">
        <v>0</v>
      </c>
      <c r="F379" s="449">
        <v>0</v>
      </c>
    </row>
    <row r="380" spans="1:6" x14ac:dyDescent="0.3">
      <c r="A380" s="445" t="s">
        <v>2350</v>
      </c>
      <c r="B380" s="445" t="s">
        <v>2351</v>
      </c>
      <c r="C380" s="449">
        <v>0</v>
      </c>
      <c r="D380" s="449">
        <v>0</v>
      </c>
      <c r="E380" s="449">
        <v>0</v>
      </c>
      <c r="F380" s="449">
        <v>0</v>
      </c>
    </row>
    <row r="381" spans="1:6" x14ac:dyDescent="0.3">
      <c r="A381" s="445" t="s">
        <v>1674</v>
      </c>
      <c r="B381" s="445" t="s">
        <v>124</v>
      </c>
      <c r="C381" s="449">
        <v>200000</v>
      </c>
      <c r="D381" s="449">
        <v>0</v>
      </c>
      <c r="E381" s="449">
        <v>0</v>
      </c>
      <c r="F381" s="449">
        <v>200000</v>
      </c>
    </row>
    <row r="382" spans="1:6" x14ac:dyDescent="0.3">
      <c r="A382" s="445" t="s">
        <v>2354</v>
      </c>
      <c r="B382" s="445" t="s">
        <v>2355</v>
      </c>
      <c r="C382" s="449">
        <v>0</v>
      </c>
      <c r="D382" s="449">
        <v>0</v>
      </c>
      <c r="E382" s="449">
        <v>0</v>
      </c>
      <c r="F382" s="449">
        <v>0</v>
      </c>
    </row>
    <row r="383" spans="1:6" x14ac:dyDescent="0.3">
      <c r="A383" s="445" t="s">
        <v>1676</v>
      </c>
      <c r="B383" s="445" t="s">
        <v>94</v>
      </c>
      <c r="C383" s="449">
        <v>0</v>
      </c>
      <c r="D383" s="449">
        <v>0</v>
      </c>
      <c r="E383" s="449">
        <v>0</v>
      </c>
      <c r="F383" s="449">
        <v>0</v>
      </c>
    </row>
    <row r="384" spans="1:6" x14ac:dyDescent="0.3">
      <c r="A384" s="445" t="s">
        <v>2356</v>
      </c>
      <c r="B384" s="445" t="s">
        <v>2357</v>
      </c>
      <c r="C384" s="449">
        <v>0</v>
      </c>
      <c r="D384" s="449">
        <v>0</v>
      </c>
      <c r="E384" s="449">
        <v>0</v>
      </c>
      <c r="F384" s="449">
        <v>0</v>
      </c>
    </row>
    <row r="385" spans="1:6" x14ac:dyDescent="0.3">
      <c r="A385" s="445" t="s">
        <v>1658</v>
      </c>
      <c r="B385" s="445" t="s">
        <v>39</v>
      </c>
      <c r="C385" s="449">
        <v>566617.18999999994</v>
      </c>
      <c r="D385" s="449">
        <v>900069.63</v>
      </c>
      <c r="E385" s="449">
        <v>30000</v>
      </c>
      <c r="F385" s="449">
        <v>1436686.82</v>
      </c>
    </row>
    <row r="386" spans="1:6" x14ac:dyDescent="0.3">
      <c r="A386" s="445" t="s">
        <v>2392</v>
      </c>
      <c r="B386" s="445" t="s">
        <v>2393</v>
      </c>
      <c r="C386" s="449">
        <v>0</v>
      </c>
      <c r="D386" s="449">
        <v>0</v>
      </c>
      <c r="E386" s="449">
        <v>0</v>
      </c>
      <c r="F386" s="449">
        <v>0</v>
      </c>
    </row>
    <row r="387" spans="1:6" x14ac:dyDescent="0.3">
      <c r="A387" s="445" t="s">
        <v>2410</v>
      </c>
      <c r="B387" s="445" t="s">
        <v>2411</v>
      </c>
      <c r="C387" s="449">
        <v>0</v>
      </c>
      <c r="D387" s="449">
        <v>0</v>
      </c>
      <c r="E387" s="449">
        <v>0</v>
      </c>
      <c r="F387" s="449">
        <v>0</v>
      </c>
    </row>
    <row r="388" spans="1:6" x14ac:dyDescent="0.3">
      <c r="A388" s="445" t="s">
        <v>2358</v>
      </c>
      <c r="B388" s="445" t="s">
        <v>2359</v>
      </c>
      <c r="C388" s="449">
        <v>0</v>
      </c>
      <c r="D388" s="449">
        <v>0</v>
      </c>
      <c r="E388" s="449">
        <v>0</v>
      </c>
      <c r="F388" s="449">
        <v>0</v>
      </c>
    </row>
    <row r="389" spans="1:6" x14ac:dyDescent="0.3">
      <c r="A389" s="445" t="s">
        <v>1668</v>
      </c>
      <c r="B389" s="445" t="s">
        <v>198</v>
      </c>
      <c r="C389" s="450">
        <v>0</v>
      </c>
      <c r="D389" s="450">
        <v>423866.43</v>
      </c>
      <c r="E389" s="450">
        <v>423866.43</v>
      </c>
      <c r="F389" s="450">
        <v>0</v>
      </c>
    </row>
    <row r="390" spans="1:6" x14ac:dyDescent="0.3">
      <c r="A390" s="451"/>
      <c r="B390" s="445" t="s">
        <v>1673</v>
      </c>
      <c r="C390" s="449">
        <v>771342.78</v>
      </c>
      <c r="D390" s="449">
        <v>3130593.34</v>
      </c>
      <c r="E390" s="449">
        <v>2109706.71</v>
      </c>
      <c r="F390" s="449">
        <v>1792229.41</v>
      </c>
    </row>
    <row r="391" spans="1:6" x14ac:dyDescent="0.3">
      <c r="A391" s="443"/>
      <c r="B391" s="435"/>
      <c r="C391" s="441"/>
      <c r="D391" s="441"/>
      <c r="E391" s="441"/>
      <c r="F391" s="441"/>
    </row>
    <row r="392" spans="1:6" x14ac:dyDescent="0.3">
      <c r="A392" s="437"/>
      <c r="B392" s="437"/>
      <c r="C392" s="438"/>
      <c r="D392" s="438"/>
      <c r="E392" s="438"/>
      <c r="F392" s="438"/>
    </row>
    <row r="393" spans="1:6" x14ac:dyDescent="0.3">
      <c r="A393" s="445" t="s">
        <v>2412</v>
      </c>
      <c r="B393" s="444"/>
      <c r="C393" s="444"/>
      <c r="D393" s="444"/>
      <c r="E393" s="444"/>
      <c r="F393" s="444"/>
    </row>
    <row r="394" spans="1:6" x14ac:dyDescent="0.3">
      <c r="A394" s="435"/>
      <c r="B394" s="434"/>
      <c r="C394" s="434"/>
      <c r="D394" s="434"/>
      <c r="E394" s="434"/>
      <c r="F394" s="434"/>
    </row>
    <row r="395" spans="1:6" x14ac:dyDescent="0.3">
      <c r="A395" s="445" t="s">
        <v>1653</v>
      </c>
      <c r="B395" s="445" t="s">
        <v>101</v>
      </c>
      <c r="C395" s="449">
        <v>0</v>
      </c>
      <c r="D395" s="449">
        <v>0</v>
      </c>
      <c r="E395" s="449">
        <v>0</v>
      </c>
      <c r="F395" s="449">
        <v>0</v>
      </c>
    </row>
    <row r="396" spans="1:6" x14ac:dyDescent="0.3">
      <c r="A396" s="445" t="s">
        <v>2346</v>
      </c>
      <c r="B396" s="445" t="s">
        <v>2347</v>
      </c>
      <c r="C396" s="449">
        <v>0</v>
      </c>
      <c r="D396" s="449">
        <v>0</v>
      </c>
      <c r="E396" s="449">
        <v>0</v>
      </c>
      <c r="F396" s="449">
        <v>0</v>
      </c>
    </row>
    <row r="397" spans="1:6" x14ac:dyDescent="0.3">
      <c r="A397" s="445" t="s">
        <v>2350</v>
      </c>
      <c r="B397" s="445" t="s">
        <v>2351</v>
      </c>
      <c r="C397" s="449">
        <v>0</v>
      </c>
      <c r="D397" s="449">
        <v>0</v>
      </c>
      <c r="E397" s="449">
        <v>0</v>
      </c>
      <c r="F397" s="449">
        <v>0</v>
      </c>
    </row>
    <row r="398" spans="1:6" x14ac:dyDescent="0.3">
      <c r="A398" s="445" t="s">
        <v>1658</v>
      </c>
      <c r="B398" s="445" t="s">
        <v>39</v>
      </c>
      <c r="C398" s="450">
        <v>0</v>
      </c>
      <c r="D398" s="450">
        <v>0</v>
      </c>
      <c r="E398" s="450">
        <v>0</v>
      </c>
      <c r="F398" s="450">
        <v>0</v>
      </c>
    </row>
    <row r="399" spans="1:6" x14ac:dyDescent="0.3">
      <c r="A399" s="451"/>
      <c r="B399" s="445" t="s">
        <v>2413</v>
      </c>
      <c r="C399" s="449">
        <v>0</v>
      </c>
      <c r="D399" s="449">
        <v>0</v>
      </c>
      <c r="E399" s="449">
        <v>0</v>
      </c>
      <c r="F399" s="449">
        <v>0</v>
      </c>
    </row>
    <row r="400" spans="1:6" x14ac:dyDescent="0.3">
      <c r="A400" s="443"/>
      <c r="B400" s="435"/>
      <c r="C400" s="441"/>
      <c r="D400" s="441"/>
      <c r="E400" s="441"/>
      <c r="F400" s="441"/>
    </row>
    <row r="401" spans="1:6" x14ac:dyDescent="0.3">
      <c r="A401" s="437"/>
      <c r="B401" s="437"/>
      <c r="C401" s="438"/>
      <c r="D401" s="438"/>
      <c r="E401" s="438"/>
      <c r="F401" s="438"/>
    </row>
    <row r="402" spans="1:6" x14ac:dyDescent="0.3">
      <c r="A402" s="445" t="s">
        <v>2414</v>
      </c>
      <c r="B402" s="444"/>
      <c r="C402" s="444"/>
      <c r="D402" s="444"/>
      <c r="E402" s="444"/>
      <c r="F402" s="444"/>
    </row>
    <row r="403" spans="1:6" x14ac:dyDescent="0.3">
      <c r="A403" s="435"/>
      <c r="B403" s="434"/>
      <c r="C403" s="434"/>
      <c r="D403" s="434"/>
      <c r="E403" s="434"/>
      <c r="F403" s="434"/>
    </row>
    <row r="404" spans="1:6" x14ac:dyDescent="0.3">
      <c r="A404" s="445" t="s">
        <v>1653</v>
      </c>
      <c r="B404" s="445" t="s">
        <v>101</v>
      </c>
      <c r="C404" s="449">
        <v>0</v>
      </c>
      <c r="D404" s="449">
        <v>0</v>
      </c>
      <c r="E404" s="449">
        <v>0</v>
      </c>
      <c r="F404" s="449">
        <v>0</v>
      </c>
    </row>
    <row r="405" spans="1:6" x14ac:dyDescent="0.3">
      <c r="A405" s="445" t="s">
        <v>1681</v>
      </c>
      <c r="B405" s="445" t="s">
        <v>277</v>
      </c>
      <c r="C405" s="449">
        <v>0</v>
      </c>
      <c r="D405" s="449">
        <v>0</v>
      </c>
      <c r="E405" s="449">
        <v>0</v>
      </c>
      <c r="F405" s="449">
        <v>0</v>
      </c>
    </row>
    <row r="406" spans="1:6" x14ac:dyDescent="0.3">
      <c r="A406" s="445" t="s">
        <v>2340</v>
      </c>
      <c r="B406" s="445" t="s">
        <v>2341</v>
      </c>
      <c r="C406" s="449">
        <v>0</v>
      </c>
      <c r="D406" s="449">
        <v>0</v>
      </c>
      <c r="E406" s="449">
        <v>0</v>
      </c>
      <c r="F406" s="449">
        <v>0</v>
      </c>
    </row>
    <row r="407" spans="1:6" x14ac:dyDescent="0.3">
      <c r="A407" s="445" t="s">
        <v>2346</v>
      </c>
      <c r="B407" s="445" t="s">
        <v>2347</v>
      </c>
      <c r="C407" s="449">
        <v>0</v>
      </c>
      <c r="D407" s="449">
        <v>0</v>
      </c>
      <c r="E407" s="449">
        <v>0</v>
      </c>
      <c r="F407" s="449">
        <v>0</v>
      </c>
    </row>
    <row r="408" spans="1:6" x14ac:dyDescent="0.3">
      <c r="A408" s="445" t="s">
        <v>2350</v>
      </c>
      <c r="B408" s="445" t="s">
        <v>2351</v>
      </c>
      <c r="C408" s="449">
        <v>0</v>
      </c>
      <c r="D408" s="449">
        <v>0</v>
      </c>
      <c r="E408" s="449">
        <v>0</v>
      </c>
      <c r="F408" s="449">
        <v>0</v>
      </c>
    </row>
    <row r="409" spans="1:6" x14ac:dyDescent="0.3">
      <c r="A409" s="445" t="s">
        <v>1658</v>
      </c>
      <c r="B409" s="445" t="s">
        <v>39</v>
      </c>
      <c r="C409" s="449">
        <v>0</v>
      </c>
      <c r="D409" s="449">
        <v>0</v>
      </c>
      <c r="E409" s="449">
        <v>0</v>
      </c>
      <c r="F409" s="449">
        <v>0</v>
      </c>
    </row>
    <row r="410" spans="1:6" x14ac:dyDescent="0.3">
      <c r="A410" s="445" t="s">
        <v>2358</v>
      </c>
      <c r="B410" s="445" t="s">
        <v>2359</v>
      </c>
      <c r="C410" s="450">
        <v>0</v>
      </c>
      <c r="D410" s="450">
        <v>0</v>
      </c>
      <c r="E410" s="450">
        <v>0</v>
      </c>
      <c r="F410" s="450">
        <v>0</v>
      </c>
    </row>
    <row r="411" spans="1:6" x14ac:dyDescent="0.3">
      <c r="A411" s="451"/>
      <c r="B411" s="445" t="s">
        <v>2415</v>
      </c>
      <c r="C411" s="449">
        <v>0</v>
      </c>
      <c r="D411" s="449">
        <v>0</v>
      </c>
      <c r="E411" s="449">
        <v>0</v>
      </c>
      <c r="F411" s="449">
        <v>0</v>
      </c>
    </row>
    <row r="412" spans="1:6" x14ac:dyDescent="0.3">
      <c r="A412" s="443"/>
      <c r="B412" s="435"/>
      <c r="C412" s="441"/>
      <c r="D412" s="441"/>
      <c r="E412" s="441"/>
      <c r="F412" s="441"/>
    </row>
    <row r="413" spans="1:6" x14ac:dyDescent="0.3">
      <c r="A413" s="437"/>
      <c r="B413" s="437"/>
      <c r="C413" s="438"/>
      <c r="D413" s="438"/>
      <c r="E413" s="438"/>
      <c r="F413" s="438"/>
    </row>
    <row r="414" spans="1:6" x14ac:dyDescent="0.3">
      <c r="A414" s="445" t="s">
        <v>2416</v>
      </c>
      <c r="B414" s="444"/>
      <c r="C414" s="444"/>
      <c r="D414" s="444"/>
      <c r="E414" s="444"/>
      <c r="F414" s="444"/>
    </row>
    <row r="415" spans="1:6" x14ac:dyDescent="0.3">
      <c r="A415" s="435"/>
      <c r="B415" s="434"/>
      <c r="C415" s="434"/>
      <c r="D415" s="434"/>
      <c r="E415" s="434"/>
      <c r="F415" s="434"/>
    </row>
    <row r="416" spans="1:6" x14ac:dyDescent="0.3">
      <c r="A416" s="445" t="s">
        <v>1653</v>
      </c>
      <c r="B416" s="445" t="s">
        <v>101</v>
      </c>
      <c r="C416" s="449">
        <v>0</v>
      </c>
      <c r="D416" s="449">
        <v>0</v>
      </c>
      <c r="E416" s="449">
        <v>0</v>
      </c>
      <c r="F416" s="449">
        <v>0</v>
      </c>
    </row>
    <row r="417" spans="1:6" x14ac:dyDescent="0.3">
      <c r="A417" s="445" t="s">
        <v>1681</v>
      </c>
      <c r="B417" s="445" t="s">
        <v>277</v>
      </c>
      <c r="C417" s="449">
        <v>0</v>
      </c>
      <c r="D417" s="449">
        <v>0</v>
      </c>
      <c r="E417" s="449">
        <v>0</v>
      </c>
      <c r="F417" s="449">
        <v>0</v>
      </c>
    </row>
    <row r="418" spans="1:6" x14ac:dyDescent="0.3">
      <c r="A418" s="445" t="s">
        <v>2340</v>
      </c>
      <c r="B418" s="445" t="s">
        <v>2341</v>
      </c>
      <c r="C418" s="449">
        <v>0</v>
      </c>
      <c r="D418" s="449">
        <v>0</v>
      </c>
      <c r="E418" s="449">
        <v>0</v>
      </c>
      <c r="F418" s="449">
        <v>0</v>
      </c>
    </row>
    <row r="419" spans="1:6" x14ac:dyDescent="0.3">
      <c r="A419" s="445" t="s">
        <v>2344</v>
      </c>
      <c r="B419" s="445" t="s">
        <v>2345</v>
      </c>
      <c r="C419" s="449">
        <v>0</v>
      </c>
      <c r="D419" s="449">
        <v>0</v>
      </c>
      <c r="E419" s="449">
        <v>0</v>
      </c>
      <c r="F419" s="449">
        <v>0</v>
      </c>
    </row>
    <row r="420" spans="1:6" x14ac:dyDescent="0.3">
      <c r="A420" s="445" t="s">
        <v>2346</v>
      </c>
      <c r="B420" s="445" t="s">
        <v>2347</v>
      </c>
      <c r="C420" s="449">
        <v>0</v>
      </c>
      <c r="D420" s="449">
        <v>0</v>
      </c>
      <c r="E420" s="449">
        <v>0</v>
      </c>
      <c r="F420" s="449">
        <v>0</v>
      </c>
    </row>
    <row r="421" spans="1:6" x14ac:dyDescent="0.3">
      <c r="A421" s="445" t="s">
        <v>2350</v>
      </c>
      <c r="B421" s="445" t="s">
        <v>2351</v>
      </c>
      <c r="C421" s="449">
        <v>0</v>
      </c>
      <c r="D421" s="449">
        <v>0</v>
      </c>
      <c r="E421" s="449">
        <v>0</v>
      </c>
      <c r="F421" s="449">
        <v>0</v>
      </c>
    </row>
    <row r="422" spans="1:6" x14ac:dyDescent="0.3">
      <c r="A422" s="445" t="s">
        <v>1658</v>
      </c>
      <c r="B422" s="445" t="s">
        <v>39</v>
      </c>
      <c r="C422" s="450">
        <v>0</v>
      </c>
      <c r="D422" s="450">
        <v>0</v>
      </c>
      <c r="E422" s="450">
        <v>0</v>
      </c>
      <c r="F422" s="450">
        <v>0</v>
      </c>
    </row>
    <row r="423" spans="1:6" x14ac:dyDescent="0.3">
      <c r="A423" s="451"/>
      <c r="B423" s="445" t="s">
        <v>2417</v>
      </c>
      <c r="C423" s="449">
        <v>0</v>
      </c>
      <c r="D423" s="449">
        <v>0</v>
      </c>
      <c r="E423" s="449">
        <v>0</v>
      </c>
      <c r="F423" s="449">
        <v>0</v>
      </c>
    </row>
    <row r="424" spans="1:6" x14ac:dyDescent="0.3">
      <c r="A424" s="443"/>
      <c r="B424" s="435"/>
      <c r="C424" s="441"/>
      <c r="D424" s="441"/>
      <c r="E424" s="441"/>
      <c r="F424" s="441"/>
    </row>
    <row r="425" spans="1:6" x14ac:dyDescent="0.3">
      <c r="A425" s="437"/>
      <c r="B425" s="437"/>
      <c r="C425" s="438"/>
      <c r="D425" s="438"/>
      <c r="E425" s="438"/>
      <c r="F425" s="438"/>
    </row>
    <row r="426" spans="1:6" x14ac:dyDescent="0.3">
      <c r="A426" s="445" t="s">
        <v>2418</v>
      </c>
      <c r="B426" s="444"/>
      <c r="C426" s="444"/>
      <c r="D426" s="444"/>
      <c r="E426" s="444"/>
      <c r="F426" s="444"/>
    </row>
    <row r="427" spans="1:6" x14ac:dyDescent="0.3">
      <c r="A427" s="435"/>
      <c r="B427" s="434"/>
      <c r="C427" s="434"/>
      <c r="D427" s="434"/>
      <c r="E427" s="434"/>
      <c r="F427" s="434"/>
    </row>
    <row r="428" spans="1:6" x14ac:dyDescent="0.3">
      <c r="A428" s="445" t="s">
        <v>1653</v>
      </c>
      <c r="B428" s="445" t="s">
        <v>101</v>
      </c>
      <c r="C428" s="449">
        <v>0</v>
      </c>
      <c r="D428" s="449">
        <v>0</v>
      </c>
      <c r="E428" s="449">
        <v>0</v>
      </c>
      <c r="F428" s="449">
        <v>0</v>
      </c>
    </row>
    <row r="429" spans="1:6" x14ac:dyDescent="0.3">
      <c r="A429" s="445" t="s">
        <v>1681</v>
      </c>
      <c r="B429" s="445" t="s">
        <v>277</v>
      </c>
      <c r="C429" s="449">
        <v>0</v>
      </c>
      <c r="D429" s="449">
        <v>0</v>
      </c>
      <c r="E429" s="449">
        <v>0</v>
      </c>
      <c r="F429" s="449">
        <v>0</v>
      </c>
    </row>
    <row r="430" spans="1:6" x14ac:dyDescent="0.3">
      <c r="A430" s="445" t="s">
        <v>2371</v>
      </c>
      <c r="B430" s="445" t="s">
        <v>2372</v>
      </c>
      <c r="C430" s="449">
        <v>0</v>
      </c>
      <c r="D430" s="449">
        <v>0</v>
      </c>
      <c r="E430" s="449">
        <v>0</v>
      </c>
      <c r="F430" s="449">
        <v>0</v>
      </c>
    </row>
    <row r="431" spans="1:6" x14ac:dyDescent="0.3">
      <c r="A431" s="445" t="s">
        <v>2340</v>
      </c>
      <c r="B431" s="445" t="s">
        <v>2341</v>
      </c>
      <c r="C431" s="449">
        <v>0</v>
      </c>
      <c r="D431" s="449">
        <v>0</v>
      </c>
      <c r="E431" s="449">
        <v>0</v>
      </c>
      <c r="F431" s="449">
        <v>0</v>
      </c>
    </row>
    <row r="432" spans="1:6" x14ac:dyDescent="0.3">
      <c r="A432" s="445" t="s">
        <v>2344</v>
      </c>
      <c r="B432" s="445" t="s">
        <v>2345</v>
      </c>
      <c r="C432" s="449">
        <v>0</v>
      </c>
      <c r="D432" s="449">
        <v>0</v>
      </c>
      <c r="E432" s="449">
        <v>0</v>
      </c>
      <c r="F432" s="449">
        <v>0</v>
      </c>
    </row>
    <row r="433" spans="1:6" x14ac:dyDescent="0.3">
      <c r="A433" s="445" t="s">
        <v>2346</v>
      </c>
      <c r="B433" s="445" t="s">
        <v>2347</v>
      </c>
      <c r="C433" s="449">
        <v>0</v>
      </c>
      <c r="D433" s="449">
        <v>0</v>
      </c>
      <c r="E433" s="449">
        <v>0</v>
      </c>
      <c r="F433" s="449">
        <v>0</v>
      </c>
    </row>
    <row r="434" spans="1:6" x14ac:dyDescent="0.3">
      <c r="A434" s="445" t="s">
        <v>2350</v>
      </c>
      <c r="B434" s="445" t="s">
        <v>2351</v>
      </c>
      <c r="C434" s="449">
        <v>0</v>
      </c>
      <c r="D434" s="449">
        <v>0</v>
      </c>
      <c r="E434" s="449">
        <v>0</v>
      </c>
      <c r="F434" s="449">
        <v>0</v>
      </c>
    </row>
    <row r="435" spans="1:6" x14ac:dyDescent="0.3">
      <c r="A435" s="445" t="s">
        <v>1658</v>
      </c>
      <c r="B435" s="445" t="s">
        <v>39</v>
      </c>
      <c r="C435" s="449">
        <v>0</v>
      </c>
      <c r="D435" s="449">
        <v>0</v>
      </c>
      <c r="E435" s="449">
        <v>0</v>
      </c>
      <c r="F435" s="449">
        <v>0</v>
      </c>
    </row>
    <row r="436" spans="1:6" x14ac:dyDescent="0.3">
      <c r="A436" s="445" t="s">
        <v>2392</v>
      </c>
      <c r="B436" s="445" t="s">
        <v>2393</v>
      </c>
      <c r="C436" s="449">
        <v>0</v>
      </c>
      <c r="D436" s="449">
        <v>0</v>
      </c>
      <c r="E436" s="449">
        <v>0</v>
      </c>
      <c r="F436" s="449">
        <v>0</v>
      </c>
    </row>
    <row r="437" spans="1:6" x14ac:dyDescent="0.3">
      <c r="A437" s="445" t="s">
        <v>2410</v>
      </c>
      <c r="B437" s="445" t="s">
        <v>2411</v>
      </c>
      <c r="C437" s="449">
        <v>0</v>
      </c>
      <c r="D437" s="449">
        <v>0</v>
      </c>
      <c r="E437" s="449">
        <v>0</v>
      </c>
      <c r="F437" s="449">
        <v>0</v>
      </c>
    </row>
    <row r="438" spans="1:6" x14ac:dyDescent="0.3">
      <c r="A438" s="445" t="s">
        <v>1668</v>
      </c>
      <c r="B438" s="445" t="s">
        <v>198</v>
      </c>
      <c r="C438" s="450">
        <v>0</v>
      </c>
      <c r="D438" s="450">
        <v>0</v>
      </c>
      <c r="E438" s="450">
        <v>0</v>
      </c>
      <c r="F438" s="450">
        <v>0</v>
      </c>
    </row>
    <row r="439" spans="1:6" x14ac:dyDescent="0.3">
      <c r="A439" s="451"/>
      <c r="B439" s="445" t="s">
        <v>2375</v>
      </c>
      <c r="C439" s="449">
        <v>0</v>
      </c>
      <c r="D439" s="449">
        <v>0</v>
      </c>
      <c r="E439" s="449">
        <v>0</v>
      </c>
      <c r="F439" s="449">
        <v>0</v>
      </c>
    </row>
    <row r="440" spans="1:6" x14ac:dyDescent="0.3">
      <c r="A440" s="443"/>
      <c r="B440" s="435"/>
      <c r="C440" s="441"/>
      <c r="D440" s="441"/>
      <c r="E440" s="441"/>
      <c r="F440" s="441"/>
    </row>
    <row r="441" spans="1:6" x14ac:dyDescent="0.3">
      <c r="A441" s="437"/>
      <c r="B441" s="437"/>
      <c r="C441" s="438"/>
      <c r="D441" s="438"/>
      <c r="E441" s="438"/>
      <c r="F441" s="438"/>
    </row>
    <row r="442" spans="1:6" x14ac:dyDescent="0.3">
      <c r="A442" s="445" t="s">
        <v>1672</v>
      </c>
      <c r="B442" s="444"/>
      <c r="C442" s="444"/>
      <c r="D442" s="444"/>
      <c r="E442" s="444"/>
      <c r="F442" s="444"/>
    </row>
    <row r="443" spans="1:6" x14ac:dyDescent="0.3">
      <c r="A443" s="435"/>
      <c r="B443" s="434"/>
      <c r="C443" s="434"/>
      <c r="D443" s="434"/>
      <c r="E443" s="434"/>
      <c r="F443" s="434"/>
    </row>
    <row r="444" spans="1:6" x14ac:dyDescent="0.3">
      <c r="A444" s="445" t="s">
        <v>1653</v>
      </c>
      <c r="B444" s="445" t="s">
        <v>101</v>
      </c>
      <c r="C444" s="449">
        <v>7623.04</v>
      </c>
      <c r="D444" s="449">
        <v>9113.0499999999993</v>
      </c>
      <c r="E444" s="449">
        <v>16636.09</v>
      </c>
      <c r="F444" s="449">
        <v>100</v>
      </c>
    </row>
    <row r="445" spans="1:6" x14ac:dyDescent="0.3">
      <c r="A445" s="445" t="s">
        <v>2362</v>
      </c>
      <c r="B445" s="445" t="s">
        <v>2363</v>
      </c>
      <c r="C445" s="449">
        <v>0</v>
      </c>
      <c r="D445" s="449">
        <v>0</v>
      </c>
      <c r="E445" s="449">
        <v>0</v>
      </c>
      <c r="F445" s="449">
        <v>0</v>
      </c>
    </row>
    <row r="446" spans="1:6" x14ac:dyDescent="0.3">
      <c r="A446" s="445" t="s">
        <v>1681</v>
      </c>
      <c r="B446" s="445" t="s">
        <v>277</v>
      </c>
      <c r="C446" s="449">
        <v>0</v>
      </c>
      <c r="D446" s="449">
        <v>0</v>
      </c>
      <c r="E446" s="449">
        <v>0</v>
      </c>
      <c r="F446" s="449">
        <v>0</v>
      </c>
    </row>
    <row r="447" spans="1:6" x14ac:dyDescent="0.3">
      <c r="A447" s="445" t="s">
        <v>2340</v>
      </c>
      <c r="B447" s="445" t="s">
        <v>2341</v>
      </c>
      <c r="C447" s="449">
        <v>0</v>
      </c>
      <c r="D447" s="449">
        <v>0</v>
      </c>
      <c r="E447" s="449">
        <v>0</v>
      </c>
      <c r="F447" s="449">
        <v>0</v>
      </c>
    </row>
    <row r="448" spans="1:6" x14ac:dyDescent="0.3">
      <c r="A448" s="445" t="s">
        <v>2342</v>
      </c>
      <c r="B448" s="445" t="s">
        <v>2343</v>
      </c>
      <c r="C448" s="449">
        <v>0</v>
      </c>
      <c r="D448" s="449">
        <v>0</v>
      </c>
      <c r="E448" s="449">
        <v>0</v>
      </c>
      <c r="F448" s="449">
        <v>0</v>
      </c>
    </row>
    <row r="449" spans="1:6" x14ac:dyDescent="0.3">
      <c r="A449" s="445" t="s">
        <v>2344</v>
      </c>
      <c r="B449" s="445" t="s">
        <v>2345</v>
      </c>
      <c r="C449" s="449">
        <v>0</v>
      </c>
      <c r="D449" s="449">
        <v>0</v>
      </c>
      <c r="E449" s="449">
        <v>0</v>
      </c>
      <c r="F449" s="449">
        <v>0</v>
      </c>
    </row>
    <row r="450" spans="1:6" x14ac:dyDescent="0.3">
      <c r="A450" s="445" t="s">
        <v>2346</v>
      </c>
      <c r="B450" s="445" t="s">
        <v>2347</v>
      </c>
      <c r="C450" s="449">
        <v>0</v>
      </c>
      <c r="D450" s="449">
        <v>0</v>
      </c>
      <c r="E450" s="449">
        <v>0</v>
      </c>
      <c r="F450" s="449">
        <v>0</v>
      </c>
    </row>
    <row r="451" spans="1:6" x14ac:dyDescent="0.3">
      <c r="A451" s="445" t="s">
        <v>2350</v>
      </c>
      <c r="B451" s="445" t="s">
        <v>2351</v>
      </c>
      <c r="C451" s="449">
        <v>0</v>
      </c>
      <c r="D451" s="449">
        <v>0</v>
      </c>
      <c r="E451" s="449">
        <v>0</v>
      </c>
      <c r="F451" s="449">
        <v>0</v>
      </c>
    </row>
    <row r="452" spans="1:6" x14ac:dyDescent="0.3">
      <c r="A452" s="445" t="s">
        <v>1706</v>
      </c>
      <c r="B452" s="445" t="s">
        <v>32</v>
      </c>
      <c r="C452" s="449">
        <v>0</v>
      </c>
      <c r="D452" s="449">
        <v>0</v>
      </c>
      <c r="E452" s="449">
        <v>0</v>
      </c>
      <c r="F452" s="449">
        <v>0</v>
      </c>
    </row>
    <row r="453" spans="1:6" x14ac:dyDescent="0.3">
      <c r="A453" s="445" t="s">
        <v>1704</v>
      </c>
      <c r="B453" s="445" t="s">
        <v>33</v>
      </c>
      <c r="C453" s="449">
        <v>0</v>
      </c>
      <c r="D453" s="449">
        <v>0</v>
      </c>
      <c r="E453" s="449">
        <v>0</v>
      </c>
      <c r="F453" s="449">
        <v>0</v>
      </c>
    </row>
    <row r="454" spans="1:6" x14ac:dyDescent="0.3">
      <c r="A454" s="445" t="s">
        <v>2356</v>
      </c>
      <c r="B454" s="445" t="s">
        <v>2357</v>
      </c>
      <c r="C454" s="449">
        <v>0</v>
      </c>
      <c r="D454" s="449">
        <v>0</v>
      </c>
      <c r="E454" s="449">
        <v>0</v>
      </c>
      <c r="F454" s="449">
        <v>0</v>
      </c>
    </row>
    <row r="455" spans="1:6" x14ac:dyDescent="0.3">
      <c r="A455" s="445" t="s">
        <v>1658</v>
      </c>
      <c r="B455" s="445" t="s">
        <v>39</v>
      </c>
      <c r="C455" s="449">
        <v>298153.49</v>
      </c>
      <c r="D455" s="449">
        <v>27.17</v>
      </c>
      <c r="E455" s="449">
        <v>1913.05</v>
      </c>
      <c r="F455" s="449">
        <v>296267.61</v>
      </c>
    </row>
    <row r="456" spans="1:6" x14ac:dyDescent="0.3">
      <c r="A456" s="445" t="s">
        <v>2419</v>
      </c>
      <c r="B456" s="445" t="s">
        <v>2420</v>
      </c>
      <c r="C456" s="449">
        <v>0</v>
      </c>
      <c r="D456" s="449">
        <v>0</v>
      </c>
      <c r="E456" s="449">
        <v>0</v>
      </c>
      <c r="F456" s="449">
        <v>0</v>
      </c>
    </row>
    <row r="457" spans="1:6" x14ac:dyDescent="0.3">
      <c r="A457" s="445" t="s">
        <v>2358</v>
      </c>
      <c r="B457" s="445" t="s">
        <v>2359</v>
      </c>
      <c r="C457" s="449">
        <v>0</v>
      </c>
      <c r="D457" s="449">
        <v>0</v>
      </c>
      <c r="E457" s="449">
        <v>0</v>
      </c>
      <c r="F457" s="449">
        <v>0</v>
      </c>
    </row>
    <row r="458" spans="1:6" x14ac:dyDescent="0.3">
      <c r="A458" s="445" t="s">
        <v>1668</v>
      </c>
      <c r="B458" s="445" t="s">
        <v>198</v>
      </c>
      <c r="C458" s="450">
        <v>0</v>
      </c>
      <c r="D458" s="450">
        <v>16636.09</v>
      </c>
      <c r="E458" s="450">
        <v>16636.09</v>
      </c>
      <c r="F458" s="450">
        <v>0</v>
      </c>
    </row>
    <row r="459" spans="1:6" x14ac:dyDescent="0.3">
      <c r="A459" s="451"/>
      <c r="B459" s="445" t="s">
        <v>1671</v>
      </c>
      <c r="C459" s="449">
        <v>305776.53000000003</v>
      </c>
      <c r="D459" s="449">
        <v>25776.31</v>
      </c>
      <c r="E459" s="449">
        <v>35185.230000000003</v>
      </c>
      <c r="F459" s="449">
        <v>296367.61</v>
      </c>
    </row>
    <row r="460" spans="1:6" x14ac:dyDescent="0.3">
      <c r="A460" s="443"/>
      <c r="B460" s="435"/>
      <c r="C460" s="441"/>
      <c r="D460" s="441"/>
      <c r="E460" s="441"/>
      <c r="F460" s="441"/>
    </row>
    <row r="461" spans="1:6" x14ac:dyDescent="0.3">
      <c r="A461" s="437"/>
      <c r="B461" s="437"/>
      <c r="C461" s="438"/>
      <c r="D461" s="438"/>
      <c r="E461" s="438"/>
      <c r="F461" s="438"/>
    </row>
    <row r="462" spans="1:6" x14ac:dyDescent="0.3">
      <c r="A462" s="445" t="s">
        <v>1670</v>
      </c>
      <c r="B462" s="444"/>
      <c r="C462" s="444"/>
      <c r="D462" s="444"/>
      <c r="E462" s="444"/>
      <c r="F462" s="444"/>
    </row>
    <row r="463" spans="1:6" x14ac:dyDescent="0.3">
      <c r="A463" s="435"/>
      <c r="B463" s="434"/>
      <c r="C463" s="434"/>
      <c r="D463" s="434"/>
      <c r="E463" s="434"/>
      <c r="F463" s="434"/>
    </row>
    <row r="464" spans="1:6" x14ac:dyDescent="0.3">
      <c r="A464" s="445" t="s">
        <v>1653</v>
      </c>
      <c r="B464" s="445" t="s">
        <v>101</v>
      </c>
      <c r="C464" s="449">
        <v>29357.01</v>
      </c>
      <c r="D464" s="449">
        <v>834089.56</v>
      </c>
      <c r="E464" s="449">
        <v>750293.69</v>
      </c>
      <c r="F464" s="449">
        <v>113152.88</v>
      </c>
    </row>
    <row r="465" spans="1:6" x14ac:dyDescent="0.3">
      <c r="A465" s="445" t="s">
        <v>1681</v>
      </c>
      <c r="B465" s="445" t="s">
        <v>277</v>
      </c>
      <c r="C465" s="449">
        <v>0</v>
      </c>
      <c r="D465" s="449">
        <v>0</v>
      </c>
      <c r="E465" s="449">
        <v>0</v>
      </c>
      <c r="F465" s="449">
        <v>0</v>
      </c>
    </row>
    <row r="466" spans="1:6" x14ac:dyDescent="0.3">
      <c r="A466" s="445" t="s">
        <v>1707</v>
      </c>
      <c r="B466" s="445" t="s">
        <v>274</v>
      </c>
      <c r="C466" s="449">
        <v>0</v>
      </c>
      <c r="D466" s="449">
        <v>0</v>
      </c>
      <c r="E466" s="449">
        <v>0</v>
      </c>
      <c r="F466" s="449">
        <v>0</v>
      </c>
    </row>
    <row r="467" spans="1:6" x14ac:dyDescent="0.3">
      <c r="A467" s="445" t="s">
        <v>2340</v>
      </c>
      <c r="B467" s="445" t="s">
        <v>2341</v>
      </c>
      <c r="C467" s="449">
        <v>0</v>
      </c>
      <c r="D467" s="449">
        <v>0</v>
      </c>
      <c r="E467" s="449">
        <v>0</v>
      </c>
      <c r="F467" s="449">
        <v>0</v>
      </c>
    </row>
    <row r="468" spans="1:6" x14ac:dyDescent="0.3">
      <c r="A468" s="445" t="s">
        <v>2344</v>
      </c>
      <c r="B468" s="445" t="s">
        <v>2345</v>
      </c>
      <c r="C468" s="449">
        <v>0</v>
      </c>
      <c r="D468" s="449">
        <v>0</v>
      </c>
      <c r="E468" s="449">
        <v>0</v>
      </c>
      <c r="F468" s="449">
        <v>0</v>
      </c>
    </row>
    <row r="469" spans="1:6" x14ac:dyDescent="0.3">
      <c r="A469" s="445" t="s">
        <v>2346</v>
      </c>
      <c r="B469" s="445" t="s">
        <v>2347</v>
      </c>
      <c r="C469" s="449">
        <v>0</v>
      </c>
      <c r="D469" s="449">
        <v>0</v>
      </c>
      <c r="E469" s="449">
        <v>0</v>
      </c>
      <c r="F469" s="449">
        <v>0</v>
      </c>
    </row>
    <row r="470" spans="1:6" x14ac:dyDescent="0.3">
      <c r="A470" s="445" t="s">
        <v>2350</v>
      </c>
      <c r="B470" s="445" t="s">
        <v>2351</v>
      </c>
      <c r="C470" s="449">
        <v>0</v>
      </c>
      <c r="D470" s="449">
        <v>0</v>
      </c>
      <c r="E470" s="449">
        <v>0</v>
      </c>
      <c r="F470" s="449">
        <v>0</v>
      </c>
    </row>
    <row r="471" spans="1:6" x14ac:dyDescent="0.3">
      <c r="A471" s="445" t="s">
        <v>2354</v>
      </c>
      <c r="B471" s="445" t="s">
        <v>2355</v>
      </c>
      <c r="C471" s="449">
        <v>0</v>
      </c>
      <c r="D471" s="449">
        <v>0</v>
      </c>
      <c r="E471" s="449">
        <v>0</v>
      </c>
      <c r="F471" s="449">
        <v>0</v>
      </c>
    </row>
    <row r="472" spans="1:6" x14ac:dyDescent="0.3">
      <c r="A472" s="445" t="s">
        <v>1703</v>
      </c>
      <c r="B472" s="445" t="s">
        <v>34</v>
      </c>
      <c r="C472" s="449">
        <v>0</v>
      </c>
      <c r="D472" s="449">
        <v>0</v>
      </c>
      <c r="E472" s="449">
        <v>0</v>
      </c>
      <c r="F472" s="449">
        <v>0</v>
      </c>
    </row>
    <row r="473" spans="1:6" x14ac:dyDescent="0.3">
      <c r="A473" s="445" t="s">
        <v>1669</v>
      </c>
      <c r="B473" s="445" t="s">
        <v>152</v>
      </c>
      <c r="C473" s="449">
        <v>11179.9</v>
      </c>
      <c r="D473" s="449">
        <v>398623.52</v>
      </c>
      <c r="E473" s="449">
        <v>512648.81</v>
      </c>
      <c r="F473" s="449">
        <v>-102845.39</v>
      </c>
    </row>
    <row r="474" spans="1:6" x14ac:dyDescent="0.3">
      <c r="A474" s="445" t="s">
        <v>1700</v>
      </c>
      <c r="B474" s="445" t="s">
        <v>37</v>
      </c>
      <c r="C474" s="449">
        <v>0</v>
      </c>
      <c r="D474" s="449">
        <v>0</v>
      </c>
      <c r="E474" s="449">
        <v>0</v>
      </c>
      <c r="F474" s="449">
        <v>0</v>
      </c>
    </row>
    <row r="475" spans="1:6" x14ac:dyDescent="0.3">
      <c r="A475" s="445" t="s">
        <v>1658</v>
      </c>
      <c r="B475" s="445" t="s">
        <v>39</v>
      </c>
      <c r="C475" s="449">
        <v>259085.06</v>
      </c>
      <c r="D475" s="449">
        <v>16.11</v>
      </c>
      <c r="E475" s="449">
        <v>170000</v>
      </c>
      <c r="F475" s="449">
        <v>89101.17</v>
      </c>
    </row>
    <row r="476" spans="1:6" x14ac:dyDescent="0.3">
      <c r="A476" s="445" t="s">
        <v>1699</v>
      </c>
      <c r="B476" s="445" t="s">
        <v>38</v>
      </c>
      <c r="C476" s="449">
        <v>0</v>
      </c>
      <c r="D476" s="449">
        <v>0</v>
      </c>
      <c r="E476" s="449">
        <v>0</v>
      </c>
      <c r="F476" s="449">
        <v>0</v>
      </c>
    </row>
    <row r="477" spans="1:6" x14ac:dyDescent="0.3">
      <c r="A477" s="445" t="s">
        <v>2358</v>
      </c>
      <c r="B477" s="445" t="s">
        <v>2359</v>
      </c>
      <c r="C477" s="449">
        <v>0</v>
      </c>
      <c r="D477" s="449">
        <v>0</v>
      </c>
      <c r="E477" s="449">
        <v>0</v>
      </c>
      <c r="F477" s="449">
        <v>0</v>
      </c>
    </row>
    <row r="478" spans="1:6" x14ac:dyDescent="0.3">
      <c r="A478" s="445" t="s">
        <v>1668</v>
      </c>
      <c r="B478" s="445" t="s">
        <v>198</v>
      </c>
      <c r="C478" s="450">
        <v>0</v>
      </c>
      <c r="D478" s="450">
        <v>520804.1</v>
      </c>
      <c r="E478" s="450">
        <v>520804.1</v>
      </c>
      <c r="F478" s="450">
        <v>0</v>
      </c>
    </row>
    <row r="479" spans="1:6" x14ac:dyDescent="0.3">
      <c r="A479" s="451"/>
      <c r="B479" s="445" t="s">
        <v>1667</v>
      </c>
      <c r="C479" s="449">
        <v>299621.96999999997</v>
      </c>
      <c r="D479" s="449">
        <v>1753533.29</v>
      </c>
      <c r="E479" s="449">
        <v>1953746.6</v>
      </c>
      <c r="F479" s="449">
        <v>99408.66</v>
      </c>
    </row>
    <row r="480" spans="1:6" x14ac:dyDescent="0.3">
      <c r="A480" s="443"/>
      <c r="B480" s="435"/>
      <c r="C480" s="441"/>
      <c r="D480" s="441"/>
      <c r="E480" s="441"/>
      <c r="F480" s="441"/>
    </row>
    <row r="481" spans="1:6" x14ac:dyDescent="0.3">
      <c r="A481" s="437"/>
      <c r="B481" s="437"/>
      <c r="C481" s="438"/>
      <c r="D481" s="438"/>
      <c r="E481" s="438"/>
      <c r="F481" s="438"/>
    </row>
    <row r="482" spans="1:6" x14ac:dyDescent="0.3">
      <c r="A482" s="445" t="s">
        <v>1666</v>
      </c>
      <c r="B482" s="444"/>
      <c r="C482" s="444"/>
      <c r="D482" s="444"/>
      <c r="E482" s="444"/>
      <c r="F482" s="444"/>
    </row>
    <row r="483" spans="1:6" x14ac:dyDescent="0.3">
      <c r="A483" s="435"/>
      <c r="B483" s="434"/>
      <c r="C483" s="434"/>
      <c r="D483" s="434"/>
      <c r="E483" s="434"/>
      <c r="F483" s="434"/>
    </row>
    <row r="484" spans="1:6" x14ac:dyDescent="0.3">
      <c r="A484" s="445" t="s">
        <v>1653</v>
      </c>
      <c r="B484" s="445" t="s">
        <v>101</v>
      </c>
      <c r="C484" s="449">
        <v>55113.14</v>
      </c>
      <c r="D484" s="449">
        <v>3504848.34</v>
      </c>
      <c r="E484" s="449">
        <v>3491565.48</v>
      </c>
      <c r="F484" s="449">
        <v>68396</v>
      </c>
    </row>
    <row r="485" spans="1:6" x14ac:dyDescent="0.3">
      <c r="A485" s="445" t="s">
        <v>2421</v>
      </c>
      <c r="B485" s="445" t="s">
        <v>2422</v>
      </c>
      <c r="C485" s="449">
        <v>0</v>
      </c>
      <c r="D485" s="449">
        <v>0</v>
      </c>
      <c r="E485" s="449">
        <v>0</v>
      </c>
      <c r="F485" s="449">
        <v>0</v>
      </c>
    </row>
    <row r="486" spans="1:6" x14ac:dyDescent="0.3">
      <c r="A486" s="445" t="s">
        <v>1681</v>
      </c>
      <c r="B486" s="445" t="s">
        <v>277</v>
      </c>
      <c r="C486" s="449">
        <v>0</v>
      </c>
      <c r="D486" s="449">
        <v>0</v>
      </c>
      <c r="E486" s="449">
        <v>0</v>
      </c>
      <c r="F486" s="449">
        <v>0</v>
      </c>
    </row>
    <row r="487" spans="1:6" x14ac:dyDescent="0.3">
      <c r="A487" s="445" t="s">
        <v>1707</v>
      </c>
      <c r="B487" s="445" t="s">
        <v>274</v>
      </c>
      <c r="C487" s="449">
        <v>0</v>
      </c>
      <c r="D487" s="449">
        <v>0</v>
      </c>
      <c r="E487" s="449">
        <v>0</v>
      </c>
      <c r="F487" s="449">
        <v>0</v>
      </c>
    </row>
    <row r="488" spans="1:6" x14ac:dyDescent="0.3">
      <c r="A488" s="445" t="s">
        <v>2342</v>
      </c>
      <c r="B488" s="445" t="s">
        <v>2343</v>
      </c>
      <c r="C488" s="449">
        <v>0</v>
      </c>
      <c r="D488" s="449">
        <v>0</v>
      </c>
      <c r="E488" s="449">
        <v>0</v>
      </c>
      <c r="F488" s="449">
        <v>0</v>
      </c>
    </row>
    <row r="489" spans="1:6" x14ac:dyDescent="0.3">
      <c r="A489" s="445" t="s">
        <v>2344</v>
      </c>
      <c r="B489" s="445" t="s">
        <v>2345</v>
      </c>
      <c r="C489" s="449">
        <v>0</v>
      </c>
      <c r="D489" s="449">
        <v>0</v>
      </c>
      <c r="E489" s="449">
        <v>0</v>
      </c>
      <c r="F489" s="449">
        <v>0</v>
      </c>
    </row>
    <row r="490" spans="1:6" x14ac:dyDescent="0.3">
      <c r="A490" s="445" t="s">
        <v>2346</v>
      </c>
      <c r="B490" s="445" t="s">
        <v>2347</v>
      </c>
      <c r="C490" s="449">
        <v>0</v>
      </c>
      <c r="D490" s="449">
        <v>0</v>
      </c>
      <c r="E490" s="449">
        <v>0</v>
      </c>
      <c r="F490" s="449">
        <v>0</v>
      </c>
    </row>
    <row r="491" spans="1:6" x14ac:dyDescent="0.3">
      <c r="A491" s="445" t="s">
        <v>2350</v>
      </c>
      <c r="B491" s="445" t="s">
        <v>2351</v>
      </c>
      <c r="C491" s="449">
        <v>0</v>
      </c>
      <c r="D491" s="449">
        <v>0</v>
      </c>
      <c r="E491" s="449">
        <v>0</v>
      </c>
      <c r="F491" s="449">
        <v>0</v>
      </c>
    </row>
    <row r="492" spans="1:6" x14ac:dyDescent="0.3">
      <c r="A492" s="445" t="s">
        <v>2354</v>
      </c>
      <c r="B492" s="445" t="s">
        <v>2355</v>
      </c>
      <c r="C492" s="449">
        <v>0</v>
      </c>
      <c r="D492" s="449">
        <v>0</v>
      </c>
      <c r="E492" s="449">
        <v>0</v>
      </c>
      <c r="F492" s="449">
        <v>0</v>
      </c>
    </row>
    <row r="493" spans="1:6" x14ac:dyDescent="0.3">
      <c r="A493" s="445" t="s">
        <v>2356</v>
      </c>
      <c r="B493" s="445" t="s">
        <v>2357</v>
      </c>
      <c r="C493" s="449">
        <v>0</v>
      </c>
      <c r="D493" s="449">
        <v>0</v>
      </c>
      <c r="E493" s="449">
        <v>0</v>
      </c>
      <c r="F493" s="449">
        <v>0</v>
      </c>
    </row>
    <row r="494" spans="1:6" x14ac:dyDescent="0.3">
      <c r="A494" s="445" t="s">
        <v>1658</v>
      </c>
      <c r="B494" s="445" t="s">
        <v>39</v>
      </c>
      <c r="C494" s="449">
        <v>1960144.45</v>
      </c>
      <c r="D494" s="449">
        <v>879322.88</v>
      </c>
      <c r="E494" s="449">
        <v>675000</v>
      </c>
      <c r="F494" s="449">
        <v>2164467.33</v>
      </c>
    </row>
    <row r="495" spans="1:6" x14ac:dyDescent="0.3">
      <c r="A495" s="445" t="s">
        <v>2423</v>
      </c>
      <c r="B495" s="445" t="s">
        <v>2424</v>
      </c>
      <c r="C495" s="449">
        <v>0</v>
      </c>
      <c r="D495" s="449">
        <v>0</v>
      </c>
      <c r="E495" s="449">
        <v>0</v>
      </c>
      <c r="F495" s="449">
        <v>0</v>
      </c>
    </row>
    <row r="496" spans="1:6" x14ac:dyDescent="0.3">
      <c r="A496" s="445" t="s">
        <v>2425</v>
      </c>
      <c r="B496" s="445" t="s">
        <v>2426</v>
      </c>
      <c r="C496" s="449">
        <v>0</v>
      </c>
      <c r="D496" s="449">
        <v>0</v>
      </c>
      <c r="E496" s="449">
        <v>0</v>
      </c>
      <c r="F496" s="449">
        <v>0</v>
      </c>
    </row>
    <row r="497" spans="1:6" x14ac:dyDescent="0.3">
      <c r="A497" s="445" t="s">
        <v>2427</v>
      </c>
      <c r="B497" s="445" t="s">
        <v>2428</v>
      </c>
      <c r="C497" s="449">
        <v>0</v>
      </c>
      <c r="D497" s="449">
        <v>0</v>
      </c>
      <c r="E497" s="449">
        <v>0</v>
      </c>
      <c r="F497" s="449">
        <v>0</v>
      </c>
    </row>
    <row r="498" spans="1:6" x14ac:dyDescent="0.3">
      <c r="A498" s="445" t="s">
        <v>2429</v>
      </c>
      <c r="B498" s="445" t="s">
        <v>2430</v>
      </c>
      <c r="C498" s="449">
        <v>0</v>
      </c>
      <c r="D498" s="449">
        <v>0</v>
      </c>
      <c r="E498" s="449">
        <v>0</v>
      </c>
      <c r="F498" s="449">
        <v>0</v>
      </c>
    </row>
    <row r="499" spans="1:6" x14ac:dyDescent="0.3">
      <c r="A499" s="445" t="s">
        <v>2431</v>
      </c>
      <c r="B499" s="445" t="s">
        <v>2432</v>
      </c>
      <c r="C499" s="449">
        <v>0</v>
      </c>
      <c r="D499" s="449">
        <v>0</v>
      </c>
      <c r="E499" s="449">
        <v>0</v>
      </c>
      <c r="F499" s="449">
        <v>0</v>
      </c>
    </row>
    <row r="500" spans="1:6" x14ac:dyDescent="0.3">
      <c r="A500" s="445" t="s">
        <v>2433</v>
      </c>
      <c r="B500" s="445" t="s">
        <v>2434</v>
      </c>
      <c r="C500" s="449">
        <v>0</v>
      </c>
      <c r="D500" s="449">
        <v>0</v>
      </c>
      <c r="E500" s="449">
        <v>0</v>
      </c>
      <c r="F500" s="449">
        <v>0</v>
      </c>
    </row>
    <row r="501" spans="1:6" x14ac:dyDescent="0.3">
      <c r="A501" s="445" t="s">
        <v>2358</v>
      </c>
      <c r="B501" s="445" t="s">
        <v>2359</v>
      </c>
      <c r="C501" s="449">
        <v>0</v>
      </c>
      <c r="D501" s="449">
        <v>0</v>
      </c>
      <c r="E501" s="449">
        <v>0</v>
      </c>
      <c r="F501" s="449">
        <v>0</v>
      </c>
    </row>
    <row r="502" spans="1:6" x14ac:dyDescent="0.3">
      <c r="A502" s="445" t="s">
        <v>1668</v>
      </c>
      <c r="B502" s="445" t="s">
        <v>198</v>
      </c>
      <c r="C502" s="450">
        <v>0</v>
      </c>
      <c r="D502" s="450">
        <v>2435736.5099999998</v>
      </c>
      <c r="E502" s="450">
        <v>2435736.5099999998</v>
      </c>
      <c r="F502" s="450">
        <v>0</v>
      </c>
    </row>
    <row r="503" spans="1:6" x14ac:dyDescent="0.3">
      <c r="A503" s="451"/>
      <c r="B503" s="445" t="s">
        <v>1665</v>
      </c>
      <c r="C503" s="449">
        <v>2015257.59</v>
      </c>
      <c r="D503" s="449">
        <v>6819907.7300000004</v>
      </c>
      <c r="E503" s="449">
        <v>6602301.9900000002</v>
      </c>
      <c r="F503" s="449">
        <v>2232863.33</v>
      </c>
    </row>
    <row r="504" spans="1:6" x14ac:dyDescent="0.3">
      <c r="A504" s="443"/>
      <c r="B504" s="435"/>
      <c r="C504" s="441"/>
      <c r="D504" s="441"/>
      <c r="E504" s="441"/>
      <c r="F504" s="441"/>
    </row>
    <row r="505" spans="1:6" x14ac:dyDescent="0.3">
      <c r="A505" s="437"/>
      <c r="B505" s="437"/>
      <c r="C505" s="438"/>
      <c r="D505" s="438"/>
      <c r="E505" s="438"/>
      <c r="F505" s="438"/>
    </row>
    <row r="506" spans="1:6" x14ac:dyDescent="0.3">
      <c r="A506" s="445" t="s">
        <v>1664</v>
      </c>
      <c r="B506" s="444"/>
      <c r="C506" s="444"/>
      <c r="D506" s="444"/>
      <c r="E506" s="444"/>
      <c r="F506" s="444"/>
    </row>
    <row r="507" spans="1:6" x14ac:dyDescent="0.3">
      <c r="A507" s="435"/>
      <c r="B507" s="434"/>
      <c r="C507" s="434"/>
      <c r="D507" s="434"/>
      <c r="E507" s="434"/>
      <c r="F507" s="434"/>
    </row>
    <row r="508" spans="1:6" x14ac:dyDescent="0.3">
      <c r="A508" s="445" t="s">
        <v>1653</v>
      </c>
      <c r="B508" s="445" t="s">
        <v>101</v>
      </c>
      <c r="C508" s="449">
        <v>354445.73</v>
      </c>
      <c r="D508" s="449">
        <v>1778.03</v>
      </c>
      <c r="E508" s="449">
        <v>99230.53</v>
      </c>
      <c r="F508" s="449">
        <v>256993.23</v>
      </c>
    </row>
    <row r="509" spans="1:6" x14ac:dyDescent="0.3">
      <c r="A509" s="445" t="s">
        <v>1658</v>
      </c>
      <c r="B509" s="445" t="s">
        <v>39</v>
      </c>
      <c r="C509" s="449">
        <v>0</v>
      </c>
      <c r="D509" s="449">
        <v>0</v>
      </c>
      <c r="E509" s="449">
        <v>0</v>
      </c>
      <c r="F509" s="449">
        <v>0</v>
      </c>
    </row>
    <row r="510" spans="1:6" x14ac:dyDescent="0.3">
      <c r="A510" s="445" t="s">
        <v>1668</v>
      </c>
      <c r="B510" s="445" t="s">
        <v>198</v>
      </c>
      <c r="C510" s="450">
        <v>0</v>
      </c>
      <c r="D510" s="450">
        <v>99230.53</v>
      </c>
      <c r="E510" s="450">
        <v>99230.53</v>
      </c>
      <c r="F510" s="450">
        <v>0</v>
      </c>
    </row>
    <row r="511" spans="1:6" x14ac:dyDescent="0.3">
      <c r="A511" s="451"/>
      <c r="B511" s="445" t="s">
        <v>2435</v>
      </c>
      <c r="C511" s="449">
        <v>354445.73</v>
      </c>
      <c r="D511" s="449">
        <v>101008.56</v>
      </c>
      <c r="E511" s="449">
        <v>198461.06</v>
      </c>
      <c r="F511" s="449">
        <v>256993.23</v>
      </c>
    </row>
    <row r="512" spans="1:6" x14ac:dyDescent="0.3">
      <c r="A512" s="443"/>
      <c r="B512" s="435"/>
      <c r="C512" s="441"/>
      <c r="D512" s="441"/>
      <c r="E512" s="441"/>
      <c r="F512" s="441"/>
    </row>
    <row r="513" spans="1:6" x14ac:dyDescent="0.3">
      <c r="A513" s="437"/>
      <c r="B513" s="437"/>
      <c r="C513" s="438"/>
      <c r="D513" s="438"/>
      <c r="E513" s="438"/>
      <c r="F513" s="438"/>
    </row>
    <row r="514" spans="1:6" x14ac:dyDescent="0.3">
      <c r="A514" s="445" t="s">
        <v>1663</v>
      </c>
      <c r="B514" s="444"/>
      <c r="C514" s="444"/>
      <c r="D514" s="444"/>
      <c r="E514" s="444"/>
      <c r="F514" s="444"/>
    </row>
    <row r="515" spans="1:6" x14ac:dyDescent="0.3">
      <c r="A515" s="435"/>
      <c r="B515" s="434"/>
      <c r="C515" s="434"/>
      <c r="D515" s="434"/>
      <c r="E515" s="434"/>
      <c r="F515" s="434"/>
    </row>
    <row r="516" spans="1:6" x14ac:dyDescent="0.3">
      <c r="A516" s="445" t="s">
        <v>1653</v>
      </c>
      <c r="B516" s="445" t="s">
        <v>101</v>
      </c>
      <c r="C516" s="449">
        <v>207645.62</v>
      </c>
      <c r="D516" s="449">
        <v>508654.88</v>
      </c>
      <c r="E516" s="449">
        <v>609537.67000000004</v>
      </c>
      <c r="F516" s="449">
        <v>106762.83</v>
      </c>
    </row>
    <row r="517" spans="1:6" x14ac:dyDescent="0.3">
      <c r="A517" s="445" t="s">
        <v>1681</v>
      </c>
      <c r="B517" s="445" t="s">
        <v>277</v>
      </c>
      <c r="C517" s="449">
        <v>0</v>
      </c>
      <c r="D517" s="449">
        <v>0</v>
      </c>
      <c r="E517" s="449">
        <v>0</v>
      </c>
      <c r="F517" s="449">
        <v>0</v>
      </c>
    </row>
    <row r="518" spans="1:6" x14ac:dyDescent="0.3">
      <c r="A518" s="445" t="s">
        <v>2344</v>
      </c>
      <c r="B518" s="445" t="s">
        <v>2345</v>
      </c>
      <c r="C518" s="449">
        <v>0</v>
      </c>
      <c r="D518" s="449">
        <v>0</v>
      </c>
      <c r="E518" s="449">
        <v>0</v>
      </c>
      <c r="F518" s="449">
        <v>0</v>
      </c>
    </row>
    <row r="519" spans="1:6" x14ac:dyDescent="0.3">
      <c r="A519" s="445" t="s">
        <v>2346</v>
      </c>
      <c r="B519" s="445" t="s">
        <v>2347</v>
      </c>
      <c r="C519" s="449">
        <v>0</v>
      </c>
      <c r="D519" s="449">
        <v>0</v>
      </c>
      <c r="E519" s="449">
        <v>0</v>
      </c>
      <c r="F519" s="449">
        <v>0</v>
      </c>
    </row>
    <row r="520" spans="1:6" x14ac:dyDescent="0.3">
      <c r="A520" s="445" t="s">
        <v>2350</v>
      </c>
      <c r="B520" s="445" t="s">
        <v>2351</v>
      </c>
      <c r="C520" s="449">
        <v>0</v>
      </c>
      <c r="D520" s="449">
        <v>0</v>
      </c>
      <c r="E520" s="449">
        <v>0</v>
      </c>
      <c r="F520" s="449">
        <v>0</v>
      </c>
    </row>
    <row r="521" spans="1:6" x14ac:dyDescent="0.3">
      <c r="A521" s="445" t="s">
        <v>2436</v>
      </c>
      <c r="B521" s="445" t="s">
        <v>2437</v>
      </c>
      <c r="C521" s="449">
        <v>0</v>
      </c>
      <c r="D521" s="449">
        <v>0</v>
      </c>
      <c r="E521" s="449">
        <v>0</v>
      </c>
      <c r="F521" s="449">
        <v>0</v>
      </c>
    </row>
    <row r="522" spans="1:6" x14ac:dyDescent="0.3">
      <c r="A522" s="445" t="s">
        <v>2354</v>
      </c>
      <c r="B522" s="445" t="s">
        <v>2355</v>
      </c>
      <c r="C522" s="449">
        <v>0</v>
      </c>
      <c r="D522" s="449">
        <v>0</v>
      </c>
      <c r="E522" s="449">
        <v>0</v>
      </c>
      <c r="F522" s="449">
        <v>0</v>
      </c>
    </row>
    <row r="523" spans="1:6" x14ac:dyDescent="0.3">
      <c r="A523" s="445" t="s">
        <v>1658</v>
      </c>
      <c r="B523" s="445" t="s">
        <v>39</v>
      </c>
      <c r="C523" s="449">
        <v>294482.99</v>
      </c>
      <c r="D523" s="449">
        <v>12017.15</v>
      </c>
      <c r="E523" s="449">
        <v>150000</v>
      </c>
      <c r="F523" s="449">
        <v>156500.14000000001</v>
      </c>
    </row>
    <row r="524" spans="1:6" x14ac:dyDescent="0.3">
      <c r="A524" s="445" t="s">
        <v>2358</v>
      </c>
      <c r="B524" s="445" t="s">
        <v>2359</v>
      </c>
      <c r="C524" s="449">
        <v>0</v>
      </c>
      <c r="D524" s="449">
        <v>0</v>
      </c>
      <c r="E524" s="449">
        <v>0</v>
      </c>
      <c r="F524" s="449">
        <v>0</v>
      </c>
    </row>
    <row r="525" spans="1:6" x14ac:dyDescent="0.3">
      <c r="A525" s="445" t="s">
        <v>1668</v>
      </c>
      <c r="B525" s="445" t="s">
        <v>198</v>
      </c>
      <c r="C525" s="450">
        <v>0</v>
      </c>
      <c r="D525" s="450">
        <v>508192.4</v>
      </c>
      <c r="E525" s="450">
        <v>508192.4</v>
      </c>
      <c r="F525" s="450">
        <v>0</v>
      </c>
    </row>
    <row r="526" spans="1:6" x14ac:dyDescent="0.3">
      <c r="A526" s="451"/>
      <c r="B526" s="445" t="s">
        <v>1662</v>
      </c>
      <c r="C526" s="449">
        <v>502128.61</v>
      </c>
      <c r="D526" s="449">
        <v>1028864.43</v>
      </c>
      <c r="E526" s="449">
        <v>1267730.07</v>
      </c>
      <c r="F526" s="449">
        <v>263262.96999999997</v>
      </c>
    </row>
    <row r="527" spans="1:6" x14ac:dyDescent="0.3">
      <c r="A527" s="443"/>
      <c r="B527" s="435"/>
      <c r="C527" s="441"/>
      <c r="D527" s="441"/>
      <c r="E527" s="441"/>
      <c r="F527" s="441"/>
    </row>
    <row r="528" spans="1:6" x14ac:dyDescent="0.3">
      <c r="A528" s="437"/>
      <c r="B528" s="437"/>
      <c r="C528" s="438"/>
      <c r="D528" s="438"/>
      <c r="E528" s="438"/>
      <c r="F528" s="438"/>
    </row>
    <row r="529" spans="1:6" x14ac:dyDescent="0.3">
      <c r="A529" s="445" t="s">
        <v>1661</v>
      </c>
      <c r="B529" s="444"/>
      <c r="C529" s="444"/>
      <c r="D529" s="444"/>
      <c r="E529" s="444"/>
      <c r="F529" s="444"/>
    </row>
    <row r="530" spans="1:6" x14ac:dyDescent="0.3">
      <c r="A530" s="435"/>
      <c r="B530" s="434"/>
      <c r="C530" s="434"/>
      <c r="D530" s="434"/>
      <c r="E530" s="434"/>
      <c r="F530" s="434"/>
    </row>
    <row r="531" spans="1:6" x14ac:dyDescent="0.3">
      <c r="A531" s="445" t="s">
        <v>1653</v>
      </c>
      <c r="B531" s="445" t="s">
        <v>117</v>
      </c>
      <c r="C531" s="449">
        <v>29934.87</v>
      </c>
      <c r="D531" s="449">
        <v>731113.91</v>
      </c>
      <c r="E531" s="449">
        <v>760644.1</v>
      </c>
      <c r="F531" s="449">
        <v>404.68</v>
      </c>
    </row>
    <row r="532" spans="1:6" x14ac:dyDescent="0.3">
      <c r="A532" s="445" t="s">
        <v>1658</v>
      </c>
      <c r="B532" s="445" t="s">
        <v>39</v>
      </c>
      <c r="C532" s="449">
        <v>326172.40999999997</v>
      </c>
      <c r="D532" s="449">
        <v>28.1</v>
      </c>
      <c r="E532" s="449">
        <v>80000</v>
      </c>
      <c r="F532" s="449">
        <v>246200.51</v>
      </c>
    </row>
    <row r="533" spans="1:6" x14ac:dyDescent="0.3">
      <c r="A533" s="445" t="s">
        <v>1668</v>
      </c>
      <c r="B533" s="445" t="s">
        <v>198</v>
      </c>
      <c r="C533" s="450">
        <v>0</v>
      </c>
      <c r="D533" s="450">
        <v>759387.38</v>
      </c>
      <c r="E533" s="450">
        <v>759387.38</v>
      </c>
      <c r="F533" s="450">
        <v>0</v>
      </c>
    </row>
    <row r="534" spans="1:6" x14ac:dyDescent="0.3">
      <c r="A534" s="451"/>
      <c r="B534" s="445" t="s">
        <v>1660</v>
      </c>
      <c r="C534" s="449">
        <v>356107.28</v>
      </c>
      <c r="D534" s="449">
        <v>1490529.39</v>
      </c>
      <c r="E534" s="449">
        <v>1600031.48</v>
      </c>
      <c r="F534" s="449">
        <v>246605.19</v>
      </c>
    </row>
    <row r="535" spans="1:6" x14ac:dyDescent="0.3">
      <c r="A535" s="443"/>
      <c r="B535" s="435"/>
      <c r="C535" s="441"/>
      <c r="D535" s="441"/>
      <c r="E535" s="441"/>
      <c r="F535" s="441"/>
    </row>
    <row r="536" spans="1:6" x14ac:dyDescent="0.3">
      <c r="A536" s="437"/>
      <c r="B536" s="437"/>
      <c r="C536" s="438"/>
      <c r="D536" s="438"/>
      <c r="E536" s="438"/>
      <c r="F536" s="438"/>
    </row>
    <row r="537" spans="1:6" x14ac:dyDescent="0.3">
      <c r="A537" s="445" t="s">
        <v>2438</v>
      </c>
      <c r="B537" s="444"/>
      <c r="C537" s="444"/>
      <c r="D537" s="444"/>
      <c r="E537" s="444"/>
      <c r="F537" s="444"/>
    </row>
    <row r="538" spans="1:6" x14ac:dyDescent="0.3">
      <c r="A538" s="435"/>
      <c r="B538" s="434"/>
      <c r="C538" s="434"/>
      <c r="D538" s="434"/>
      <c r="E538" s="434"/>
      <c r="F538" s="434"/>
    </row>
    <row r="539" spans="1:6" x14ac:dyDescent="0.3">
      <c r="A539" s="445" t="s">
        <v>1653</v>
      </c>
      <c r="B539" s="445" t="s">
        <v>101</v>
      </c>
      <c r="C539" s="449">
        <v>0</v>
      </c>
      <c r="D539" s="449">
        <v>0</v>
      </c>
      <c r="E539" s="449">
        <v>0</v>
      </c>
      <c r="F539" s="449">
        <v>0</v>
      </c>
    </row>
    <row r="540" spans="1:6" x14ac:dyDescent="0.3">
      <c r="A540" s="445" t="s">
        <v>1681</v>
      </c>
      <c r="B540" s="445" t="s">
        <v>277</v>
      </c>
      <c r="C540" s="449">
        <v>0</v>
      </c>
      <c r="D540" s="449">
        <v>0</v>
      </c>
      <c r="E540" s="449">
        <v>0</v>
      </c>
      <c r="F540" s="449">
        <v>0</v>
      </c>
    </row>
    <row r="541" spans="1:6" x14ac:dyDescent="0.3">
      <c r="A541" s="445" t="s">
        <v>2346</v>
      </c>
      <c r="B541" s="445" t="s">
        <v>2347</v>
      </c>
      <c r="C541" s="449">
        <v>0</v>
      </c>
      <c r="D541" s="449">
        <v>0</v>
      </c>
      <c r="E541" s="449">
        <v>0</v>
      </c>
      <c r="F541" s="449">
        <v>0</v>
      </c>
    </row>
    <row r="542" spans="1:6" x14ac:dyDescent="0.3">
      <c r="A542" s="445" t="s">
        <v>2350</v>
      </c>
      <c r="B542" s="445" t="s">
        <v>2351</v>
      </c>
      <c r="C542" s="449">
        <v>0</v>
      </c>
      <c r="D542" s="449">
        <v>0</v>
      </c>
      <c r="E542" s="449">
        <v>0</v>
      </c>
      <c r="F542" s="449">
        <v>0</v>
      </c>
    </row>
    <row r="543" spans="1:6" x14ac:dyDescent="0.3">
      <c r="A543" s="445" t="s">
        <v>1658</v>
      </c>
      <c r="B543" s="445" t="s">
        <v>39</v>
      </c>
      <c r="C543" s="449">
        <v>0</v>
      </c>
      <c r="D543" s="449">
        <v>0</v>
      </c>
      <c r="E543" s="449">
        <v>0</v>
      </c>
      <c r="F543" s="449">
        <v>0</v>
      </c>
    </row>
    <row r="544" spans="1:6" x14ac:dyDescent="0.3">
      <c r="A544" s="445" t="s">
        <v>2358</v>
      </c>
      <c r="B544" s="445" t="s">
        <v>2359</v>
      </c>
      <c r="C544" s="449">
        <v>0</v>
      </c>
      <c r="D544" s="449">
        <v>0</v>
      </c>
      <c r="E544" s="449">
        <v>0</v>
      </c>
      <c r="F544" s="449">
        <v>0</v>
      </c>
    </row>
    <row r="545" spans="1:6" x14ac:dyDescent="0.3">
      <c r="A545" s="445" t="s">
        <v>1668</v>
      </c>
      <c r="B545" s="445" t="s">
        <v>198</v>
      </c>
      <c r="C545" s="450">
        <v>0</v>
      </c>
      <c r="D545" s="450">
        <v>0</v>
      </c>
      <c r="E545" s="450">
        <v>0</v>
      </c>
      <c r="F545" s="450">
        <v>0</v>
      </c>
    </row>
    <row r="546" spans="1:6" x14ac:dyDescent="0.3">
      <c r="A546" s="451"/>
      <c r="B546" s="445" t="s">
        <v>2439</v>
      </c>
      <c r="C546" s="449">
        <v>0</v>
      </c>
      <c r="D546" s="449">
        <v>0</v>
      </c>
      <c r="E546" s="449">
        <v>0</v>
      </c>
      <c r="F546" s="449">
        <v>0</v>
      </c>
    </row>
    <row r="547" spans="1:6" x14ac:dyDescent="0.3">
      <c r="A547" s="443"/>
      <c r="B547" s="435"/>
      <c r="C547" s="441"/>
      <c r="D547" s="441"/>
      <c r="E547" s="441"/>
      <c r="F547" s="441"/>
    </row>
    <row r="548" spans="1:6" x14ac:dyDescent="0.3">
      <c r="A548" s="437"/>
      <c r="B548" s="437"/>
      <c r="C548" s="438"/>
      <c r="D548" s="438"/>
      <c r="E548" s="438"/>
      <c r="F548" s="438"/>
    </row>
    <row r="549" spans="1:6" x14ac:dyDescent="0.3">
      <c r="A549" s="445" t="s">
        <v>1659</v>
      </c>
      <c r="B549" s="444"/>
      <c r="C549" s="444"/>
      <c r="D549" s="444"/>
      <c r="E549" s="444"/>
      <c r="F549" s="444"/>
    </row>
    <row r="550" spans="1:6" x14ac:dyDescent="0.3">
      <c r="A550" s="435"/>
      <c r="B550" s="434"/>
      <c r="C550" s="434"/>
      <c r="D550" s="434"/>
      <c r="E550" s="434"/>
      <c r="F550" s="434"/>
    </row>
    <row r="551" spans="1:6" x14ac:dyDescent="0.3">
      <c r="A551" s="445" t="s">
        <v>1653</v>
      </c>
      <c r="B551" s="445" t="s">
        <v>101</v>
      </c>
      <c r="C551" s="449">
        <v>0</v>
      </c>
      <c r="D551" s="449">
        <v>6296.59</v>
      </c>
      <c r="E551" s="449">
        <v>6296.59</v>
      </c>
      <c r="F551" s="449">
        <v>0</v>
      </c>
    </row>
    <row r="552" spans="1:6" x14ac:dyDescent="0.3">
      <c r="A552" s="445" t="s">
        <v>2440</v>
      </c>
      <c r="B552" s="445" t="s">
        <v>2441</v>
      </c>
      <c r="C552" s="449">
        <v>0</v>
      </c>
      <c r="D552" s="449">
        <v>0</v>
      </c>
      <c r="E552" s="449">
        <v>0</v>
      </c>
      <c r="F552" s="449">
        <v>0</v>
      </c>
    </row>
    <row r="553" spans="1:6" x14ac:dyDescent="0.3">
      <c r="A553" s="445" t="s">
        <v>2442</v>
      </c>
      <c r="B553" s="445" t="s">
        <v>2443</v>
      </c>
      <c r="C553" s="449">
        <v>0</v>
      </c>
      <c r="D553" s="449">
        <v>0</v>
      </c>
      <c r="E553" s="449">
        <v>0</v>
      </c>
      <c r="F553" s="449">
        <v>0</v>
      </c>
    </row>
    <row r="554" spans="1:6" x14ac:dyDescent="0.3">
      <c r="A554" s="445" t="s">
        <v>2444</v>
      </c>
      <c r="B554" s="445" t="s">
        <v>2445</v>
      </c>
      <c r="C554" s="449">
        <v>0</v>
      </c>
      <c r="D554" s="449">
        <v>0</v>
      </c>
      <c r="E554" s="449">
        <v>0</v>
      </c>
      <c r="F554" s="449">
        <v>0</v>
      </c>
    </row>
    <row r="555" spans="1:6" x14ac:dyDescent="0.3">
      <c r="A555" s="445" t="s">
        <v>2446</v>
      </c>
      <c r="B555" s="445" t="s">
        <v>2447</v>
      </c>
      <c r="C555" s="449">
        <v>0</v>
      </c>
      <c r="D555" s="449">
        <v>0</v>
      </c>
      <c r="E555" s="449">
        <v>0</v>
      </c>
      <c r="F555" s="449">
        <v>0</v>
      </c>
    </row>
    <row r="556" spans="1:6" x14ac:dyDescent="0.3">
      <c r="A556" s="445" t="s">
        <v>1681</v>
      </c>
      <c r="B556" s="445" t="s">
        <v>277</v>
      </c>
      <c r="C556" s="449">
        <v>0</v>
      </c>
      <c r="D556" s="449">
        <v>0</v>
      </c>
      <c r="E556" s="449">
        <v>0</v>
      </c>
      <c r="F556" s="449">
        <v>0</v>
      </c>
    </row>
    <row r="557" spans="1:6" x14ac:dyDescent="0.3">
      <c r="A557" s="445" t="s">
        <v>1707</v>
      </c>
      <c r="B557" s="445" t="s">
        <v>274</v>
      </c>
      <c r="C557" s="449">
        <v>0</v>
      </c>
      <c r="D557" s="449">
        <v>0</v>
      </c>
      <c r="E557" s="449">
        <v>0</v>
      </c>
      <c r="F557" s="449">
        <v>0</v>
      </c>
    </row>
    <row r="558" spans="1:6" x14ac:dyDescent="0.3">
      <c r="A558" s="445" t="s">
        <v>2448</v>
      </c>
      <c r="B558" s="445" t="s">
        <v>2449</v>
      </c>
      <c r="C558" s="449">
        <v>0</v>
      </c>
      <c r="D558" s="449">
        <v>0</v>
      </c>
      <c r="E558" s="449">
        <v>0</v>
      </c>
      <c r="F558" s="449">
        <v>0</v>
      </c>
    </row>
    <row r="559" spans="1:6" x14ac:dyDescent="0.3">
      <c r="A559" s="445" t="s">
        <v>2344</v>
      </c>
      <c r="B559" s="445" t="s">
        <v>2345</v>
      </c>
      <c r="C559" s="449">
        <v>0</v>
      </c>
      <c r="D559" s="449">
        <v>0</v>
      </c>
      <c r="E559" s="449">
        <v>0</v>
      </c>
      <c r="F559" s="449">
        <v>0</v>
      </c>
    </row>
    <row r="560" spans="1:6" x14ac:dyDescent="0.3">
      <c r="A560" s="445" t="s">
        <v>2408</v>
      </c>
      <c r="B560" s="445" t="s">
        <v>2409</v>
      </c>
      <c r="C560" s="449">
        <v>0</v>
      </c>
      <c r="D560" s="449">
        <v>0</v>
      </c>
      <c r="E560" s="449">
        <v>0</v>
      </c>
      <c r="F560" s="449">
        <v>0</v>
      </c>
    </row>
    <row r="561" spans="1:6" x14ac:dyDescent="0.3">
      <c r="A561" s="445" t="s">
        <v>2346</v>
      </c>
      <c r="B561" s="445" t="s">
        <v>2347</v>
      </c>
      <c r="C561" s="449">
        <v>0</v>
      </c>
      <c r="D561" s="449">
        <v>0</v>
      </c>
      <c r="E561" s="449">
        <v>0</v>
      </c>
      <c r="F561" s="449">
        <v>0</v>
      </c>
    </row>
    <row r="562" spans="1:6" x14ac:dyDescent="0.3">
      <c r="A562" s="445" t="s">
        <v>2350</v>
      </c>
      <c r="B562" s="445" t="s">
        <v>2351</v>
      </c>
      <c r="C562" s="449">
        <v>0</v>
      </c>
      <c r="D562" s="449">
        <v>0</v>
      </c>
      <c r="E562" s="449">
        <v>0</v>
      </c>
      <c r="F562" s="449">
        <v>0</v>
      </c>
    </row>
    <row r="563" spans="1:6" x14ac:dyDescent="0.3">
      <c r="A563" s="445" t="s">
        <v>1658</v>
      </c>
      <c r="B563" s="445" t="s">
        <v>39</v>
      </c>
      <c r="C563" s="449">
        <v>0</v>
      </c>
      <c r="D563" s="449">
        <v>23099363.010000002</v>
      </c>
      <c r="E563" s="449">
        <v>21442612.41</v>
      </c>
      <c r="F563" s="449">
        <v>1656750.6</v>
      </c>
    </row>
    <row r="564" spans="1:6" x14ac:dyDescent="0.3">
      <c r="A564" s="445" t="s">
        <v>2450</v>
      </c>
      <c r="B564" s="445" t="s">
        <v>2451</v>
      </c>
      <c r="C564" s="449">
        <v>0</v>
      </c>
      <c r="D564" s="449">
        <v>0</v>
      </c>
      <c r="E564" s="449">
        <v>0</v>
      </c>
      <c r="F564" s="449">
        <v>0</v>
      </c>
    </row>
    <row r="565" spans="1:6" x14ac:dyDescent="0.3">
      <c r="A565" s="445" t="s">
        <v>1697</v>
      </c>
      <c r="B565" s="445" t="s">
        <v>275</v>
      </c>
      <c r="C565" s="449">
        <v>0</v>
      </c>
      <c r="D565" s="449">
        <v>118523.14</v>
      </c>
      <c r="E565" s="449">
        <v>114896.44</v>
      </c>
      <c r="F565" s="449">
        <v>3626.7</v>
      </c>
    </row>
    <row r="566" spans="1:6" x14ac:dyDescent="0.3">
      <c r="A566" s="445" t="s">
        <v>2452</v>
      </c>
      <c r="B566" s="445" t="s">
        <v>2453</v>
      </c>
      <c r="C566" s="449">
        <v>0</v>
      </c>
      <c r="D566" s="449">
        <v>0</v>
      </c>
      <c r="E566" s="449">
        <v>0</v>
      </c>
      <c r="F566" s="449">
        <v>0</v>
      </c>
    </row>
    <row r="567" spans="1:6" x14ac:dyDescent="0.3">
      <c r="A567" s="445" t="s">
        <v>1657</v>
      </c>
      <c r="B567" s="445" t="s">
        <v>165</v>
      </c>
      <c r="C567" s="449">
        <v>1</v>
      </c>
      <c r="D567" s="449">
        <v>50983212.590000004</v>
      </c>
      <c r="E567" s="449">
        <v>50694396.380000003</v>
      </c>
      <c r="F567" s="449">
        <v>288817.21000000002</v>
      </c>
    </row>
    <row r="568" spans="1:6" x14ac:dyDescent="0.3">
      <c r="A568" s="445" t="s">
        <v>2358</v>
      </c>
      <c r="B568" s="445" t="s">
        <v>2359</v>
      </c>
      <c r="C568" s="449">
        <v>0</v>
      </c>
      <c r="D568" s="449">
        <v>0</v>
      </c>
      <c r="E568" s="449">
        <v>0</v>
      </c>
      <c r="F568" s="449">
        <v>0</v>
      </c>
    </row>
    <row r="569" spans="1:6" x14ac:dyDescent="0.3">
      <c r="A569" s="445" t="s">
        <v>1668</v>
      </c>
      <c r="B569" s="445" t="s">
        <v>198</v>
      </c>
      <c r="C569" s="450">
        <v>0</v>
      </c>
      <c r="D569" s="450">
        <v>141234.74</v>
      </c>
      <c r="E569" s="450">
        <v>141234.74</v>
      </c>
      <c r="F569" s="450">
        <v>0</v>
      </c>
    </row>
    <row r="570" spans="1:6" x14ac:dyDescent="0.3">
      <c r="A570" s="451"/>
      <c r="B570" s="445" t="s">
        <v>1656</v>
      </c>
      <c r="C570" s="449">
        <v>1</v>
      </c>
      <c r="D570" s="449">
        <v>74348630.069999993</v>
      </c>
      <c r="E570" s="449">
        <v>72399436.560000002</v>
      </c>
      <c r="F570" s="449">
        <v>1949194.51</v>
      </c>
    </row>
    <row r="571" spans="1:6" x14ac:dyDescent="0.3">
      <c r="A571" s="443"/>
      <c r="B571" s="435"/>
      <c r="C571" s="441"/>
      <c r="D571" s="441"/>
      <c r="E571" s="441"/>
      <c r="F571" s="441"/>
    </row>
    <row r="572" spans="1:6" x14ac:dyDescent="0.3">
      <c r="A572" s="437"/>
      <c r="B572" s="437"/>
      <c r="C572" s="438"/>
      <c r="D572" s="438"/>
      <c r="E572" s="438"/>
      <c r="F572" s="438"/>
    </row>
    <row r="573" spans="1:6" x14ac:dyDescent="0.3">
      <c r="A573" s="445" t="s">
        <v>2454</v>
      </c>
      <c r="B573" s="444"/>
      <c r="C573" s="444"/>
      <c r="D573" s="444"/>
      <c r="E573" s="444"/>
      <c r="F573" s="444"/>
    </row>
    <row r="574" spans="1:6" x14ac:dyDescent="0.3">
      <c r="A574" s="435"/>
      <c r="B574" s="434"/>
      <c r="C574" s="434"/>
      <c r="D574" s="434"/>
      <c r="E574" s="434"/>
      <c r="F574" s="434"/>
    </row>
    <row r="575" spans="1:6" x14ac:dyDescent="0.3">
      <c r="A575" s="445" t="s">
        <v>1653</v>
      </c>
      <c r="B575" s="445" t="s">
        <v>101</v>
      </c>
      <c r="C575" s="449">
        <v>0</v>
      </c>
      <c r="D575" s="449">
        <v>0</v>
      </c>
      <c r="E575" s="449">
        <v>0</v>
      </c>
      <c r="F575" s="449">
        <v>0</v>
      </c>
    </row>
    <row r="576" spans="1:6" x14ac:dyDescent="0.3">
      <c r="A576" s="445" t="s">
        <v>1681</v>
      </c>
      <c r="B576" s="445" t="s">
        <v>277</v>
      </c>
      <c r="C576" s="449">
        <v>0</v>
      </c>
      <c r="D576" s="449">
        <v>0</v>
      </c>
      <c r="E576" s="449">
        <v>0</v>
      </c>
      <c r="F576" s="449">
        <v>0</v>
      </c>
    </row>
    <row r="577" spans="1:6" x14ac:dyDescent="0.3">
      <c r="A577" s="445" t="s">
        <v>2344</v>
      </c>
      <c r="B577" s="445" t="s">
        <v>2345</v>
      </c>
      <c r="C577" s="449">
        <v>0</v>
      </c>
      <c r="D577" s="449">
        <v>0</v>
      </c>
      <c r="E577" s="449">
        <v>0</v>
      </c>
      <c r="F577" s="449">
        <v>0</v>
      </c>
    </row>
    <row r="578" spans="1:6" x14ac:dyDescent="0.3">
      <c r="A578" s="445" t="s">
        <v>2346</v>
      </c>
      <c r="B578" s="445" t="s">
        <v>2347</v>
      </c>
      <c r="C578" s="449">
        <v>0</v>
      </c>
      <c r="D578" s="449">
        <v>0</v>
      </c>
      <c r="E578" s="449">
        <v>0</v>
      </c>
      <c r="F578" s="449">
        <v>0</v>
      </c>
    </row>
    <row r="579" spans="1:6" x14ac:dyDescent="0.3">
      <c r="A579" s="445" t="s">
        <v>2350</v>
      </c>
      <c r="B579" s="445" t="s">
        <v>2351</v>
      </c>
      <c r="C579" s="449">
        <v>0</v>
      </c>
      <c r="D579" s="449">
        <v>0</v>
      </c>
      <c r="E579" s="449">
        <v>0</v>
      </c>
      <c r="F579" s="449">
        <v>0</v>
      </c>
    </row>
    <row r="580" spans="1:6" x14ac:dyDescent="0.3">
      <c r="A580" s="445" t="s">
        <v>1658</v>
      </c>
      <c r="B580" s="445" t="s">
        <v>39</v>
      </c>
      <c r="C580" s="449">
        <v>0</v>
      </c>
      <c r="D580" s="449">
        <v>0</v>
      </c>
      <c r="E580" s="449">
        <v>0</v>
      </c>
      <c r="F580" s="449">
        <v>0</v>
      </c>
    </row>
    <row r="581" spans="1:6" x14ac:dyDescent="0.3">
      <c r="A581" s="445" t="s">
        <v>2358</v>
      </c>
      <c r="B581" s="445" t="s">
        <v>2359</v>
      </c>
      <c r="C581" s="449">
        <v>0</v>
      </c>
      <c r="D581" s="449">
        <v>0</v>
      </c>
      <c r="E581" s="449">
        <v>0</v>
      </c>
      <c r="F581" s="449">
        <v>0</v>
      </c>
    </row>
    <row r="582" spans="1:6" x14ac:dyDescent="0.3">
      <c r="A582" s="445" t="s">
        <v>1668</v>
      </c>
      <c r="B582" s="445" t="s">
        <v>198</v>
      </c>
      <c r="C582" s="450">
        <v>0</v>
      </c>
      <c r="D582" s="450">
        <v>0</v>
      </c>
      <c r="E582" s="450">
        <v>0</v>
      </c>
      <c r="F582" s="450">
        <v>0</v>
      </c>
    </row>
    <row r="583" spans="1:6" x14ac:dyDescent="0.3">
      <c r="A583" s="451"/>
      <c r="B583" s="445" t="s">
        <v>2455</v>
      </c>
      <c r="C583" s="449">
        <v>0</v>
      </c>
      <c r="D583" s="449">
        <v>0</v>
      </c>
      <c r="E583" s="449">
        <v>0</v>
      </c>
      <c r="F583" s="449">
        <v>0</v>
      </c>
    </row>
    <row r="584" spans="1:6" x14ac:dyDescent="0.3">
      <c r="A584" s="443"/>
      <c r="B584" s="435"/>
      <c r="C584" s="441"/>
      <c r="D584" s="441"/>
      <c r="E584" s="441"/>
      <c r="F584" s="441"/>
    </row>
    <row r="585" spans="1:6" x14ac:dyDescent="0.3">
      <c r="A585" s="437"/>
      <c r="B585" s="437"/>
      <c r="C585" s="438"/>
      <c r="D585" s="438"/>
      <c r="E585" s="438"/>
      <c r="F585" s="438"/>
    </row>
    <row r="586" spans="1:6" x14ac:dyDescent="0.3">
      <c r="A586" s="445" t="s">
        <v>1655</v>
      </c>
      <c r="B586" s="444"/>
      <c r="C586" s="444"/>
      <c r="D586" s="444"/>
      <c r="E586" s="444"/>
      <c r="F586" s="444"/>
    </row>
    <row r="587" spans="1:6" x14ac:dyDescent="0.3">
      <c r="A587" s="435"/>
      <c r="B587" s="434"/>
      <c r="C587" s="434"/>
      <c r="D587" s="434"/>
      <c r="E587" s="434"/>
      <c r="F587" s="434"/>
    </row>
    <row r="588" spans="1:6" x14ac:dyDescent="0.3">
      <c r="A588" s="445" t="s">
        <v>1653</v>
      </c>
      <c r="B588" s="445" t="s">
        <v>101</v>
      </c>
      <c r="C588" s="449">
        <v>99733.78</v>
      </c>
      <c r="D588" s="449">
        <v>0</v>
      </c>
      <c r="E588" s="449">
        <v>0</v>
      </c>
      <c r="F588" s="449">
        <v>99733.78</v>
      </c>
    </row>
    <row r="589" spans="1:6" x14ac:dyDescent="0.3">
      <c r="A589" s="445" t="s">
        <v>1681</v>
      </c>
      <c r="B589" s="445" t="s">
        <v>277</v>
      </c>
      <c r="C589" s="449">
        <v>0</v>
      </c>
      <c r="D589" s="449">
        <v>0</v>
      </c>
      <c r="E589" s="449">
        <v>0</v>
      </c>
      <c r="F589" s="449">
        <v>0</v>
      </c>
    </row>
    <row r="590" spans="1:6" x14ac:dyDescent="0.3">
      <c r="A590" s="445" t="s">
        <v>2344</v>
      </c>
      <c r="B590" s="445" t="s">
        <v>2345</v>
      </c>
      <c r="C590" s="449">
        <v>0</v>
      </c>
      <c r="D590" s="449">
        <v>0</v>
      </c>
      <c r="E590" s="449">
        <v>0</v>
      </c>
      <c r="F590" s="449">
        <v>0</v>
      </c>
    </row>
    <row r="591" spans="1:6" x14ac:dyDescent="0.3">
      <c r="A591" s="445" t="s">
        <v>2346</v>
      </c>
      <c r="B591" s="445" t="s">
        <v>2347</v>
      </c>
      <c r="C591" s="449">
        <v>0</v>
      </c>
      <c r="D591" s="449">
        <v>0</v>
      </c>
      <c r="E591" s="449">
        <v>0</v>
      </c>
      <c r="F591" s="449">
        <v>0</v>
      </c>
    </row>
    <row r="592" spans="1:6" x14ac:dyDescent="0.3">
      <c r="A592" s="445" t="s">
        <v>2350</v>
      </c>
      <c r="B592" s="445" t="s">
        <v>2351</v>
      </c>
      <c r="C592" s="449">
        <v>0</v>
      </c>
      <c r="D592" s="449">
        <v>0</v>
      </c>
      <c r="E592" s="449">
        <v>0</v>
      </c>
      <c r="F592" s="449">
        <v>0</v>
      </c>
    </row>
    <row r="593" spans="1:6" x14ac:dyDescent="0.3">
      <c r="A593" s="445" t="s">
        <v>1658</v>
      </c>
      <c r="B593" s="445" t="s">
        <v>39</v>
      </c>
      <c r="C593" s="449">
        <v>0</v>
      </c>
      <c r="D593" s="449">
        <v>0</v>
      </c>
      <c r="E593" s="449">
        <v>0</v>
      </c>
      <c r="F593" s="449">
        <v>0</v>
      </c>
    </row>
    <row r="594" spans="1:6" x14ac:dyDescent="0.3">
      <c r="A594" s="445" t="s">
        <v>2358</v>
      </c>
      <c r="B594" s="445" t="s">
        <v>2359</v>
      </c>
      <c r="C594" s="449">
        <v>0</v>
      </c>
      <c r="D594" s="449">
        <v>0</v>
      </c>
      <c r="E594" s="449">
        <v>0</v>
      </c>
      <c r="F594" s="449">
        <v>0</v>
      </c>
    </row>
    <row r="595" spans="1:6" x14ac:dyDescent="0.3">
      <c r="A595" s="445" t="s">
        <v>1668</v>
      </c>
      <c r="B595" s="445" t="s">
        <v>198</v>
      </c>
      <c r="C595" s="450">
        <v>0</v>
      </c>
      <c r="D595" s="450">
        <v>0</v>
      </c>
      <c r="E595" s="450">
        <v>0</v>
      </c>
      <c r="F595" s="450">
        <v>0</v>
      </c>
    </row>
    <row r="596" spans="1:6" x14ac:dyDescent="0.3">
      <c r="A596" s="451"/>
      <c r="B596" s="445" t="s">
        <v>2456</v>
      </c>
      <c r="C596" s="449">
        <v>99733.78</v>
      </c>
      <c r="D596" s="449">
        <v>0</v>
      </c>
      <c r="E596" s="449">
        <v>0</v>
      </c>
      <c r="F596" s="449">
        <v>99733.78</v>
      </c>
    </row>
    <row r="597" spans="1:6" x14ac:dyDescent="0.3">
      <c r="A597" s="443"/>
      <c r="B597" s="435"/>
      <c r="C597" s="441"/>
      <c r="D597" s="441"/>
      <c r="E597" s="441"/>
      <c r="F597" s="441"/>
    </row>
    <row r="598" spans="1:6" x14ac:dyDescent="0.3">
      <c r="A598" s="437"/>
      <c r="B598" s="437"/>
      <c r="C598" s="438"/>
      <c r="D598" s="438"/>
      <c r="E598" s="438"/>
      <c r="F598" s="438"/>
    </row>
    <row r="599" spans="1:6" x14ac:dyDescent="0.3">
      <c r="A599" s="445" t="s">
        <v>2457</v>
      </c>
      <c r="B599" s="444"/>
      <c r="C599" s="444"/>
      <c r="D599" s="444"/>
      <c r="E599" s="444"/>
      <c r="F599" s="444"/>
    </row>
    <row r="600" spans="1:6" x14ac:dyDescent="0.3">
      <c r="A600" s="435"/>
      <c r="B600" s="434"/>
      <c r="C600" s="434"/>
      <c r="D600" s="434"/>
      <c r="E600" s="434"/>
      <c r="F600" s="434"/>
    </row>
    <row r="601" spans="1:6" x14ac:dyDescent="0.3">
      <c r="A601" s="445" t="s">
        <v>1653</v>
      </c>
      <c r="B601" s="445" t="s">
        <v>101</v>
      </c>
      <c r="C601" s="449">
        <v>0</v>
      </c>
      <c r="D601" s="449">
        <v>0</v>
      </c>
      <c r="E601" s="449">
        <v>0</v>
      </c>
      <c r="F601" s="449">
        <v>0</v>
      </c>
    </row>
    <row r="602" spans="1:6" x14ac:dyDescent="0.3">
      <c r="A602" s="445" t="s">
        <v>1681</v>
      </c>
      <c r="B602" s="445" t="s">
        <v>277</v>
      </c>
      <c r="C602" s="449">
        <v>0</v>
      </c>
      <c r="D602" s="449">
        <v>0</v>
      </c>
      <c r="E602" s="449">
        <v>0</v>
      </c>
      <c r="F602" s="449">
        <v>0</v>
      </c>
    </row>
    <row r="603" spans="1:6" x14ac:dyDescent="0.3">
      <c r="A603" s="445" t="s">
        <v>2371</v>
      </c>
      <c r="B603" s="445" t="s">
        <v>2372</v>
      </c>
      <c r="C603" s="449">
        <v>0</v>
      </c>
      <c r="D603" s="449">
        <v>0</v>
      </c>
      <c r="E603" s="449">
        <v>0</v>
      </c>
      <c r="F603" s="449">
        <v>0</v>
      </c>
    </row>
    <row r="604" spans="1:6" x14ac:dyDescent="0.3">
      <c r="A604" s="445" t="s">
        <v>1651</v>
      </c>
      <c r="B604" s="445" t="s">
        <v>84</v>
      </c>
      <c r="C604" s="449">
        <v>0</v>
      </c>
      <c r="D604" s="449">
        <v>0</v>
      </c>
      <c r="E604" s="449">
        <v>0</v>
      </c>
      <c r="F604" s="449">
        <v>0</v>
      </c>
    </row>
    <row r="605" spans="1:6" x14ac:dyDescent="0.3">
      <c r="A605" s="445" t="s">
        <v>2340</v>
      </c>
      <c r="B605" s="445" t="s">
        <v>2341</v>
      </c>
      <c r="C605" s="449">
        <v>0</v>
      </c>
      <c r="D605" s="449">
        <v>0</v>
      </c>
      <c r="E605" s="449">
        <v>0</v>
      </c>
      <c r="F605" s="449">
        <v>0</v>
      </c>
    </row>
    <row r="606" spans="1:6" x14ac:dyDescent="0.3">
      <c r="A606" s="445" t="s">
        <v>2344</v>
      </c>
      <c r="B606" s="445" t="s">
        <v>2345</v>
      </c>
      <c r="C606" s="449">
        <v>0</v>
      </c>
      <c r="D606" s="449">
        <v>0</v>
      </c>
      <c r="E606" s="449">
        <v>0</v>
      </c>
      <c r="F606" s="449">
        <v>0</v>
      </c>
    </row>
    <row r="607" spans="1:6" x14ac:dyDescent="0.3">
      <c r="A607" s="445" t="s">
        <v>2346</v>
      </c>
      <c r="B607" s="445" t="s">
        <v>2347</v>
      </c>
      <c r="C607" s="449">
        <v>0</v>
      </c>
      <c r="D607" s="449">
        <v>0</v>
      </c>
      <c r="E607" s="449">
        <v>0</v>
      </c>
      <c r="F607" s="449">
        <v>0</v>
      </c>
    </row>
    <row r="608" spans="1:6" x14ac:dyDescent="0.3">
      <c r="A608" s="445" t="s">
        <v>2350</v>
      </c>
      <c r="B608" s="445" t="s">
        <v>2351</v>
      </c>
      <c r="C608" s="449">
        <v>0</v>
      </c>
      <c r="D608" s="449">
        <v>0</v>
      </c>
      <c r="E608" s="449">
        <v>0</v>
      </c>
      <c r="F608" s="449">
        <v>0</v>
      </c>
    </row>
    <row r="609" spans="1:6" x14ac:dyDescent="0.3">
      <c r="A609" s="445" t="s">
        <v>1658</v>
      </c>
      <c r="B609" s="445" t="s">
        <v>39</v>
      </c>
      <c r="C609" s="449">
        <v>0</v>
      </c>
      <c r="D609" s="449">
        <v>0</v>
      </c>
      <c r="E609" s="449">
        <v>0</v>
      </c>
      <c r="F609" s="449">
        <v>0</v>
      </c>
    </row>
    <row r="610" spans="1:6" x14ac:dyDescent="0.3">
      <c r="A610" s="445" t="s">
        <v>2358</v>
      </c>
      <c r="B610" s="445" t="s">
        <v>2359</v>
      </c>
      <c r="C610" s="449">
        <v>0</v>
      </c>
      <c r="D610" s="449">
        <v>0</v>
      </c>
      <c r="E610" s="449">
        <v>0</v>
      </c>
      <c r="F610" s="449">
        <v>0</v>
      </c>
    </row>
    <row r="611" spans="1:6" x14ac:dyDescent="0.3">
      <c r="A611" s="445" t="s">
        <v>1668</v>
      </c>
      <c r="B611" s="445" t="s">
        <v>198</v>
      </c>
      <c r="C611" s="450">
        <v>0</v>
      </c>
      <c r="D611" s="450">
        <v>0</v>
      </c>
      <c r="E611" s="450">
        <v>0</v>
      </c>
      <c r="F611" s="450">
        <v>0</v>
      </c>
    </row>
    <row r="612" spans="1:6" x14ac:dyDescent="0.3">
      <c r="A612" s="451"/>
      <c r="B612" s="445" t="s">
        <v>2458</v>
      </c>
      <c r="C612" s="449">
        <v>0</v>
      </c>
      <c r="D612" s="449">
        <v>0</v>
      </c>
      <c r="E612" s="449">
        <v>0</v>
      </c>
      <c r="F612" s="449">
        <v>0</v>
      </c>
    </row>
    <row r="613" spans="1:6" x14ac:dyDescent="0.3">
      <c r="A613" s="443"/>
      <c r="B613" s="435"/>
      <c r="C613" s="441"/>
      <c r="D613" s="441"/>
      <c r="E613" s="441"/>
      <c r="F613" s="441"/>
    </row>
    <row r="614" spans="1:6" x14ac:dyDescent="0.3">
      <c r="A614" s="437"/>
      <c r="B614" s="437"/>
      <c r="C614" s="438"/>
      <c r="D614" s="438"/>
      <c r="E614" s="438"/>
      <c r="F614" s="438"/>
    </row>
    <row r="615" spans="1:6" x14ac:dyDescent="0.3">
      <c r="A615" s="445" t="s">
        <v>2459</v>
      </c>
      <c r="B615" s="444"/>
      <c r="C615" s="444"/>
      <c r="D615" s="444"/>
      <c r="E615" s="444"/>
      <c r="F615" s="444"/>
    </row>
    <row r="616" spans="1:6" x14ac:dyDescent="0.3">
      <c r="A616" s="435"/>
      <c r="B616" s="434"/>
      <c r="C616" s="434"/>
      <c r="D616" s="434"/>
      <c r="E616" s="434"/>
      <c r="F616" s="434"/>
    </row>
    <row r="617" spans="1:6" x14ac:dyDescent="0.3">
      <c r="A617" s="445" t="s">
        <v>1653</v>
      </c>
      <c r="B617" s="445" t="s">
        <v>101</v>
      </c>
      <c r="C617" s="449">
        <v>0</v>
      </c>
      <c r="D617" s="449">
        <v>0</v>
      </c>
      <c r="E617" s="449">
        <v>0</v>
      </c>
      <c r="F617" s="449">
        <v>0</v>
      </c>
    </row>
    <row r="618" spans="1:6" x14ac:dyDescent="0.3">
      <c r="A618" s="445" t="s">
        <v>2344</v>
      </c>
      <c r="B618" s="445" t="s">
        <v>2345</v>
      </c>
      <c r="C618" s="450">
        <v>0</v>
      </c>
      <c r="D618" s="450">
        <v>0</v>
      </c>
      <c r="E618" s="450">
        <v>0</v>
      </c>
      <c r="F618" s="450">
        <v>0</v>
      </c>
    </row>
    <row r="619" spans="1:6" x14ac:dyDescent="0.3">
      <c r="A619" s="451"/>
      <c r="B619" s="445" t="s">
        <v>2460</v>
      </c>
      <c r="C619" s="449">
        <v>0</v>
      </c>
      <c r="D619" s="449">
        <v>0</v>
      </c>
      <c r="E619" s="449">
        <v>0</v>
      </c>
      <c r="F619" s="449">
        <v>0</v>
      </c>
    </row>
    <row r="620" spans="1:6" x14ac:dyDescent="0.3">
      <c r="A620" s="443"/>
      <c r="B620" s="435"/>
      <c r="C620" s="441"/>
      <c r="D620" s="441"/>
      <c r="E620" s="441"/>
      <c r="F620" s="441"/>
    </row>
    <row r="621" spans="1:6" x14ac:dyDescent="0.3">
      <c r="A621" s="437"/>
      <c r="B621" s="437"/>
      <c r="C621" s="438"/>
      <c r="D621" s="438"/>
      <c r="E621" s="438"/>
      <c r="F621" s="438"/>
    </row>
    <row r="622" spans="1:6" x14ac:dyDescent="0.3">
      <c r="A622" s="445" t="s">
        <v>2461</v>
      </c>
      <c r="B622" s="444"/>
      <c r="C622" s="444"/>
      <c r="D622" s="444"/>
      <c r="E622" s="444"/>
      <c r="F622" s="444"/>
    </row>
    <row r="623" spans="1:6" x14ac:dyDescent="0.3">
      <c r="A623" s="435"/>
      <c r="B623" s="434"/>
      <c r="C623" s="434"/>
      <c r="D623" s="434"/>
      <c r="E623" s="434"/>
      <c r="F623" s="434"/>
    </row>
    <row r="624" spans="1:6" x14ac:dyDescent="0.3">
      <c r="A624" s="445" t="s">
        <v>1653</v>
      </c>
      <c r="B624" s="445" t="s">
        <v>101</v>
      </c>
      <c r="C624" s="449">
        <v>0</v>
      </c>
      <c r="D624" s="449">
        <v>0</v>
      </c>
      <c r="E624" s="449">
        <v>0</v>
      </c>
      <c r="F624" s="449">
        <v>0</v>
      </c>
    </row>
    <row r="625" spans="1:6" x14ac:dyDescent="0.3">
      <c r="A625" s="445" t="s">
        <v>2344</v>
      </c>
      <c r="B625" s="445" t="s">
        <v>2345</v>
      </c>
      <c r="C625" s="450">
        <v>0</v>
      </c>
      <c r="D625" s="450">
        <v>0</v>
      </c>
      <c r="E625" s="450">
        <v>0</v>
      </c>
      <c r="F625" s="450">
        <v>0</v>
      </c>
    </row>
    <row r="626" spans="1:6" x14ac:dyDescent="0.3">
      <c r="A626" s="451"/>
      <c r="B626" s="445" t="s">
        <v>2462</v>
      </c>
      <c r="C626" s="449">
        <v>0</v>
      </c>
      <c r="D626" s="449">
        <v>0</v>
      </c>
      <c r="E626" s="449">
        <v>0</v>
      </c>
      <c r="F626" s="449">
        <v>0</v>
      </c>
    </row>
    <row r="627" spans="1:6" x14ac:dyDescent="0.3">
      <c r="A627" s="443"/>
      <c r="B627" s="435"/>
      <c r="C627" s="441"/>
      <c r="D627" s="441"/>
      <c r="E627" s="441"/>
      <c r="F627" s="441"/>
    </row>
    <row r="628" spans="1:6" x14ac:dyDescent="0.3">
      <c r="A628" s="437"/>
      <c r="B628" s="437"/>
      <c r="C628" s="438"/>
      <c r="D628" s="438"/>
      <c r="E628" s="438"/>
      <c r="F628" s="438"/>
    </row>
    <row r="629" spans="1:6" x14ac:dyDescent="0.3">
      <c r="A629" s="445" t="s">
        <v>1654</v>
      </c>
      <c r="B629" s="444"/>
      <c r="C629" s="444"/>
      <c r="D629" s="444"/>
      <c r="E629" s="444"/>
      <c r="F629" s="444"/>
    </row>
    <row r="630" spans="1:6" x14ac:dyDescent="0.3">
      <c r="A630" s="435"/>
      <c r="B630" s="434"/>
      <c r="C630" s="434"/>
      <c r="D630" s="434"/>
      <c r="E630" s="434"/>
      <c r="F630" s="434"/>
    </row>
    <row r="631" spans="1:6" x14ac:dyDescent="0.3">
      <c r="A631" s="445" t="s">
        <v>1653</v>
      </c>
      <c r="B631" s="445" t="s">
        <v>101</v>
      </c>
      <c r="C631" s="449">
        <v>575.74</v>
      </c>
      <c r="D631" s="449">
        <v>0</v>
      </c>
      <c r="E631" s="449">
        <v>0</v>
      </c>
      <c r="F631" s="449">
        <v>575.74</v>
      </c>
    </row>
    <row r="632" spans="1:6" x14ac:dyDescent="0.3">
      <c r="A632" s="445" t="s">
        <v>1681</v>
      </c>
      <c r="B632" s="445" t="s">
        <v>277</v>
      </c>
      <c r="C632" s="449">
        <v>0</v>
      </c>
      <c r="D632" s="449">
        <v>0</v>
      </c>
      <c r="E632" s="449">
        <v>0</v>
      </c>
      <c r="F632" s="449">
        <v>0</v>
      </c>
    </row>
    <row r="633" spans="1:6" x14ac:dyDescent="0.3">
      <c r="A633" s="445" t="s">
        <v>2344</v>
      </c>
      <c r="B633" s="445" t="s">
        <v>2345</v>
      </c>
      <c r="C633" s="449">
        <v>0</v>
      </c>
      <c r="D633" s="449">
        <v>0</v>
      </c>
      <c r="E633" s="449">
        <v>0</v>
      </c>
      <c r="F633" s="449">
        <v>0</v>
      </c>
    </row>
    <row r="634" spans="1:6" x14ac:dyDescent="0.3">
      <c r="A634" s="445" t="s">
        <v>2463</v>
      </c>
      <c r="B634" s="445" t="s">
        <v>2464</v>
      </c>
      <c r="C634" s="449">
        <v>0</v>
      </c>
      <c r="D634" s="449">
        <v>0</v>
      </c>
      <c r="E634" s="449">
        <v>0</v>
      </c>
      <c r="F634" s="449">
        <v>0</v>
      </c>
    </row>
    <row r="635" spans="1:6" x14ac:dyDescent="0.3">
      <c r="A635" s="445" t="s">
        <v>2346</v>
      </c>
      <c r="B635" s="445" t="s">
        <v>2347</v>
      </c>
      <c r="C635" s="449">
        <v>0</v>
      </c>
      <c r="D635" s="449">
        <v>0</v>
      </c>
      <c r="E635" s="449">
        <v>0</v>
      </c>
      <c r="F635" s="449">
        <v>0</v>
      </c>
    </row>
    <row r="636" spans="1:6" x14ac:dyDescent="0.3">
      <c r="A636" s="445" t="s">
        <v>2350</v>
      </c>
      <c r="B636" s="445" t="s">
        <v>2351</v>
      </c>
      <c r="C636" s="449">
        <v>0</v>
      </c>
      <c r="D636" s="449">
        <v>0</v>
      </c>
      <c r="E636" s="449">
        <v>0</v>
      </c>
      <c r="F636" s="449">
        <v>0</v>
      </c>
    </row>
    <row r="637" spans="1:6" x14ac:dyDescent="0.3">
      <c r="A637" s="445" t="s">
        <v>2354</v>
      </c>
      <c r="B637" s="445" t="s">
        <v>2355</v>
      </c>
      <c r="C637" s="449">
        <v>0</v>
      </c>
      <c r="D637" s="449">
        <v>0</v>
      </c>
      <c r="E637" s="449">
        <v>0</v>
      </c>
      <c r="F637" s="449">
        <v>0</v>
      </c>
    </row>
    <row r="638" spans="1:6" x14ac:dyDescent="0.3">
      <c r="A638" s="445" t="s">
        <v>1658</v>
      </c>
      <c r="B638" s="445" t="s">
        <v>39</v>
      </c>
      <c r="C638" s="449">
        <v>0</v>
      </c>
      <c r="D638" s="449">
        <v>0</v>
      </c>
      <c r="E638" s="449">
        <v>0</v>
      </c>
      <c r="F638" s="449">
        <v>0</v>
      </c>
    </row>
    <row r="639" spans="1:6" x14ac:dyDescent="0.3">
      <c r="A639" s="445" t="s">
        <v>2465</v>
      </c>
      <c r="B639" s="445" t="s">
        <v>2466</v>
      </c>
      <c r="C639" s="449">
        <v>0</v>
      </c>
      <c r="D639" s="449">
        <v>0</v>
      </c>
      <c r="E639" s="449">
        <v>0</v>
      </c>
      <c r="F639" s="449">
        <v>0</v>
      </c>
    </row>
    <row r="640" spans="1:6" x14ac:dyDescent="0.3">
      <c r="A640" s="445" t="s">
        <v>1668</v>
      </c>
      <c r="B640" s="445" t="s">
        <v>198</v>
      </c>
      <c r="C640" s="450">
        <v>0</v>
      </c>
      <c r="D640" s="450">
        <v>0</v>
      </c>
      <c r="E640" s="450">
        <v>0</v>
      </c>
      <c r="F640" s="450">
        <v>0</v>
      </c>
    </row>
    <row r="641" spans="1:6" x14ac:dyDescent="0.3">
      <c r="A641" s="451"/>
      <c r="B641" s="445" t="s">
        <v>2467</v>
      </c>
      <c r="C641" s="449">
        <v>575.74</v>
      </c>
      <c r="D641" s="449">
        <v>0</v>
      </c>
      <c r="E641" s="449">
        <v>0</v>
      </c>
      <c r="F641" s="449">
        <v>575.74</v>
      </c>
    </row>
    <row r="642" spans="1:6" x14ac:dyDescent="0.3">
      <c r="A642" s="443"/>
      <c r="B642" s="435"/>
      <c r="C642" s="441"/>
      <c r="D642" s="441"/>
      <c r="E642" s="441"/>
      <c r="F642" s="441"/>
    </row>
    <row r="643" spans="1:6" x14ac:dyDescent="0.3">
      <c r="A643" s="437"/>
      <c r="B643" s="437"/>
      <c r="C643" s="438"/>
      <c r="D643" s="438"/>
      <c r="E643" s="438"/>
      <c r="F643" s="438"/>
    </row>
    <row r="644" spans="1:6" x14ac:dyDescent="0.3">
      <c r="A644" s="445" t="s">
        <v>1652</v>
      </c>
      <c r="B644" s="444"/>
      <c r="C644" s="444"/>
      <c r="D644" s="444"/>
      <c r="E644" s="444"/>
      <c r="F644" s="444"/>
    </row>
    <row r="645" spans="1:6" x14ac:dyDescent="0.3">
      <c r="A645" s="435"/>
      <c r="B645" s="434"/>
      <c r="C645" s="434"/>
      <c r="D645" s="434"/>
      <c r="E645" s="434"/>
      <c r="F645" s="434"/>
    </row>
    <row r="646" spans="1:6" x14ac:dyDescent="0.3">
      <c r="A646" s="445" t="s">
        <v>1653</v>
      </c>
      <c r="B646" s="445" t="s">
        <v>101</v>
      </c>
      <c r="C646" s="449">
        <v>0</v>
      </c>
      <c r="D646" s="449">
        <v>4215198.8</v>
      </c>
      <c r="E646" s="449">
        <v>4216598.8</v>
      </c>
      <c r="F646" s="449">
        <v>-1400</v>
      </c>
    </row>
    <row r="647" spans="1:6" x14ac:dyDescent="0.3">
      <c r="A647" s="445" t="s">
        <v>1651</v>
      </c>
      <c r="B647" s="445" t="s">
        <v>84</v>
      </c>
      <c r="C647" s="449">
        <v>106754.07</v>
      </c>
      <c r="D647" s="449">
        <v>3712775.47</v>
      </c>
      <c r="E647" s="449">
        <v>3700844.77</v>
      </c>
      <c r="F647" s="449">
        <v>118684.77</v>
      </c>
    </row>
    <row r="648" spans="1:6" x14ac:dyDescent="0.3">
      <c r="A648" s="445" t="s">
        <v>2344</v>
      </c>
      <c r="B648" s="445" t="s">
        <v>2345</v>
      </c>
      <c r="C648" s="449">
        <v>0</v>
      </c>
      <c r="D648" s="449">
        <v>0</v>
      </c>
      <c r="E648" s="449">
        <v>0</v>
      </c>
      <c r="F648" s="449">
        <v>0</v>
      </c>
    </row>
    <row r="649" spans="1:6" x14ac:dyDescent="0.3">
      <c r="A649" s="445" t="s">
        <v>2346</v>
      </c>
      <c r="B649" s="445" t="s">
        <v>2347</v>
      </c>
      <c r="C649" s="449">
        <v>0</v>
      </c>
      <c r="D649" s="449">
        <v>0</v>
      </c>
      <c r="E649" s="449">
        <v>0</v>
      </c>
      <c r="F649" s="449">
        <v>0</v>
      </c>
    </row>
    <row r="650" spans="1:6" x14ac:dyDescent="0.3">
      <c r="A650" s="445" t="s">
        <v>2350</v>
      </c>
      <c r="B650" s="445" t="s">
        <v>2351</v>
      </c>
      <c r="C650" s="449">
        <v>0</v>
      </c>
      <c r="D650" s="449">
        <v>0</v>
      </c>
      <c r="E650" s="449">
        <v>0</v>
      </c>
      <c r="F650" s="449">
        <v>0</v>
      </c>
    </row>
    <row r="651" spans="1:6" x14ac:dyDescent="0.3">
      <c r="A651" s="445" t="s">
        <v>1658</v>
      </c>
      <c r="B651" s="445" t="s">
        <v>39</v>
      </c>
      <c r="C651" s="449">
        <v>0</v>
      </c>
      <c r="D651" s="449">
        <v>0</v>
      </c>
      <c r="E651" s="449">
        <v>0</v>
      </c>
      <c r="F651" s="449">
        <v>0</v>
      </c>
    </row>
    <row r="652" spans="1:6" x14ac:dyDescent="0.3">
      <c r="A652" s="445" t="s">
        <v>2358</v>
      </c>
      <c r="B652" s="445" t="s">
        <v>2359</v>
      </c>
      <c r="C652" s="449">
        <v>0</v>
      </c>
      <c r="D652" s="449">
        <v>0</v>
      </c>
      <c r="E652" s="449">
        <v>0</v>
      </c>
      <c r="F652" s="449">
        <v>0</v>
      </c>
    </row>
    <row r="653" spans="1:6" x14ac:dyDescent="0.3">
      <c r="A653" s="445" t="s">
        <v>1668</v>
      </c>
      <c r="B653" s="445" t="s">
        <v>198</v>
      </c>
      <c r="C653" s="450">
        <v>0</v>
      </c>
      <c r="D653" s="450">
        <v>634228.69999999995</v>
      </c>
      <c r="E653" s="450">
        <v>634228.69999999995</v>
      </c>
      <c r="F653" s="450">
        <v>0</v>
      </c>
    </row>
    <row r="654" spans="1:6" x14ac:dyDescent="0.3">
      <c r="A654" s="451"/>
      <c r="B654" s="445" t="s">
        <v>2468</v>
      </c>
      <c r="C654" s="449">
        <v>106754.07</v>
      </c>
      <c r="D654" s="449">
        <v>8562202.9700000007</v>
      </c>
      <c r="E654" s="449">
        <v>8551672.2699999996</v>
      </c>
      <c r="F654" s="449">
        <v>117284.77</v>
      </c>
    </row>
    <row r="655" spans="1:6" x14ac:dyDescent="0.3">
      <c r="A655" s="443"/>
      <c r="B655" s="435"/>
      <c r="C655" s="441"/>
      <c r="D655" s="441"/>
      <c r="E655" s="441"/>
      <c r="F655" s="441"/>
    </row>
    <row r="656" spans="1:6" x14ac:dyDescent="0.3">
      <c r="A656" s="437"/>
      <c r="B656" s="437"/>
      <c r="C656" s="438"/>
      <c r="D656" s="438"/>
      <c r="E656" s="438"/>
      <c r="F656" s="438"/>
    </row>
    <row r="657" spans="1:6" x14ac:dyDescent="0.3">
      <c r="A657" s="445" t="s">
        <v>2469</v>
      </c>
      <c r="B657" s="444"/>
      <c r="C657" s="444"/>
      <c r="D657" s="444"/>
      <c r="E657" s="444"/>
      <c r="F657" s="444"/>
    </row>
    <row r="658" spans="1:6" x14ac:dyDescent="0.3">
      <c r="A658" s="435"/>
      <c r="B658" s="434"/>
      <c r="C658" s="434"/>
      <c r="D658" s="434"/>
      <c r="E658" s="434"/>
      <c r="F658" s="434"/>
    </row>
    <row r="659" spans="1:6" x14ac:dyDescent="0.3">
      <c r="A659" s="445" t="s">
        <v>1653</v>
      </c>
      <c r="B659" s="445" t="s">
        <v>101</v>
      </c>
      <c r="C659" s="449">
        <v>0</v>
      </c>
      <c r="D659" s="449">
        <v>0</v>
      </c>
      <c r="E659" s="449">
        <v>0</v>
      </c>
      <c r="F659" s="449">
        <v>0</v>
      </c>
    </row>
    <row r="660" spans="1:6" x14ac:dyDescent="0.3">
      <c r="A660" s="445" t="s">
        <v>1681</v>
      </c>
      <c r="B660" s="445" t="s">
        <v>277</v>
      </c>
      <c r="C660" s="449">
        <v>0</v>
      </c>
      <c r="D660" s="449">
        <v>0</v>
      </c>
      <c r="E660" s="449">
        <v>0</v>
      </c>
      <c r="F660" s="449">
        <v>0</v>
      </c>
    </row>
    <row r="661" spans="1:6" x14ac:dyDescent="0.3">
      <c r="A661" s="445" t="s">
        <v>2344</v>
      </c>
      <c r="B661" s="445" t="s">
        <v>2345</v>
      </c>
      <c r="C661" s="449">
        <v>0</v>
      </c>
      <c r="D661" s="449">
        <v>0</v>
      </c>
      <c r="E661" s="449">
        <v>0</v>
      </c>
      <c r="F661" s="449">
        <v>0</v>
      </c>
    </row>
    <row r="662" spans="1:6" x14ac:dyDescent="0.3">
      <c r="A662" s="445" t="s">
        <v>2346</v>
      </c>
      <c r="B662" s="445" t="s">
        <v>2347</v>
      </c>
      <c r="C662" s="449">
        <v>0</v>
      </c>
      <c r="D662" s="449">
        <v>0</v>
      </c>
      <c r="E662" s="449">
        <v>0</v>
      </c>
      <c r="F662" s="449">
        <v>0</v>
      </c>
    </row>
    <row r="663" spans="1:6" x14ac:dyDescent="0.3">
      <c r="A663" s="445" t="s">
        <v>2350</v>
      </c>
      <c r="B663" s="445" t="s">
        <v>2351</v>
      </c>
      <c r="C663" s="449">
        <v>0</v>
      </c>
      <c r="D663" s="449">
        <v>0</v>
      </c>
      <c r="E663" s="449">
        <v>0</v>
      </c>
      <c r="F663" s="449">
        <v>0</v>
      </c>
    </row>
    <row r="664" spans="1:6" x14ac:dyDescent="0.3">
      <c r="A664" s="445" t="s">
        <v>1658</v>
      </c>
      <c r="B664" s="445" t="s">
        <v>39</v>
      </c>
      <c r="C664" s="449">
        <v>0</v>
      </c>
      <c r="D664" s="449">
        <v>0</v>
      </c>
      <c r="E664" s="449">
        <v>0</v>
      </c>
      <c r="F664" s="449">
        <v>0</v>
      </c>
    </row>
    <row r="665" spans="1:6" x14ac:dyDescent="0.3">
      <c r="A665" s="445" t="s">
        <v>2358</v>
      </c>
      <c r="B665" s="445" t="s">
        <v>2359</v>
      </c>
      <c r="C665" s="449">
        <v>0</v>
      </c>
      <c r="D665" s="449">
        <v>0</v>
      </c>
      <c r="E665" s="449">
        <v>0</v>
      </c>
      <c r="F665" s="449">
        <v>0</v>
      </c>
    </row>
    <row r="666" spans="1:6" x14ac:dyDescent="0.3">
      <c r="A666" s="445" t="s">
        <v>1668</v>
      </c>
      <c r="B666" s="445" t="s">
        <v>198</v>
      </c>
      <c r="C666" s="450">
        <v>0</v>
      </c>
      <c r="D666" s="450">
        <v>0</v>
      </c>
      <c r="E666" s="450">
        <v>0</v>
      </c>
      <c r="F666" s="450">
        <v>0</v>
      </c>
    </row>
    <row r="667" spans="1:6" x14ac:dyDescent="0.3">
      <c r="A667" s="451"/>
      <c r="B667" s="445" t="s">
        <v>2470</v>
      </c>
      <c r="C667" s="449">
        <v>0</v>
      </c>
      <c r="D667" s="449">
        <v>0</v>
      </c>
      <c r="E667" s="449">
        <v>0</v>
      </c>
      <c r="F667" s="449">
        <v>0</v>
      </c>
    </row>
    <row r="668" spans="1:6" x14ac:dyDescent="0.3">
      <c r="A668" s="443"/>
      <c r="B668" s="435"/>
      <c r="C668" s="441"/>
      <c r="D668" s="441"/>
      <c r="E668" s="441"/>
      <c r="F668" s="441"/>
    </row>
    <row r="669" spans="1:6" x14ac:dyDescent="0.3">
      <c r="A669" s="437"/>
      <c r="B669" s="437"/>
      <c r="C669" s="438"/>
      <c r="D669" s="438"/>
      <c r="E669" s="438"/>
      <c r="F669" s="438"/>
    </row>
    <row r="670" spans="1:6" x14ac:dyDescent="0.3">
      <c r="A670" s="445" t="s">
        <v>2471</v>
      </c>
      <c r="B670" s="444"/>
      <c r="C670" s="444"/>
      <c r="D670" s="444"/>
      <c r="E670" s="444"/>
      <c r="F670" s="444"/>
    </row>
    <row r="671" spans="1:6" x14ac:dyDescent="0.3">
      <c r="A671" s="435"/>
      <c r="B671" s="434"/>
      <c r="C671" s="434"/>
      <c r="D671" s="434"/>
      <c r="E671" s="434"/>
      <c r="F671" s="434"/>
    </row>
    <row r="672" spans="1:6" x14ac:dyDescent="0.3">
      <c r="A672" s="445" t="s">
        <v>1653</v>
      </c>
      <c r="B672" s="445" t="s">
        <v>101</v>
      </c>
      <c r="C672" s="449">
        <v>0</v>
      </c>
      <c r="D672" s="449">
        <v>0</v>
      </c>
      <c r="E672" s="449">
        <v>0</v>
      </c>
      <c r="F672" s="449">
        <v>0</v>
      </c>
    </row>
    <row r="673" spans="1:6" x14ac:dyDescent="0.3">
      <c r="A673" s="445" t="s">
        <v>1681</v>
      </c>
      <c r="B673" s="445" t="s">
        <v>277</v>
      </c>
      <c r="C673" s="449">
        <v>0</v>
      </c>
      <c r="D673" s="449">
        <v>0</v>
      </c>
      <c r="E673" s="449">
        <v>0</v>
      </c>
      <c r="F673" s="449">
        <v>0</v>
      </c>
    </row>
    <row r="674" spans="1:6" x14ac:dyDescent="0.3">
      <c r="A674" s="445" t="s">
        <v>2371</v>
      </c>
      <c r="B674" s="445" t="s">
        <v>2372</v>
      </c>
      <c r="C674" s="449">
        <v>0</v>
      </c>
      <c r="D674" s="449">
        <v>0</v>
      </c>
      <c r="E674" s="449">
        <v>0</v>
      </c>
      <c r="F674" s="449">
        <v>0</v>
      </c>
    </row>
    <row r="675" spans="1:6" x14ac:dyDescent="0.3">
      <c r="A675" s="445" t="s">
        <v>2344</v>
      </c>
      <c r="B675" s="445" t="s">
        <v>2345</v>
      </c>
      <c r="C675" s="449">
        <v>0</v>
      </c>
      <c r="D675" s="449">
        <v>0</v>
      </c>
      <c r="E675" s="449">
        <v>0</v>
      </c>
      <c r="F675" s="449">
        <v>0</v>
      </c>
    </row>
    <row r="676" spans="1:6" x14ac:dyDescent="0.3">
      <c r="A676" s="445" t="s">
        <v>2346</v>
      </c>
      <c r="B676" s="445" t="s">
        <v>2347</v>
      </c>
      <c r="C676" s="449">
        <v>0</v>
      </c>
      <c r="D676" s="449">
        <v>0</v>
      </c>
      <c r="E676" s="449">
        <v>0</v>
      </c>
      <c r="F676" s="449">
        <v>0</v>
      </c>
    </row>
    <row r="677" spans="1:6" x14ac:dyDescent="0.3">
      <c r="A677" s="445" t="s">
        <v>2350</v>
      </c>
      <c r="B677" s="445" t="s">
        <v>2351</v>
      </c>
      <c r="C677" s="449">
        <v>0</v>
      </c>
      <c r="D677" s="449">
        <v>0</v>
      </c>
      <c r="E677" s="449">
        <v>0</v>
      </c>
      <c r="F677" s="449">
        <v>0</v>
      </c>
    </row>
    <row r="678" spans="1:6" x14ac:dyDescent="0.3">
      <c r="A678" s="445" t="s">
        <v>1658</v>
      </c>
      <c r="B678" s="445" t="s">
        <v>39</v>
      </c>
      <c r="C678" s="449">
        <v>0</v>
      </c>
      <c r="D678" s="449">
        <v>0</v>
      </c>
      <c r="E678" s="449">
        <v>0</v>
      </c>
      <c r="F678" s="449">
        <v>0</v>
      </c>
    </row>
    <row r="679" spans="1:6" x14ac:dyDescent="0.3">
      <c r="A679" s="445" t="s">
        <v>2358</v>
      </c>
      <c r="B679" s="445" t="s">
        <v>2359</v>
      </c>
      <c r="C679" s="449">
        <v>0</v>
      </c>
      <c r="D679" s="449">
        <v>0</v>
      </c>
      <c r="E679" s="449">
        <v>0</v>
      </c>
      <c r="F679" s="449">
        <v>0</v>
      </c>
    </row>
    <row r="680" spans="1:6" x14ac:dyDescent="0.3">
      <c r="A680" s="445" t="s">
        <v>1668</v>
      </c>
      <c r="B680" s="445" t="s">
        <v>198</v>
      </c>
      <c r="C680" s="450">
        <v>0</v>
      </c>
      <c r="D680" s="450">
        <v>0</v>
      </c>
      <c r="E680" s="450">
        <v>0</v>
      </c>
      <c r="F680" s="450">
        <v>0</v>
      </c>
    </row>
    <row r="681" spans="1:6" x14ac:dyDescent="0.3">
      <c r="A681" s="451"/>
      <c r="B681" s="445" t="s">
        <v>2472</v>
      </c>
      <c r="C681" s="449">
        <v>0</v>
      </c>
      <c r="D681" s="449">
        <v>0</v>
      </c>
      <c r="E681" s="449">
        <v>0</v>
      </c>
      <c r="F681" s="449">
        <v>0</v>
      </c>
    </row>
    <row r="682" spans="1:6" x14ac:dyDescent="0.3">
      <c r="A682" s="443"/>
      <c r="B682" s="435"/>
      <c r="C682" s="441"/>
      <c r="D682" s="441"/>
      <c r="E682" s="441"/>
      <c r="F682" s="441"/>
    </row>
    <row r="683" spans="1:6" x14ac:dyDescent="0.3">
      <c r="A683" s="437"/>
      <c r="B683" s="437"/>
      <c r="C683" s="438"/>
      <c r="D683" s="438"/>
      <c r="E683" s="438"/>
      <c r="F683" s="438"/>
    </row>
    <row r="684" spans="1:6" x14ac:dyDescent="0.3">
      <c r="A684" s="445" t="s">
        <v>2473</v>
      </c>
      <c r="B684" s="444"/>
      <c r="C684" s="444"/>
      <c r="D684" s="444"/>
      <c r="E684" s="444"/>
      <c r="F684" s="444"/>
    </row>
    <row r="685" spans="1:6" x14ac:dyDescent="0.3">
      <c r="A685" s="435"/>
      <c r="B685" s="434"/>
      <c r="C685" s="434"/>
      <c r="D685" s="434"/>
      <c r="E685" s="434"/>
      <c r="F685" s="434"/>
    </row>
    <row r="686" spans="1:6" x14ac:dyDescent="0.3">
      <c r="A686" s="445" t="s">
        <v>1653</v>
      </c>
      <c r="B686" s="445" t="s">
        <v>101</v>
      </c>
      <c r="C686" s="449">
        <v>0</v>
      </c>
      <c r="D686" s="449">
        <v>0</v>
      </c>
      <c r="E686" s="449">
        <v>0</v>
      </c>
      <c r="F686" s="449">
        <v>0</v>
      </c>
    </row>
    <row r="687" spans="1:6" x14ac:dyDescent="0.3">
      <c r="A687" s="445" t="s">
        <v>1681</v>
      </c>
      <c r="B687" s="445" t="s">
        <v>277</v>
      </c>
      <c r="C687" s="449">
        <v>0</v>
      </c>
      <c r="D687" s="449">
        <v>0</v>
      </c>
      <c r="E687" s="449">
        <v>0</v>
      </c>
      <c r="F687" s="449">
        <v>0</v>
      </c>
    </row>
    <row r="688" spans="1:6" x14ac:dyDescent="0.3">
      <c r="A688" s="445" t="s">
        <v>2342</v>
      </c>
      <c r="B688" s="445" t="s">
        <v>2343</v>
      </c>
      <c r="C688" s="449">
        <v>0</v>
      </c>
      <c r="D688" s="449">
        <v>0</v>
      </c>
      <c r="E688" s="449">
        <v>0</v>
      </c>
      <c r="F688" s="449">
        <v>0</v>
      </c>
    </row>
    <row r="689" spans="1:6" x14ac:dyDescent="0.3">
      <c r="A689" s="445" t="s">
        <v>2344</v>
      </c>
      <c r="B689" s="445" t="s">
        <v>2345</v>
      </c>
      <c r="C689" s="449">
        <v>0</v>
      </c>
      <c r="D689" s="449">
        <v>0</v>
      </c>
      <c r="E689" s="449">
        <v>0</v>
      </c>
      <c r="F689" s="449">
        <v>0</v>
      </c>
    </row>
    <row r="690" spans="1:6" x14ac:dyDescent="0.3">
      <c r="A690" s="445" t="s">
        <v>2346</v>
      </c>
      <c r="B690" s="445" t="s">
        <v>2347</v>
      </c>
      <c r="C690" s="449">
        <v>0</v>
      </c>
      <c r="D690" s="449">
        <v>0</v>
      </c>
      <c r="E690" s="449">
        <v>0</v>
      </c>
      <c r="F690" s="449">
        <v>0</v>
      </c>
    </row>
    <row r="691" spans="1:6" x14ac:dyDescent="0.3">
      <c r="A691" s="445" t="s">
        <v>2350</v>
      </c>
      <c r="B691" s="445" t="s">
        <v>2351</v>
      </c>
      <c r="C691" s="449">
        <v>0</v>
      </c>
      <c r="D691" s="449">
        <v>0</v>
      </c>
      <c r="E691" s="449">
        <v>0</v>
      </c>
      <c r="F691" s="449">
        <v>0</v>
      </c>
    </row>
    <row r="692" spans="1:6" x14ac:dyDescent="0.3">
      <c r="A692" s="445" t="s">
        <v>1658</v>
      </c>
      <c r="B692" s="445" t="s">
        <v>39</v>
      </c>
      <c r="C692" s="449">
        <v>0</v>
      </c>
      <c r="D692" s="449">
        <v>0</v>
      </c>
      <c r="E692" s="449">
        <v>0</v>
      </c>
      <c r="F692" s="449">
        <v>0</v>
      </c>
    </row>
    <row r="693" spans="1:6" x14ac:dyDescent="0.3">
      <c r="A693" s="445" t="s">
        <v>2358</v>
      </c>
      <c r="B693" s="445" t="s">
        <v>2359</v>
      </c>
      <c r="C693" s="449">
        <v>0</v>
      </c>
      <c r="D693" s="449">
        <v>0</v>
      </c>
      <c r="E693" s="449">
        <v>0</v>
      </c>
      <c r="F693" s="449">
        <v>0</v>
      </c>
    </row>
    <row r="694" spans="1:6" x14ac:dyDescent="0.3">
      <c r="A694" s="445" t="s">
        <v>1668</v>
      </c>
      <c r="B694" s="445" t="s">
        <v>198</v>
      </c>
      <c r="C694" s="450">
        <v>0</v>
      </c>
      <c r="D694" s="450">
        <v>0</v>
      </c>
      <c r="E694" s="450">
        <v>0</v>
      </c>
      <c r="F694" s="450">
        <v>0</v>
      </c>
    </row>
    <row r="695" spans="1:6" x14ac:dyDescent="0.3">
      <c r="A695" s="451"/>
      <c r="B695" s="445" t="s">
        <v>2474</v>
      </c>
      <c r="C695" s="449">
        <v>0</v>
      </c>
      <c r="D695" s="449">
        <v>0</v>
      </c>
      <c r="E695" s="449">
        <v>0</v>
      </c>
      <c r="F695" s="449">
        <v>0</v>
      </c>
    </row>
    <row r="696" spans="1:6" x14ac:dyDescent="0.3">
      <c r="A696" s="443"/>
      <c r="B696" s="435"/>
      <c r="C696" s="441"/>
      <c r="D696" s="441"/>
      <c r="E696" s="441"/>
      <c r="F696" s="441"/>
    </row>
    <row r="697" spans="1:6" x14ac:dyDescent="0.3">
      <c r="A697" s="437"/>
      <c r="B697" s="437"/>
      <c r="C697" s="438"/>
      <c r="D697" s="438"/>
      <c r="E697" s="438"/>
      <c r="F697" s="438"/>
    </row>
    <row r="698" spans="1:6" x14ac:dyDescent="0.3">
      <c r="A698" s="445" t="s">
        <v>2475</v>
      </c>
      <c r="B698" s="444"/>
      <c r="C698" s="444"/>
      <c r="D698" s="444"/>
      <c r="E698" s="444"/>
      <c r="F698" s="444"/>
    </row>
    <row r="699" spans="1:6" x14ac:dyDescent="0.3">
      <c r="A699" s="435"/>
      <c r="B699" s="434"/>
      <c r="C699" s="434"/>
      <c r="D699" s="434"/>
      <c r="E699" s="434"/>
      <c r="F699" s="434"/>
    </row>
    <row r="700" spans="1:6" x14ac:dyDescent="0.3">
      <c r="A700" s="445" t="s">
        <v>1653</v>
      </c>
      <c r="B700" s="445" t="s">
        <v>101</v>
      </c>
      <c r="C700" s="449">
        <v>0</v>
      </c>
      <c r="D700" s="449">
        <v>0</v>
      </c>
      <c r="E700" s="449">
        <v>0</v>
      </c>
      <c r="F700" s="449">
        <v>0</v>
      </c>
    </row>
    <row r="701" spans="1:6" x14ac:dyDescent="0.3">
      <c r="A701" s="445" t="s">
        <v>1681</v>
      </c>
      <c r="B701" s="445" t="s">
        <v>277</v>
      </c>
      <c r="C701" s="449">
        <v>0</v>
      </c>
      <c r="D701" s="449">
        <v>0</v>
      </c>
      <c r="E701" s="449">
        <v>0</v>
      </c>
      <c r="F701" s="449">
        <v>0</v>
      </c>
    </row>
    <row r="702" spans="1:6" x14ac:dyDescent="0.3">
      <c r="A702" s="445" t="s">
        <v>2344</v>
      </c>
      <c r="B702" s="445" t="s">
        <v>2345</v>
      </c>
      <c r="C702" s="449">
        <v>0</v>
      </c>
      <c r="D702" s="449">
        <v>0</v>
      </c>
      <c r="E702" s="449">
        <v>0</v>
      </c>
      <c r="F702" s="449">
        <v>0</v>
      </c>
    </row>
    <row r="703" spans="1:6" x14ac:dyDescent="0.3">
      <c r="A703" s="445" t="s">
        <v>2346</v>
      </c>
      <c r="B703" s="445" t="s">
        <v>2347</v>
      </c>
      <c r="C703" s="449">
        <v>0</v>
      </c>
      <c r="D703" s="449">
        <v>0</v>
      </c>
      <c r="E703" s="449">
        <v>0</v>
      </c>
      <c r="F703" s="449">
        <v>0</v>
      </c>
    </row>
    <row r="704" spans="1:6" x14ac:dyDescent="0.3">
      <c r="A704" s="445" t="s">
        <v>2350</v>
      </c>
      <c r="B704" s="445" t="s">
        <v>2351</v>
      </c>
      <c r="C704" s="449">
        <v>0</v>
      </c>
      <c r="D704" s="449">
        <v>0</v>
      </c>
      <c r="E704" s="449">
        <v>0</v>
      </c>
      <c r="F704" s="449">
        <v>0</v>
      </c>
    </row>
    <row r="705" spans="1:6" x14ac:dyDescent="0.3">
      <c r="A705" s="445" t="s">
        <v>1658</v>
      </c>
      <c r="B705" s="445" t="s">
        <v>39</v>
      </c>
      <c r="C705" s="449">
        <v>0</v>
      </c>
      <c r="D705" s="449">
        <v>0</v>
      </c>
      <c r="E705" s="449">
        <v>0</v>
      </c>
      <c r="F705" s="449">
        <v>0</v>
      </c>
    </row>
    <row r="706" spans="1:6" x14ac:dyDescent="0.3">
      <c r="A706" s="445" t="s">
        <v>2358</v>
      </c>
      <c r="B706" s="445" t="s">
        <v>2359</v>
      </c>
      <c r="C706" s="449">
        <v>0</v>
      </c>
      <c r="D706" s="449">
        <v>0</v>
      </c>
      <c r="E706" s="449">
        <v>0</v>
      </c>
      <c r="F706" s="449">
        <v>0</v>
      </c>
    </row>
    <row r="707" spans="1:6" x14ac:dyDescent="0.3">
      <c r="A707" s="445" t="s">
        <v>1668</v>
      </c>
      <c r="B707" s="445" t="s">
        <v>198</v>
      </c>
      <c r="C707" s="450">
        <v>0</v>
      </c>
      <c r="D707" s="450">
        <v>0</v>
      </c>
      <c r="E707" s="450">
        <v>0</v>
      </c>
      <c r="F707" s="450">
        <v>0</v>
      </c>
    </row>
    <row r="708" spans="1:6" x14ac:dyDescent="0.3">
      <c r="A708" s="451"/>
      <c r="B708" s="445" t="s">
        <v>2476</v>
      </c>
      <c r="C708" s="449">
        <v>0</v>
      </c>
      <c r="D708" s="449">
        <v>0</v>
      </c>
      <c r="E708" s="449">
        <v>0</v>
      </c>
      <c r="F708" s="449">
        <v>0</v>
      </c>
    </row>
    <row r="709" spans="1:6" x14ac:dyDescent="0.3">
      <c r="A709" s="443"/>
      <c r="B709" s="435"/>
      <c r="C709" s="441"/>
      <c r="D709" s="441"/>
      <c r="E709" s="441"/>
      <c r="F709" s="441"/>
    </row>
    <row r="710" spans="1:6" x14ac:dyDescent="0.3">
      <c r="A710" s="437"/>
      <c r="B710" s="437"/>
      <c r="C710" s="438"/>
      <c r="D710" s="438"/>
      <c r="E710" s="438"/>
      <c r="F710" s="438"/>
    </row>
    <row r="711" spans="1:6" x14ac:dyDescent="0.3">
      <c r="A711" s="445" t="s">
        <v>2477</v>
      </c>
      <c r="B711" s="444"/>
      <c r="C711" s="444"/>
      <c r="D711" s="444"/>
      <c r="E711" s="444"/>
      <c r="F711" s="444"/>
    </row>
    <row r="712" spans="1:6" x14ac:dyDescent="0.3">
      <c r="A712" s="435"/>
      <c r="B712" s="434"/>
      <c r="C712" s="434"/>
      <c r="D712" s="434"/>
      <c r="E712" s="434"/>
      <c r="F712" s="434"/>
    </row>
    <row r="713" spans="1:6" x14ac:dyDescent="0.3">
      <c r="A713" s="445" t="s">
        <v>1653</v>
      </c>
      <c r="B713" s="445" t="s">
        <v>101</v>
      </c>
      <c r="C713" s="449">
        <v>0</v>
      </c>
      <c r="D713" s="449">
        <v>0</v>
      </c>
      <c r="E713" s="449">
        <v>0</v>
      </c>
      <c r="F713" s="449">
        <v>0</v>
      </c>
    </row>
    <row r="714" spans="1:6" x14ac:dyDescent="0.3">
      <c r="A714" s="445" t="s">
        <v>2348</v>
      </c>
      <c r="B714" s="445" t="s">
        <v>2349</v>
      </c>
      <c r="C714" s="450">
        <v>0</v>
      </c>
      <c r="D714" s="450">
        <v>0</v>
      </c>
      <c r="E714" s="450">
        <v>0</v>
      </c>
      <c r="F714" s="450">
        <v>0</v>
      </c>
    </row>
    <row r="715" spans="1:6" x14ac:dyDescent="0.3">
      <c r="A715" s="451"/>
      <c r="B715" s="445" t="s">
        <v>2478</v>
      </c>
      <c r="C715" s="449">
        <v>0</v>
      </c>
      <c r="D715" s="449">
        <v>0</v>
      </c>
      <c r="E715" s="449">
        <v>0</v>
      </c>
      <c r="F715" s="449">
        <v>0</v>
      </c>
    </row>
    <row r="716" spans="1:6" x14ac:dyDescent="0.3">
      <c r="A716" s="443"/>
      <c r="B716" s="435"/>
      <c r="C716" s="441"/>
      <c r="D716" s="441"/>
      <c r="E716" s="441"/>
      <c r="F716" s="441"/>
    </row>
    <row r="717" spans="1:6" x14ac:dyDescent="0.3">
      <c r="A717" s="437"/>
      <c r="B717" s="437"/>
      <c r="C717" s="438"/>
      <c r="D717" s="438"/>
      <c r="E717" s="438"/>
      <c r="F717" s="438"/>
    </row>
    <row r="718" spans="1:6" x14ac:dyDescent="0.3">
      <c r="A718" s="445" t="s">
        <v>2479</v>
      </c>
      <c r="B718" s="444"/>
      <c r="C718" s="444"/>
      <c r="D718" s="444"/>
      <c r="E718" s="444"/>
      <c r="F718" s="444"/>
    </row>
    <row r="719" spans="1:6" x14ac:dyDescent="0.3">
      <c r="A719" s="435"/>
      <c r="B719" s="434"/>
      <c r="C719" s="434"/>
      <c r="D719" s="434"/>
      <c r="E719" s="434"/>
      <c r="F719" s="434"/>
    </row>
    <row r="720" spans="1:6" x14ac:dyDescent="0.3">
      <c r="A720" s="445" t="s">
        <v>1653</v>
      </c>
      <c r="B720" s="445" t="s">
        <v>101</v>
      </c>
      <c r="C720" s="449">
        <v>0</v>
      </c>
      <c r="D720" s="449">
        <v>0</v>
      </c>
      <c r="E720" s="449">
        <v>0</v>
      </c>
      <c r="F720" s="449">
        <v>0</v>
      </c>
    </row>
    <row r="721" spans="1:6" x14ac:dyDescent="0.3">
      <c r="A721" s="445" t="s">
        <v>193</v>
      </c>
      <c r="B721" s="444"/>
      <c r="C721" s="444"/>
      <c r="D721" s="444"/>
      <c r="E721" s="444"/>
      <c r="F721" s="444"/>
    </row>
    <row r="722" spans="1:6" x14ac:dyDescent="0.3">
      <c r="A722" s="435"/>
      <c r="B722" s="434"/>
      <c r="C722" s="434"/>
      <c r="D722" s="434"/>
      <c r="E722" s="434"/>
      <c r="F722" s="434"/>
    </row>
    <row r="723" spans="1:6" x14ac:dyDescent="0.3">
      <c r="A723" s="437"/>
      <c r="B723" s="437"/>
      <c r="C723" s="438"/>
      <c r="D723" s="438"/>
      <c r="E723" s="438"/>
      <c r="F723" s="438"/>
    </row>
    <row r="724" spans="1:6" x14ac:dyDescent="0.3">
      <c r="A724" s="445" t="s">
        <v>2480</v>
      </c>
      <c r="B724" s="444"/>
      <c r="C724" s="444"/>
      <c r="D724" s="444"/>
      <c r="E724" s="444"/>
      <c r="F724" s="444"/>
    </row>
    <row r="725" spans="1:6" x14ac:dyDescent="0.3">
      <c r="A725" s="435"/>
      <c r="B725" s="434"/>
      <c r="C725" s="434"/>
      <c r="D725" s="434"/>
      <c r="E725" s="434"/>
      <c r="F725" s="434"/>
    </row>
    <row r="726" spans="1:6" x14ac:dyDescent="0.3">
      <c r="A726" s="445" t="s">
        <v>1653</v>
      </c>
      <c r="B726" s="445" t="s">
        <v>101</v>
      </c>
      <c r="C726" s="449">
        <v>0</v>
      </c>
      <c r="D726" s="449">
        <v>0</v>
      </c>
      <c r="E726" s="449">
        <v>0</v>
      </c>
      <c r="F726" s="449">
        <v>0</v>
      </c>
    </row>
    <row r="727" spans="1:6" x14ac:dyDescent="0.3">
      <c r="A727" s="445" t="s">
        <v>1681</v>
      </c>
      <c r="B727" s="445" t="s">
        <v>277</v>
      </c>
      <c r="C727" s="449">
        <v>0</v>
      </c>
      <c r="D727" s="449">
        <v>0</v>
      </c>
      <c r="E727" s="449">
        <v>0</v>
      </c>
      <c r="F727" s="449">
        <v>0</v>
      </c>
    </row>
    <row r="728" spans="1:6" x14ac:dyDescent="0.3">
      <c r="A728" s="445" t="s">
        <v>2371</v>
      </c>
      <c r="B728" s="445" t="s">
        <v>2372</v>
      </c>
      <c r="C728" s="449">
        <v>0</v>
      </c>
      <c r="D728" s="449">
        <v>0</v>
      </c>
      <c r="E728" s="449">
        <v>0</v>
      </c>
      <c r="F728" s="449">
        <v>0</v>
      </c>
    </row>
    <row r="729" spans="1:6" x14ac:dyDescent="0.3">
      <c r="A729" s="445" t="s">
        <v>2344</v>
      </c>
      <c r="B729" s="445" t="s">
        <v>2345</v>
      </c>
      <c r="C729" s="449">
        <v>0</v>
      </c>
      <c r="D729" s="449">
        <v>0</v>
      </c>
      <c r="E729" s="449">
        <v>0</v>
      </c>
      <c r="F729" s="449">
        <v>0</v>
      </c>
    </row>
    <row r="730" spans="1:6" x14ac:dyDescent="0.3">
      <c r="A730" s="445" t="s">
        <v>2346</v>
      </c>
      <c r="B730" s="445" t="s">
        <v>2347</v>
      </c>
      <c r="C730" s="449">
        <v>0</v>
      </c>
      <c r="D730" s="449">
        <v>0</v>
      </c>
      <c r="E730" s="449">
        <v>0</v>
      </c>
      <c r="F730" s="449">
        <v>0</v>
      </c>
    </row>
    <row r="731" spans="1:6" x14ac:dyDescent="0.3">
      <c r="A731" s="445" t="s">
        <v>2350</v>
      </c>
      <c r="B731" s="445" t="s">
        <v>2351</v>
      </c>
      <c r="C731" s="449">
        <v>0</v>
      </c>
      <c r="D731" s="449">
        <v>0</v>
      </c>
      <c r="E731" s="449">
        <v>0</v>
      </c>
      <c r="F731" s="449">
        <v>0</v>
      </c>
    </row>
    <row r="732" spans="1:6" x14ac:dyDescent="0.3">
      <c r="A732" s="445" t="s">
        <v>1658</v>
      </c>
      <c r="B732" s="445" t="s">
        <v>39</v>
      </c>
      <c r="C732" s="449">
        <v>0</v>
      </c>
      <c r="D732" s="449">
        <v>0</v>
      </c>
      <c r="E732" s="449">
        <v>0</v>
      </c>
      <c r="F732" s="449">
        <v>0</v>
      </c>
    </row>
    <row r="733" spans="1:6" x14ac:dyDescent="0.3">
      <c r="A733" s="445" t="s">
        <v>2358</v>
      </c>
      <c r="B733" s="445" t="s">
        <v>2359</v>
      </c>
      <c r="C733" s="449">
        <v>0</v>
      </c>
      <c r="D733" s="449">
        <v>0</v>
      </c>
      <c r="E733" s="449">
        <v>0</v>
      </c>
      <c r="F733" s="449">
        <v>0</v>
      </c>
    </row>
    <row r="734" spans="1:6" x14ac:dyDescent="0.3">
      <c r="A734" s="445" t="s">
        <v>1668</v>
      </c>
      <c r="B734" s="445" t="s">
        <v>198</v>
      </c>
      <c r="C734" s="450">
        <v>0</v>
      </c>
      <c r="D734" s="450">
        <v>0</v>
      </c>
      <c r="E734" s="450">
        <v>0</v>
      </c>
      <c r="F734" s="450">
        <v>0</v>
      </c>
    </row>
    <row r="735" spans="1:6" x14ac:dyDescent="0.3">
      <c r="A735" s="451"/>
      <c r="B735" s="445" t="s">
        <v>2481</v>
      </c>
      <c r="C735" s="449">
        <v>0</v>
      </c>
      <c r="D735" s="449">
        <v>0</v>
      </c>
      <c r="E735" s="449">
        <v>0</v>
      </c>
      <c r="F735" s="449">
        <v>0</v>
      </c>
    </row>
    <row r="736" spans="1:6" x14ac:dyDescent="0.3">
      <c r="A736" s="443"/>
      <c r="B736" s="435"/>
      <c r="C736" s="441"/>
      <c r="D736" s="441"/>
      <c r="E736" s="441"/>
      <c r="F736" s="441"/>
    </row>
    <row r="737" spans="1:6" x14ac:dyDescent="0.3">
      <c r="A737" s="437"/>
      <c r="B737" s="437"/>
      <c r="C737" s="438"/>
      <c r="D737" s="438"/>
      <c r="E737" s="438"/>
      <c r="F737" s="438"/>
    </row>
    <row r="738" spans="1:6" x14ac:dyDescent="0.3">
      <c r="A738" s="445" t="s">
        <v>2482</v>
      </c>
      <c r="B738" s="444"/>
      <c r="C738" s="444"/>
      <c r="D738" s="444"/>
      <c r="E738" s="444"/>
      <c r="F738" s="444"/>
    </row>
    <row r="739" spans="1:6" x14ac:dyDescent="0.3">
      <c r="A739" s="435"/>
      <c r="B739" s="434"/>
      <c r="C739" s="434"/>
      <c r="D739" s="434"/>
      <c r="E739" s="434"/>
      <c r="F739" s="434"/>
    </row>
    <row r="740" spans="1:6" x14ac:dyDescent="0.3">
      <c r="A740" s="445" t="s">
        <v>1653</v>
      </c>
      <c r="B740" s="445" t="s">
        <v>101</v>
      </c>
      <c r="C740" s="449">
        <v>0</v>
      </c>
      <c r="D740" s="449">
        <v>0</v>
      </c>
      <c r="E740" s="449">
        <v>0</v>
      </c>
      <c r="F740" s="449">
        <v>0</v>
      </c>
    </row>
    <row r="741" spans="1:6" x14ac:dyDescent="0.3">
      <c r="A741" s="445" t="s">
        <v>2346</v>
      </c>
      <c r="B741" s="445" t="s">
        <v>2347</v>
      </c>
      <c r="C741" s="449">
        <v>0</v>
      </c>
      <c r="D741" s="449">
        <v>0</v>
      </c>
      <c r="E741" s="449">
        <v>0</v>
      </c>
      <c r="F741" s="449">
        <v>0</v>
      </c>
    </row>
    <row r="742" spans="1:6" x14ac:dyDescent="0.3">
      <c r="A742" s="445" t="s">
        <v>2350</v>
      </c>
      <c r="B742" s="445" t="s">
        <v>2351</v>
      </c>
      <c r="C742" s="449">
        <v>0</v>
      </c>
      <c r="D742" s="449">
        <v>0</v>
      </c>
      <c r="E742" s="449">
        <v>0</v>
      </c>
      <c r="F742" s="449">
        <v>0</v>
      </c>
    </row>
    <row r="743" spans="1:6" x14ac:dyDescent="0.3">
      <c r="A743" s="445" t="s">
        <v>1658</v>
      </c>
      <c r="B743" s="445" t="s">
        <v>39</v>
      </c>
      <c r="C743" s="449">
        <v>0</v>
      </c>
      <c r="D743" s="449">
        <v>0</v>
      </c>
      <c r="E743" s="449">
        <v>0</v>
      </c>
      <c r="F743" s="449">
        <v>0</v>
      </c>
    </row>
    <row r="744" spans="1:6" x14ac:dyDescent="0.3">
      <c r="A744" s="445" t="s">
        <v>2358</v>
      </c>
      <c r="B744" s="445" t="s">
        <v>2359</v>
      </c>
      <c r="C744" s="449">
        <v>0</v>
      </c>
      <c r="D744" s="449">
        <v>0</v>
      </c>
      <c r="E744" s="449">
        <v>0</v>
      </c>
      <c r="F744" s="449">
        <v>0</v>
      </c>
    </row>
    <row r="745" spans="1:6" x14ac:dyDescent="0.3">
      <c r="A745" s="445" t="s">
        <v>1668</v>
      </c>
      <c r="B745" s="445" t="s">
        <v>198</v>
      </c>
      <c r="C745" s="450">
        <v>0</v>
      </c>
      <c r="D745" s="450">
        <v>0</v>
      </c>
      <c r="E745" s="450">
        <v>0</v>
      </c>
      <c r="F745" s="450">
        <v>0</v>
      </c>
    </row>
    <row r="746" spans="1:6" x14ac:dyDescent="0.3">
      <c r="A746" s="451"/>
      <c r="B746" s="445" t="s">
        <v>2483</v>
      </c>
      <c r="C746" s="449">
        <v>0</v>
      </c>
      <c r="D746" s="449">
        <v>0</v>
      </c>
      <c r="E746" s="449">
        <v>0</v>
      </c>
      <c r="F746" s="449">
        <v>0</v>
      </c>
    </row>
    <row r="747" spans="1:6" x14ac:dyDescent="0.3">
      <c r="A747" s="443"/>
      <c r="B747" s="435"/>
      <c r="C747" s="441"/>
      <c r="D747" s="441"/>
      <c r="E747" s="441"/>
      <c r="F747" s="441"/>
    </row>
    <row r="748" spans="1:6" x14ac:dyDescent="0.3">
      <c r="A748" s="437"/>
      <c r="B748" s="437"/>
      <c r="C748" s="438"/>
      <c r="D748" s="438"/>
      <c r="E748" s="438"/>
      <c r="F748" s="438"/>
    </row>
    <row r="749" spans="1:6" x14ac:dyDescent="0.3">
      <c r="A749" s="445" t="s">
        <v>2484</v>
      </c>
      <c r="B749" s="444"/>
      <c r="C749" s="444"/>
      <c r="D749" s="444"/>
      <c r="E749" s="444"/>
      <c r="F749" s="444"/>
    </row>
    <row r="750" spans="1:6" x14ac:dyDescent="0.3">
      <c r="A750" s="435"/>
      <c r="B750" s="434"/>
      <c r="C750" s="434"/>
      <c r="D750" s="434"/>
      <c r="E750" s="434"/>
      <c r="F750" s="434"/>
    </row>
    <row r="751" spans="1:6" x14ac:dyDescent="0.3">
      <c r="A751" s="445" t="s">
        <v>1653</v>
      </c>
      <c r="B751" s="445" t="s">
        <v>101</v>
      </c>
      <c r="C751" s="449">
        <v>0</v>
      </c>
      <c r="D751" s="449">
        <v>0</v>
      </c>
      <c r="E751" s="449">
        <v>0</v>
      </c>
      <c r="F751" s="449">
        <v>0</v>
      </c>
    </row>
    <row r="752" spans="1:6" x14ac:dyDescent="0.3">
      <c r="A752" s="445" t="s">
        <v>2346</v>
      </c>
      <c r="B752" s="445" t="s">
        <v>2347</v>
      </c>
      <c r="C752" s="449">
        <v>0</v>
      </c>
      <c r="D752" s="449">
        <v>0</v>
      </c>
      <c r="E752" s="449">
        <v>0</v>
      </c>
      <c r="F752" s="449">
        <v>0</v>
      </c>
    </row>
    <row r="753" spans="1:6" x14ac:dyDescent="0.3">
      <c r="A753" s="445" t="s">
        <v>2350</v>
      </c>
      <c r="B753" s="445" t="s">
        <v>2351</v>
      </c>
      <c r="C753" s="449">
        <v>0</v>
      </c>
      <c r="D753" s="449">
        <v>0</v>
      </c>
      <c r="E753" s="449">
        <v>0</v>
      </c>
      <c r="F753" s="449">
        <v>0</v>
      </c>
    </row>
    <row r="754" spans="1:6" x14ac:dyDescent="0.3">
      <c r="A754" s="445" t="s">
        <v>1710</v>
      </c>
      <c r="B754" s="445" t="s">
        <v>28</v>
      </c>
      <c r="C754" s="449">
        <v>0</v>
      </c>
      <c r="D754" s="449">
        <v>0</v>
      </c>
      <c r="E754" s="449">
        <v>0</v>
      </c>
      <c r="F754" s="449">
        <v>0</v>
      </c>
    </row>
    <row r="755" spans="1:6" x14ac:dyDescent="0.3">
      <c r="A755" s="445" t="s">
        <v>1709</v>
      </c>
      <c r="B755" s="445" t="s">
        <v>29</v>
      </c>
      <c r="C755" s="449">
        <v>0</v>
      </c>
      <c r="D755" s="449">
        <v>0</v>
      </c>
      <c r="E755" s="449">
        <v>0</v>
      </c>
      <c r="F755" s="449">
        <v>0</v>
      </c>
    </row>
    <row r="756" spans="1:6" x14ac:dyDescent="0.3">
      <c r="A756" s="445" t="s">
        <v>1708</v>
      </c>
      <c r="B756" s="445" t="s">
        <v>30</v>
      </c>
      <c r="C756" s="449">
        <v>0</v>
      </c>
      <c r="D756" s="449">
        <v>0</v>
      </c>
      <c r="E756" s="449">
        <v>0</v>
      </c>
      <c r="F756" s="449">
        <v>0</v>
      </c>
    </row>
    <row r="757" spans="1:6" x14ac:dyDescent="0.3">
      <c r="A757" s="445" t="s">
        <v>1658</v>
      </c>
      <c r="B757" s="445" t="s">
        <v>39</v>
      </c>
      <c r="C757" s="449">
        <v>0</v>
      </c>
      <c r="D757" s="449">
        <v>0</v>
      </c>
      <c r="E757" s="449">
        <v>0</v>
      </c>
      <c r="F757" s="449">
        <v>0</v>
      </c>
    </row>
    <row r="758" spans="1:6" x14ac:dyDescent="0.3">
      <c r="A758" s="445" t="s">
        <v>2419</v>
      </c>
      <c r="B758" s="445" t="s">
        <v>2420</v>
      </c>
      <c r="C758" s="449">
        <v>0</v>
      </c>
      <c r="D758" s="449">
        <v>0</v>
      </c>
      <c r="E758" s="449">
        <v>0</v>
      </c>
      <c r="F758" s="449">
        <v>0</v>
      </c>
    </row>
    <row r="759" spans="1:6" x14ac:dyDescent="0.3">
      <c r="A759" s="445" t="s">
        <v>2358</v>
      </c>
      <c r="B759" s="445" t="s">
        <v>2359</v>
      </c>
      <c r="C759" s="449">
        <v>0</v>
      </c>
      <c r="D759" s="449">
        <v>0</v>
      </c>
      <c r="E759" s="449">
        <v>0</v>
      </c>
      <c r="F759" s="449">
        <v>0</v>
      </c>
    </row>
    <row r="760" spans="1:6" x14ac:dyDescent="0.3">
      <c r="A760" s="445" t="s">
        <v>1668</v>
      </c>
      <c r="B760" s="445" t="s">
        <v>198</v>
      </c>
      <c r="C760" s="450">
        <v>0</v>
      </c>
      <c r="D760" s="450">
        <v>0</v>
      </c>
      <c r="E760" s="450">
        <v>0</v>
      </c>
      <c r="F760" s="450">
        <v>0</v>
      </c>
    </row>
    <row r="761" spans="1:6" x14ac:dyDescent="0.3">
      <c r="A761" s="451"/>
      <c r="B761" s="445" t="s">
        <v>2485</v>
      </c>
      <c r="C761" s="449">
        <v>0</v>
      </c>
      <c r="D761" s="449">
        <v>0</v>
      </c>
      <c r="E761" s="449">
        <v>0</v>
      </c>
      <c r="F761" s="449">
        <v>0</v>
      </c>
    </row>
    <row r="762" spans="1:6" x14ac:dyDescent="0.3">
      <c r="A762" s="444"/>
      <c r="B762" s="444"/>
      <c r="C762" s="452"/>
      <c r="D762" s="452"/>
      <c r="E762" s="452"/>
      <c r="F762" s="452"/>
    </row>
    <row r="763" spans="1:6" x14ac:dyDescent="0.3">
      <c r="A763" s="451"/>
      <c r="B763" s="445" t="s">
        <v>167</v>
      </c>
      <c r="C763" s="449">
        <v>22853522.760000002</v>
      </c>
      <c r="D763" s="449">
        <v>139745662.65000001</v>
      </c>
      <c r="E763" s="449">
        <v>132211969.06999999</v>
      </c>
      <c r="F763" s="449">
        <v>30387216.34</v>
      </c>
    </row>
    <row r="764" spans="1:6" x14ac:dyDescent="0.3">
      <c r="A764" s="353"/>
      <c r="B764" s="347" t="s">
        <v>167</v>
      </c>
      <c r="C764" s="351">
        <v>22853359.760000002</v>
      </c>
      <c r="D764" s="351">
        <v>100052110.33</v>
      </c>
      <c r="E764" s="351">
        <v>90430553.280000001</v>
      </c>
      <c r="F764" s="351">
        <v>32474916.809999999</v>
      </c>
    </row>
  </sheetData>
  <mergeCells count="6">
    <mergeCell ref="K5:P5"/>
    <mergeCell ref="K6:P6"/>
    <mergeCell ref="K7:P7"/>
    <mergeCell ref="U5:AB5"/>
    <mergeCell ref="U6:AB6"/>
    <mergeCell ref="U7:AB7"/>
  </mergeCells>
  <printOptions horizontalCentered="1"/>
  <pageMargins left="0.25" right="0.25" top="0.75" bottom="0.75" header="0.3" footer="0.3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862A-0F20-46EA-9811-EFD976DED11B}">
  <sheetPr>
    <pageSetUpPr fitToPage="1"/>
  </sheetPr>
  <dimension ref="A1:W98"/>
  <sheetViews>
    <sheetView showGridLines="0" topLeftCell="B17" zoomScaleNormal="100" workbookViewId="0">
      <selection activeCell="K46" sqref="K46"/>
    </sheetView>
  </sheetViews>
  <sheetFormatPr defaultRowHeight="14.4" x14ac:dyDescent="0.3"/>
  <cols>
    <col min="1" max="1" width="12.77734375" customWidth="1"/>
    <col min="2" max="2" width="36.77734375" customWidth="1"/>
    <col min="3" max="3" width="14.6640625" customWidth="1"/>
    <col min="4" max="4" width="12.88671875" style="12" bestFit="1" customWidth="1"/>
    <col min="5" max="5" width="13.6640625" style="12" hidden="1" customWidth="1"/>
    <col min="6" max="6" width="8.77734375" hidden="1" customWidth="1"/>
    <col min="7" max="7" width="7.109375" hidden="1" customWidth="1"/>
    <col min="8" max="8" width="14.88671875" bestFit="1" customWidth="1"/>
    <col min="9" max="9" width="12.88671875" bestFit="1" customWidth="1"/>
    <col min="10" max="10" width="12.88671875" style="184" bestFit="1" customWidth="1"/>
    <col min="11" max="11" width="11.21875" customWidth="1"/>
    <col min="12" max="12" width="15.77734375" customWidth="1"/>
    <col min="13" max="13" width="14.77734375" customWidth="1"/>
    <col min="14" max="14" width="47.33203125" bestFit="1" customWidth="1"/>
    <col min="18" max="18" width="20.6640625" customWidth="1"/>
    <col min="19" max="19" width="15.21875" customWidth="1"/>
  </cols>
  <sheetData>
    <row r="1" spans="1:16" ht="33.75" customHeight="1" thickBot="1" x14ac:dyDescent="0.45">
      <c r="A1" s="55" t="s">
        <v>319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6" ht="24" thickTop="1" x14ac:dyDescent="0.45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</row>
    <row r="3" spans="1:16" x14ac:dyDescent="0.3">
      <c r="A3" s="493" t="s">
        <v>2489</v>
      </c>
      <c r="B3" s="493"/>
      <c r="C3" s="7"/>
      <c r="D3" s="13"/>
      <c r="E3" s="13"/>
      <c r="F3" s="7"/>
      <c r="G3" s="7"/>
      <c r="H3" s="7"/>
      <c r="I3" s="7"/>
      <c r="J3" s="7"/>
      <c r="K3" s="7"/>
      <c r="L3" s="7"/>
    </row>
    <row r="4" spans="1:16" x14ac:dyDescent="0.3">
      <c r="A4" s="493"/>
      <c r="B4" s="493"/>
      <c r="C4" s="7"/>
      <c r="D4" s="13"/>
      <c r="E4" s="13"/>
      <c r="F4" s="7"/>
      <c r="G4" s="7"/>
      <c r="H4" s="7"/>
      <c r="I4" s="7"/>
      <c r="J4" s="7"/>
      <c r="K4" s="7"/>
      <c r="L4" s="7"/>
    </row>
    <row r="5" spans="1:16" x14ac:dyDescent="0.3">
      <c r="A5" s="493"/>
      <c r="B5" s="493"/>
      <c r="C5" s="7"/>
      <c r="D5" s="13"/>
      <c r="E5" s="13"/>
      <c r="F5" s="7"/>
      <c r="G5" s="7"/>
      <c r="H5" s="7"/>
      <c r="I5" s="7"/>
      <c r="J5" s="7"/>
      <c r="K5" s="7"/>
      <c r="L5" s="7"/>
    </row>
    <row r="6" spans="1:16" x14ac:dyDescent="0.3">
      <c r="A6" s="493"/>
      <c r="B6" s="493"/>
      <c r="C6" s="7"/>
      <c r="D6" s="13"/>
      <c r="E6" s="13"/>
      <c r="F6" s="7"/>
      <c r="G6" s="7"/>
      <c r="H6" s="7"/>
      <c r="I6" s="7"/>
      <c r="J6" s="7"/>
      <c r="K6" s="7"/>
      <c r="L6" s="7"/>
      <c r="P6" s="87"/>
    </row>
    <row r="7" spans="1:16" x14ac:dyDescent="0.3">
      <c r="A7" s="493"/>
      <c r="B7" s="493"/>
      <c r="C7" s="7"/>
      <c r="D7" s="13"/>
      <c r="E7" s="13"/>
      <c r="F7" s="7"/>
      <c r="G7" s="7"/>
      <c r="H7" s="7"/>
      <c r="I7" s="7"/>
      <c r="J7" s="7"/>
      <c r="K7" s="7"/>
      <c r="L7" s="7"/>
    </row>
    <row r="8" spans="1:16" x14ac:dyDescent="0.3">
      <c r="A8" s="493"/>
      <c r="B8" s="493"/>
      <c r="C8" s="7"/>
      <c r="D8" s="13"/>
      <c r="E8" s="13"/>
      <c r="F8" s="7"/>
      <c r="G8" s="7"/>
      <c r="H8" s="7"/>
      <c r="I8" s="7"/>
      <c r="J8" s="7"/>
      <c r="K8" s="7"/>
      <c r="L8" s="7"/>
    </row>
    <row r="9" spans="1:16" x14ac:dyDescent="0.3">
      <c r="A9" s="493"/>
      <c r="B9" s="493"/>
      <c r="C9" s="7"/>
      <c r="D9" s="13"/>
      <c r="E9" s="13"/>
      <c r="F9" s="7"/>
      <c r="G9" s="7"/>
      <c r="H9" s="7"/>
      <c r="I9" s="7"/>
      <c r="J9" s="7"/>
      <c r="K9" s="7"/>
      <c r="L9" s="7"/>
    </row>
    <row r="10" spans="1:16" x14ac:dyDescent="0.3">
      <c r="A10" s="493"/>
      <c r="B10" s="493"/>
      <c r="C10" s="7"/>
      <c r="D10" s="13"/>
      <c r="E10" s="13"/>
      <c r="F10" s="7"/>
      <c r="G10" s="7"/>
      <c r="H10" s="7"/>
      <c r="I10" s="7"/>
      <c r="J10" s="7"/>
      <c r="K10" s="7"/>
      <c r="L10" s="7"/>
    </row>
    <row r="11" spans="1:16" x14ac:dyDescent="0.3">
      <c r="A11" s="493"/>
      <c r="B11" s="493"/>
      <c r="C11" s="7"/>
      <c r="D11" s="13"/>
      <c r="E11" s="13"/>
      <c r="F11" s="7"/>
      <c r="G11" s="7"/>
      <c r="H11" s="7"/>
      <c r="I11" s="7"/>
      <c r="J11" s="7"/>
      <c r="K11" s="7"/>
      <c r="L11" s="7"/>
    </row>
    <row r="12" spans="1:16" x14ac:dyDescent="0.3">
      <c r="A12" s="493"/>
      <c r="B12" s="493"/>
      <c r="C12" s="7"/>
      <c r="D12" s="13"/>
      <c r="E12" s="13"/>
      <c r="F12" s="7"/>
      <c r="G12" s="7"/>
      <c r="H12" s="7"/>
      <c r="I12" s="7"/>
      <c r="J12" s="7"/>
      <c r="K12" s="7"/>
      <c r="L12" s="7"/>
    </row>
    <row r="13" spans="1:16" x14ac:dyDescent="0.3">
      <c r="A13" s="493"/>
      <c r="B13" s="493"/>
      <c r="C13" s="7"/>
      <c r="D13" s="13"/>
      <c r="E13" s="13"/>
      <c r="F13" s="7"/>
      <c r="G13" s="7"/>
      <c r="H13" s="7"/>
      <c r="I13" s="7"/>
      <c r="J13" s="7"/>
      <c r="K13" s="7"/>
      <c r="L13" s="7"/>
    </row>
    <row r="14" spans="1:16" x14ac:dyDescent="0.3">
      <c r="A14" s="493"/>
      <c r="B14" s="493"/>
      <c r="C14" s="7"/>
      <c r="D14" s="13"/>
      <c r="E14" s="13"/>
      <c r="F14" s="7"/>
      <c r="G14" s="7"/>
      <c r="H14" s="7"/>
      <c r="I14" s="7"/>
      <c r="J14" s="7"/>
      <c r="K14" s="7"/>
      <c r="L14" s="7"/>
    </row>
    <row r="15" spans="1:16" x14ac:dyDescent="0.3">
      <c r="A15" s="493"/>
      <c r="B15" s="493"/>
      <c r="C15" s="7"/>
      <c r="D15" s="13"/>
      <c r="E15" s="13"/>
      <c r="F15" s="7"/>
      <c r="G15" s="7"/>
      <c r="H15" s="7"/>
      <c r="I15" s="7"/>
      <c r="J15" s="7"/>
      <c r="K15" s="7"/>
      <c r="L15" s="7"/>
    </row>
    <row r="16" spans="1:16" x14ac:dyDescent="0.3">
      <c r="A16" s="493"/>
      <c r="B16" s="493"/>
      <c r="C16" s="7"/>
      <c r="D16" s="13"/>
      <c r="E16" s="13"/>
      <c r="F16" s="7"/>
      <c r="G16" s="7"/>
      <c r="H16" s="7"/>
      <c r="I16" s="7"/>
      <c r="J16" s="7"/>
      <c r="K16" s="7"/>
      <c r="L16" s="7"/>
    </row>
    <row r="17" spans="1:23" x14ac:dyDescent="0.3">
      <c r="A17" s="493"/>
      <c r="B17" s="493"/>
      <c r="C17" s="7"/>
      <c r="D17" s="13"/>
      <c r="E17" s="13"/>
      <c r="F17" s="7"/>
      <c r="G17" s="7"/>
      <c r="H17" s="7"/>
      <c r="I17" s="7"/>
      <c r="J17" s="7"/>
      <c r="K17" s="7"/>
      <c r="L17" s="7"/>
    </row>
    <row r="18" spans="1:23" x14ac:dyDescent="0.3">
      <c r="A18" s="493"/>
      <c r="B18" s="493"/>
      <c r="C18" s="7"/>
      <c r="D18" s="13"/>
      <c r="E18" s="13"/>
      <c r="F18" s="7"/>
      <c r="G18" s="7"/>
      <c r="H18" s="7"/>
      <c r="I18" s="7"/>
      <c r="J18" s="7"/>
      <c r="K18" s="7"/>
      <c r="L18" s="7"/>
    </row>
    <row r="19" spans="1:23" ht="15" thickBot="1" x14ac:dyDescent="0.35">
      <c r="A19" s="7"/>
      <c r="B19" s="7"/>
      <c r="C19" s="7"/>
      <c r="D19" s="13"/>
      <c r="E19" s="13"/>
      <c r="F19" s="7"/>
      <c r="G19" s="7"/>
      <c r="H19" s="7"/>
      <c r="I19" s="7"/>
      <c r="J19" s="7"/>
      <c r="K19" s="7"/>
      <c r="L19" s="7"/>
      <c r="Q19" s="259"/>
      <c r="R19" s="259"/>
      <c r="S19" s="259">
        <f>MATCH(T19,'Q1'!A:A,0)</f>
        <v>10</v>
      </c>
      <c r="T19" s="262" t="s">
        <v>444</v>
      </c>
      <c r="U19" s="259"/>
      <c r="V19" s="259"/>
      <c r="W19" s="259" t="s">
        <v>1726</v>
      </c>
    </row>
    <row r="20" spans="1:23" x14ac:dyDescent="0.3">
      <c r="A20" s="14"/>
      <c r="B20" s="15"/>
      <c r="C20" s="16"/>
      <c r="D20" s="48"/>
      <c r="E20" s="48" t="s">
        <v>185</v>
      </c>
      <c r="F20" s="487" t="s">
        <v>169</v>
      </c>
      <c r="G20" s="487"/>
      <c r="H20" s="17"/>
      <c r="I20" s="17"/>
      <c r="J20" s="17"/>
      <c r="K20" s="18"/>
      <c r="L20" s="18"/>
      <c r="M20" s="18"/>
      <c r="N20" s="19"/>
      <c r="Q20" s="259"/>
      <c r="R20" s="259"/>
      <c r="S20" s="259">
        <f>MATCH(T20,'Q1'!A:A,0)</f>
        <v>75</v>
      </c>
      <c r="T20" s="262" t="s">
        <v>559</v>
      </c>
      <c r="U20" s="259"/>
      <c r="V20" s="259"/>
      <c r="W20" s="259" t="s">
        <v>1725</v>
      </c>
    </row>
    <row r="21" spans="1:23" x14ac:dyDescent="0.3">
      <c r="A21" s="20"/>
      <c r="B21" s="7"/>
      <c r="C21" s="21"/>
      <c r="D21" s="47"/>
      <c r="E21" s="47" t="s">
        <v>176</v>
      </c>
      <c r="F21" s="488" t="s">
        <v>176</v>
      </c>
      <c r="G21" s="488"/>
      <c r="H21" s="220"/>
      <c r="I21" s="220"/>
      <c r="J21" s="220" t="s">
        <v>335</v>
      </c>
      <c r="K21" s="491" t="s">
        <v>5029</v>
      </c>
      <c r="L21" s="492"/>
      <c r="M21" s="24"/>
      <c r="N21" s="25"/>
      <c r="Q21" s="259"/>
      <c r="R21" s="259"/>
      <c r="S21" s="259">
        <f>MATCH(T21,'Q1'!A:A,0)</f>
        <v>385</v>
      </c>
      <c r="T21" s="260" t="s">
        <v>974</v>
      </c>
      <c r="U21" s="259"/>
      <c r="V21" s="259"/>
      <c r="W21" s="259" t="s">
        <v>1724</v>
      </c>
    </row>
    <row r="22" spans="1:23" x14ac:dyDescent="0.3">
      <c r="A22" s="26"/>
      <c r="B22" s="27"/>
      <c r="C22" s="28" t="s">
        <v>347</v>
      </c>
      <c r="D22" s="47" t="s">
        <v>219</v>
      </c>
      <c r="E22" s="47" t="s">
        <v>171</v>
      </c>
      <c r="F22" s="489" t="s">
        <v>177</v>
      </c>
      <c r="G22" s="490"/>
      <c r="H22" s="22" t="s">
        <v>170</v>
      </c>
      <c r="I22" s="22" t="s">
        <v>171</v>
      </c>
      <c r="J22" s="22" t="s">
        <v>332</v>
      </c>
      <c r="K22" s="29"/>
      <c r="L22" s="29"/>
      <c r="M22" s="29"/>
      <c r="N22" s="30"/>
      <c r="Q22" s="259"/>
      <c r="R22" s="259"/>
      <c r="S22" s="259"/>
      <c r="T22" s="259"/>
      <c r="U22" s="259"/>
      <c r="V22" s="259"/>
      <c r="W22" s="259"/>
    </row>
    <row r="23" spans="1:23" x14ac:dyDescent="0.3">
      <c r="A23" s="26"/>
      <c r="B23" s="27"/>
      <c r="C23" s="28" t="s">
        <v>328</v>
      </c>
      <c r="D23" s="47" t="s">
        <v>220</v>
      </c>
      <c r="E23" s="47" t="s">
        <v>173</v>
      </c>
      <c r="F23" s="32" t="s">
        <v>168</v>
      </c>
      <c r="G23" s="33" t="s">
        <v>60</v>
      </c>
      <c r="H23" s="31" t="s">
        <v>172</v>
      </c>
      <c r="I23" s="31" t="s">
        <v>173</v>
      </c>
      <c r="J23" s="31" t="s">
        <v>333</v>
      </c>
      <c r="K23" s="31" t="s">
        <v>59</v>
      </c>
      <c r="L23" s="31" t="s">
        <v>59</v>
      </c>
      <c r="M23" s="31" t="s">
        <v>62</v>
      </c>
      <c r="N23" s="35"/>
      <c r="Q23" s="259"/>
      <c r="R23" s="242" t="s">
        <v>1721</v>
      </c>
      <c r="S23" s="261">
        <v>11</v>
      </c>
      <c r="T23" s="259"/>
      <c r="U23" s="259"/>
      <c r="V23" s="259"/>
      <c r="W23" s="259"/>
    </row>
    <row r="24" spans="1:23" x14ac:dyDescent="0.3">
      <c r="A24" s="36" t="s">
        <v>40</v>
      </c>
      <c r="B24" s="8" t="s">
        <v>174</v>
      </c>
      <c r="C24" s="116" t="s">
        <v>41</v>
      </c>
      <c r="D24" s="148" t="s">
        <v>1772</v>
      </c>
      <c r="E24" s="47" t="s">
        <v>186</v>
      </c>
      <c r="F24" s="37" t="s">
        <v>61</v>
      </c>
      <c r="G24" s="37" t="s">
        <v>61</v>
      </c>
      <c r="H24" s="118" t="s">
        <v>1773</v>
      </c>
      <c r="I24" s="118" t="s">
        <v>1774</v>
      </c>
      <c r="J24" s="118" t="s">
        <v>1775</v>
      </c>
      <c r="K24" s="118" t="s">
        <v>60</v>
      </c>
      <c r="L24" s="118" t="s">
        <v>61</v>
      </c>
      <c r="M24" s="118" t="s">
        <v>63</v>
      </c>
      <c r="N24" s="119" t="s">
        <v>64</v>
      </c>
      <c r="Q24" s="259"/>
      <c r="R24" s="242" t="s">
        <v>1716</v>
      </c>
      <c r="S24" s="259">
        <f>S19</f>
        <v>10</v>
      </c>
      <c r="T24" s="259"/>
      <c r="U24" s="259"/>
      <c r="V24" s="259"/>
      <c r="W24" s="259"/>
    </row>
    <row r="25" spans="1:23" x14ac:dyDescent="0.3">
      <c r="A25" s="39" t="s">
        <v>42</v>
      </c>
      <c r="B25" s="9"/>
      <c r="C25" s="168"/>
      <c r="D25" s="50"/>
      <c r="E25" s="50"/>
      <c r="F25" s="24"/>
      <c r="G25" s="24"/>
      <c r="H25" s="49"/>
      <c r="I25" s="49"/>
      <c r="J25" s="24"/>
      <c r="K25" s="24"/>
      <c r="L25" s="24"/>
      <c r="M25" s="471"/>
      <c r="N25" s="472"/>
      <c r="Q25" s="259"/>
      <c r="R25" s="242" t="s">
        <v>1717</v>
      </c>
      <c r="S25" s="259">
        <f>S20-1</f>
        <v>74</v>
      </c>
      <c r="T25" s="259"/>
      <c r="U25" s="259"/>
      <c r="V25" s="259"/>
      <c r="W25" s="259"/>
    </row>
    <row r="26" spans="1:23" x14ac:dyDescent="0.3">
      <c r="A26" s="258" t="e" vm="1">
        <f ca="1">RIGHT(R26,7)</f>
        <v>#NAME?</v>
      </c>
      <c r="B26" s="257" t="str">
        <f ca="1">IFERROR(VLOOKUP(R26,'Q1'!$A:$D,2,FALSE)," ")</f>
        <v xml:space="preserve"> </v>
      </c>
      <c r="C26" s="152" t="str">
        <f ca="1">IFERROR(VLOOKUP(R26,'Q1'!$A:$D,3,FALSE)," ")</f>
        <v xml:space="preserve"> </v>
      </c>
      <c r="D26" s="149" t="str">
        <f ca="1">IFERROR(VLOOKUP(R26,'Q1'!$A:$E,5,FALSE)," ")</f>
        <v xml:space="preserve"> </v>
      </c>
      <c r="E26" s="51"/>
      <c r="F26" s="52"/>
      <c r="G26" s="82"/>
      <c r="H26" s="454" t="str">
        <f ca="1">IFERROR(VLOOKUP(R26,'Q2'!$A:$E,5,FALSE)," ")</f>
        <v xml:space="preserve"> </v>
      </c>
      <c r="I26" s="454" t="str">
        <f ca="1">IFERROR(VLOOKUP(R26,'Q3'!$A:$E,5,FALSE)," ")</f>
        <v xml:space="preserve"> </v>
      </c>
      <c r="J26" s="169" t="str">
        <f ca="1">IFERROR(VLOOKUP(R26,'Q4'!$A:$E,5,FALSE)," ")</f>
        <v xml:space="preserve"> </v>
      </c>
      <c r="K26" s="137">
        <f ca="1">SUM(D26:J26)</f>
        <v>0</v>
      </c>
      <c r="L26" s="132" t="str">
        <f ca="1">IFERROR(K26/C26," ")</f>
        <v xml:space="preserve"> </v>
      </c>
      <c r="M26" s="181" t="s">
        <v>1</v>
      </c>
      <c r="N26" s="163" t="s">
        <v>5038</v>
      </c>
      <c r="Q26" s="259">
        <v>1</v>
      </c>
      <c r="R26" s="259" t="e" cm="1" vm="2">
        <f t="array" aca="1" ref="R26:T36" ca="1">_xlfn._xlws.SORT(_xlfn._xlws.FILTER(INDIRECT(CONCATENATE("Q1!$A$",S24,":$C$",S25)),INDIRECT(CONCATENATE("Q1!$C$",S24,":$C$",S25))&gt;=LARGE(INDIRECT(CONCATENATE("Q1!$C$",S24,":$C$",S25)),$S$23)),3,-1)</f>
        <v>#NAME?</v>
      </c>
      <c r="S26" s="259" t="e" vm="2">
        <f ca="1"/>
        <v>#NAME?</v>
      </c>
      <c r="T26" s="259" t="e" vm="2">
        <f ca="1"/>
        <v>#NAME?</v>
      </c>
      <c r="U26" s="259"/>
      <c r="V26" s="259"/>
      <c r="W26" s="259"/>
    </row>
    <row r="27" spans="1:23" s="179" customFormat="1" x14ac:dyDescent="0.3">
      <c r="A27" s="258" t="e" vm="1">
        <f t="shared" ref="A27:A37" ca="1" si="0">RIGHT(R27,7)</f>
        <v>#NAME?</v>
      </c>
      <c r="B27" s="257" t="str">
        <f ca="1">IFERROR(VLOOKUP(R27,'Q1'!$A:$D,2,FALSE)," ")</f>
        <v xml:space="preserve"> </v>
      </c>
      <c r="C27" s="152" t="str">
        <f ca="1">IFERROR(VLOOKUP(R27,'Q1'!$A:$D,3,FALSE)," ")</f>
        <v xml:space="preserve"> </v>
      </c>
      <c r="D27" s="149" t="str">
        <f ca="1">IFERROR(VLOOKUP(R27,'Q1'!$A:$E,5,FALSE)," ")</f>
        <v xml:space="preserve"> </v>
      </c>
      <c r="E27" s="51"/>
      <c r="F27" s="52"/>
      <c r="G27" s="82"/>
      <c r="H27" s="454" t="str">
        <f ca="1">IFERROR(VLOOKUP(R27,'Q2'!$A:$E,5,FALSE)," ")</f>
        <v xml:space="preserve"> </v>
      </c>
      <c r="I27" s="454" t="str">
        <f ca="1">IFERROR(VLOOKUP(R27,'Q3'!$A:$E,5,FALSE)," ")</f>
        <v xml:space="preserve"> </v>
      </c>
      <c r="J27" s="169" t="str">
        <f ca="1">IFERROR(VLOOKUP(R27,'Q4'!$A:$E,5,FALSE)," ")</f>
        <v xml:space="preserve"> </v>
      </c>
      <c r="K27" s="170">
        <f t="shared" ref="K27:K36" ca="1" si="1">SUM(D27:J27)</f>
        <v>0</v>
      </c>
      <c r="L27" s="132" t="str">
        <f t="shared" ref="L27:L36" ca="1" si="2">IFERROR(K27/C27," ")</f>
        <v xml:space="preserve"> </v>
      </c>
      <c r="M27" s="181" t="s">
        <v>1</v>
      </c>
      <c r="N27" s="164"/>
      <c r="Q27" s="259" t="e" vm="1">
        <f t="shared" ref="Q27:Q46" ca="1" si="3">IF(R27&lt;&gt;0,Q26+1," ")</f>
        <v>#NAME?</v>
      </c>
      <c r="R27" s="259" t="e" vm="2">
        <f ca="1"/>
        <v>#NAME?</v>
      </c>
      <c r="S27" s="259" t="e" vm="2">
        <f ca="1"/>
        <v>#NAME?</v>
      </c>
      <c r="T27" s="259" t="e" vm="2">
        <f ca="1"/>
        <v>#NAME?</v>
      </c>
      <c r="U27" s="259"/>
      <c r="V27" s="259"/>
      <c r="W27" s="259"/>
    </row>
    <row r="28" spans="1:23" x14ac:dyDescent="0.3">
      <c r="A28" s="258" t="e" vm="1">
        <f t="shared" ca="1" si="0"/>
        <v>#NAME?</v>
      </c>
      <c r="B28" s="257" t="str">
        <f ca="1">IFERROR(VLOOKUP(R28,'Q1'!$A:$D,2,FALSE)," ")</f>
        <v xml:space="preserve"> </v>
      </c>
      <c r="C28" s="152" t="str">
        <f ca="1">IFERROR(VLOOKUP(R28,'Q1'!$A:$D,3,FALSE)," ")</f>
        <v xml:space="preserve"> </v>
      </c>
      <c r="D28" s="149" t="str">
        <f ca="1">IFERROR(VLOOKUP(R28,'Q1'!$A:$E,5,FALSE)," ")</f>
        <v xml:space="preserve"> </v>
      </c>
      <c r="E28" s="51"/>
      <c r="F28" s="52"/>
      <c r="G28" s="82"/>
      <c r="H28" s="454" t="str">
        <f ca="1">IFERROR(VLOOKUP(R28,'Q2'!$A:$E,5,FALSE)," ")</f>
        <v xml:space="preserve"> </v>
      </c>
      <c r="I28" s="454" t="str">
        <f ca="1">IFERROR(VLOOKUP(R28,'Q3'!$A:$E,5,FALSE)," ")</f>
        <v xml:space="preserve"> </v>
      </c>
      <c r="J28" s="169" t="str">
        <f ca="1">IFERROR(VLOOKUP(R28,'Q4'!$A:$E,5,FALSE)," ")</f>
        <v xml:space="preserve"> </v>
      </c>
      <c r="K28" s="170">
        <f t="shared" ca="1" si="1"/>
        <v>0</v>
      </c>
      <c r="L28" s="132" t="str">
        <f t="shared" ca="1" si="2"/>
        <v xml:space="preserve"> </v>
      </c>
      <c r="M28" s="181" t="s">
        <v>1</v>
      </c>
      <c r="N28" s="164"/>
      <c r="Q28" s="259" t="e" vm="1">
        <f t="shared" ca="1" si="3"/>
        <v>#NAME?</v>
      </c>
      <c r="R28" s="259" t="e" vm="2">
        <f ca="1"/>
        <v>#NAME?</v>
      </c>
      <c r="S28" t="e" vm="2">
        <f ca="1"/>
        <v>#NAME?</v>
      </c>
      <c r="T28" t="e" vm="2">
        <f ca="1"/>
        <v>#NAME?</v>
      </c>
    </row>
    <row r="29" spans="1:23" x14ac:dyDescent="0.3">
      <c r="A29" s="258" t="e" vm="1">
        <f t="shared" ca="1" si="0"/>
        <v>#NAME?</v>
      </c>
      <c r="B29" s="257" t="str">
        <f ca="1">IFERROR(VLOOKUP(R29,'Q1'!$A:$D,2,FALSE)," ")</f>
        <v xml:space="preserve"> </v>
      </c>
      <c r="C29" s="152" t="str">
        <f ca="1">IFERROR(VLOOKUP(R29,'Q1'!$A:$D,3,FALSE)," ")</f>
        <v xml:space="preserve"> </v>
      </c>
      <c r="D29" s="149" t="str">
        <f ca="1">IFERROR(VLOOKUP(R29,'Q1'!$A:$E,5,FALSE)," ")</f>
        <v xml:space="preserve"> </v>
      </c>
      <c r="E29" s="51"/>
      <c r="F29" s="52"/>
      <c r="G29" s="82"/>
      <c r="H29" s="454" t="str">
        <f ca="1">IFERROR(VLOOKUP(R29,'Q2'!$A:$E,5,FALSE)," ")</f>
        <v xml:space="preserve"> </v>
      </c>
      <c r="I29" s="454" t="str">
        <f ca="1">IFERROR(VLOOKUP(R29,'Q3'!$A:$E,5,FALSE)," ")</f>
        <v xml:space="preserve"> </v>
      </c>
      <c r="J29" s="169" t="str">
        <f ca="1">IFERROR(VLOOKUP(R29,'Q4'!$A:$E,5,FALSE)," ")</f>
        <v xml:space="preserve"> </v>
      </c>
      <c r="K29" s="170">
        <f t="shared" ca="1" si="1"/>
        <v>0</v>
      </c>
      <c r="L29" s="132" t="str">
        <f t="shared" ca="1" si="2"/>
        <v xml:space="preserve"> </v>
      </c>
      <c r="M29" s="181" t="s">
        <v>1</v>
      </c>
      <c r="N29" s="162"/>
      <c r="Q29" s="259" t="e" vm="1">
        <f t="shared" ca="1" si="3"/>
        <v>#NAME?</v>
      </c>
      <c r="R29" s="259" t="e" vm="2">
        <f ca="1"/>
        <v>#NAME?</v>
      </c>
      <c r="S29" t="e" vm="2">
        <f ca="1"/>
        <v>#NAME?</v>
      </c>
      <c r="T29" t="e" vm="2">
        <f ca="1"/>
        <v>#NAME?</v>
      </c>
    </row>
    <row r="30" spans="1:23" s="92" customFormat="1" x14ac:dyDescent="0.3">
      <c r="A30" s="258" t="e" vm="1">
        <f t="shared" ca="1" si="0"/>
        <v>#NAME?</v>
      </c>
      <c r="B30" s="257" t="str">
        <f ca="1">IFERROR(VLOOKUP(R30,'Q1'!$A:$D,2,FALSE)," ")</f>
        <v xml:space="preserve"> </v>
      </c>
      <c r="C30" s="152" t="str">
        <f ca="1">IFERROR(VLOOKUP(R30,'Q1'!$A:$D,3,FALSE)," ")</f>
        <v xml:space="preserve"> </v>
      </c>
      <c r="D30" s="149" t="str">
        <f ca="1">IFERROR(VLOOKUP(R30,'Q1'!$A:$E,5,FALSE)," ")</f>
        <v xml:space="preserve"> </v>
      </c>
      <c r="E30" s="51"/>
      <c r="F30" s="52"/>
      <c r="G30" s="82"/>
      <c r="H30" s="454" t="str">
        <f ca="1">IFERROR(VLOOKUP(R30,'Q2'!$A:$E,5,FALSE)," ")</f>
        <v xml:space="preserve"> </v>
      </c>
      <c r="I30" s="454" t="str">
        <f ca="1">IFERROR(VLOOKUP(R30,'Q3'!$A:$E,5,FALSE)," ")</f>
        <v xml:space="preserve"> </v>
      </c>
      <c r="J30" s="169" t="str">
        <f ca="1">IFERROR(VLOOKUP(R30,'Q4'!$A:$E,5,FALSE)," ")</f>
        <v xml:space="preserve"> </v>
      </c>
      <c r="K30" s="170">
        <f t="shared" ca="1" si="1"/>
        <v>0</v>
      </c>
      <c r="L30" s="132" t="str">
        <f t="shared" ca="1" si="2"/>
        <v xml:space="preserve"> </v>
      </c>
      <c r="M30" s="465" t="s">
        <v>3</v>
      </c>
      <c r="N30" s="466" t="s">
        <v>5039</v>
      </c>
      <c r="Q30" s="259" t="e" vm="1">
        <f t="shared" ca="1" si="3"/>
        <v>#NAME?</v>
      </c>
      <c r="R30" s="259" t="e" vm="2">
        <f ca="1"/>
        <v>#NAME?</v>
      </c>
      <c r="S30" s="92" t="e" vm="2">
        <f ca="1"/>
        <v>#NAME?</v>
      </c>
      <c r="T30" s="92" t="e" vm="2">
        <f ca="1"/>
        <v>#NAME?</v>
      </c>
    </row>
    <row r="31" spans="1:23" x14ac:dyDescent="0.3">
      <c r="A31" s="258" t="e" vm="1">
        <f t="shared" ca="1" si="0"/>
        <v>#NAME?</v>
      </c>
      <c r="B31" s="257" t="str">
        <f ca="1">IFERROR(VLOOKUP(R31,'Q1'!$A:$D,2,FALSE)," ")</f>
        <v xml:space="preserve"> </v>
      </c>
      <c r="C31" s="152" t="str">
        <f ca="1">IFERROR(VLOOKUP(R31,'Q1'!$A:$D,3,FALSE)," ")</f>
        <v xml:space="preserve"> </v>
      </c>
      <c r="D31" s="149" t="str">
        <f ca="1">IFERROR(VLOOKUP(R31,'Q1'!$A:$E,5,FALSE)," ")</f>
        <v xml:space="preserve"> </v>
      </c>
      <c r="E31" s="51"/>
      <c r="F31" s="52"/>
      <c r="G31" s="82"/>
      <c r="H31" s="454" t="str">
        <f ca="1">IFERROR(VLOOKUP(R31,'Q2'!$A:$E,5,FALSE)," ")</f>
        <v xml:space="preserve"> </v>
      </c>
      <c r="I31" s="454" t="str">
        <f ca="1">IFERROR(VLOOKUP(R31,'Q3'!$A:$E,5,FALSE)," ")</f>
        <v xml:space="preserve"> </v>
      </c>
      <c r="J31" s="169" t="str">
        <f ca="1">IFERROR(VLOOKUP(R31,'Q4'!$A:$E,5,FALSE)," ")</f>
        <v xml:space="preserve"> </v>
      </c>
      <c r="K31" s="170">
        <f t="shared" ca="1" si="1"/>
        <v>0</v>
      </c>
      <c r="L31" s="132" t="str">
        <f t="shared" ca="1" si="2"/>
        <v xml:space="preserve"> </v>
      </c>
      <c r="M31" s="181" t="s">
        <v>1</v>
      </c>
      <c r="N31" s="162"/>
      <c r="Q31" s="259" t="e" vm="1">
        <f t="shared" ca="1" si="3"/>
        <v>#NAME?</v>
      </c>
      <c r="R31" s="259" t="e" vm="2">
        <f ca="1"/>
        <v>#NAME?</v>
      </c>
      <c r="S31" t="e" vm="2">
        <f ca="1"/>
        <v>#NAME?</v>
      </c>
      <c r="T31" t="e" vm="2">
        <f ca="1"/>
        <v>#NAME?</v>
      </c>
    </row>
    <row r="32" spans="1:23" x14ac:dyDescent="0.3">
      <c r="A32" s="258" t="e" vm="1">
        <f t="shared" ca="1" si="0"/>
        <v>#NAME?</v>
      </c>
      <c r="B32" s="257" t="str">
        <f ca="1">IFERROR(VLOOKUP(R32,'Q1'!$A:$D,2,FALSE)," ")</f>
        <v xml:space="preserve"> </v>
      </c>
      <c r="C32" s="152" t="str">
        <f ca="1">IFERROR(VLOOKUP(R32,'Q1'!$A:$D,3,FALSE)," ")</f>
        <v xml:space="preserve"> </v>
      </c>
      <c r="D32" s="149" t="str">
        <f ca="1">IFERROR(VLOOKUP(R32,'Q1'!$A:$E,5,FALSE)," ")</f>
        <v xml:space="preserve"> </v>
      </c>
      <c r="E32" s="51"/>
      <c r="F32" s="52"/>
      <c r="G32" s="82"/>
      <c r="H32" s="454" t="str">
        <f ca="1">IFERROR(VLOOKUP(R32,'Q2'!$A:$E,5,FALSE)," ")</f>
        <v xml:space="preserve"> </v>
      </c>
      <c r="I32" s="454" t="str">
        <f ca="1">IFERROR(VLOOKUP(R32,'Q3'!$A:$E,5,FALSE)," ")</f>
        <v xml:space="preserve"> </v>
      </c>
      <c r="J32" s="169" t="str">
        <f ca="1">IFERROR(VLOOKUP(R32,'Q4'!$A:$E,5,FALSE)," ")</f>
        <v xml:space="preserve"> </v>
      </c>
      <c r="K32" s="170">
        <f t="shared" ca="1" si="1"/>
        <v>0</v>
      </c>
      <c r="L32" s="132" t="str">
        <f t="shared" ca="1" si="2"/>
        <v xml:space="preserve"> </v>
      </c>
      <c r="M32" s="181" t="s">
        <v>1</v>
      </c>
      <c r="N32" s="163" t="s">
        <v>5040</v>
      </c>
      <c r="Q32" s="259" t="e" vm="1">
        <f t="shared" ca="1" si="3"/>
        <v>#NAME?</v>
      </c>
      <c r="R32" s="259" t="e" vm="2">
        <f ca="1"/>
        <v>#NAME?</v>
      </c>
      <c r="S32" t="e" vm="2">
        <f ca="1"/>
        <v>#NAME?</v>
      </c>
      <c r="T32" t="e" vm="2">
        <f ca="1"/>
        <v>#NAME?</v>
      </c>
    </row>
    <row r="33" spans="1:20" x14ac:dyDescent="0.3">
      <c r="A33" s="258" t="e" vm="1">
        <f t="shared" ca="1" si="0"/>
        <v>#NAME?</v>
      </c>
      <c r="B33" s="257" t="str">
        <f ca="1">IFERROR(VLOOKUP(R33,'Q1'!$A:$D,2,FALSE)," ")</f>
        <v xml:space="preserve"> </v>
      </c>
      <c r="C33" s="152" t="str">
        <f ca="1">IFERROR(VLOOKUP(R33,'Q1'!$A:$D,3,FALSE)," ")</f>
        <v xml:space="preserve"> </v>
      </c>
      <c r="D33" s="149" t="str">
        <f ca="1">IFERROR(VLOOKUP(R33,'Q1'!$A:$E,5,FALSE)," ")</f>
        <v xml:space="preserve"> </v>
      </c>
      <c r="E33" s="51"/>
      <c r="F33" s="52"/>
      <c r="G33" s="82"/>
      <c r="H33" s="454" t="str">
        <f ca="1">IFERROR(VLOOKUP(R33,'Q2'!$A:$E,5,FALSE)," ")</f>
        <v xml:space="preserve"> </v>
      </c>
      <c r="I33" s="454" t="str">
        <f ca="1">IFERROR(VLOOKUP(R33,'Q3'!$A:$E,5,FALSE)," ")</f>
        <v xml:space="preserve"> </v>
      </c>
      <c r="J33" s="169" t="str">
        <f ca="1">IFERROR(VLOOKUP(R33,'Q4'!$A:$E,5,FALSE)," ")</f>
        <v xml:space="preserve"> </v>
      </c>
      <c r="K33" s="170">
        <f t="shared" ca="1" si="1"/>
        <v>0</v>
      </c>
      <c r="L33" s="132" t="str">
        <f t="shared" ca="1" si="2"/>
        <v xml:space="preserve"> </v>
      </c>
      <c r="M33" s="181" t="s">
        <v>1</v>
      </c>
      <c r="N33" s="163"/>
      <c r="Q33" s="259" t="e" vm="1">
        <f t="shared" ca="1" si="3"/>
        <v>#NAME?</v>
      </c>
      <c r="R33" s="259" t="e" vm="2">
        <f ca="1"/>
        <v>#NAME?</v>
      </c>
      <c r="S33" t="e" vm="2">
        <f ca="1"/>
        <v>#NAME?</v>
      </c>
      <c r="T33" t="e" vm="2">
        <f ca="1"/>
        <v>#NAME?</v>
      </c>
    </row>
    <row r="34" spans="1:20" x14ac:dyDescent="0.3">
      <c r="A34" s="258" t="e" vm="1">
        <f t="shared" ca="1" si="0"/>
        <v>#NAME?</v>
      </c>
      <c r="B34" s="257" t="str">
        <f ca="1">IFERROR(VLOOKUP(R34,'Q1'!$A:$D,2,FALSE)," ")</f>
        <v xml:space="preserve"> </v>
      </c>
      <c r="C34" s="152" t="str">
        <f ca="1">IFERROR(VLOOKUP(R34,'Q1'!$A:$D,3,FALSE)," ")</f>
        <v xml:space="preserve"> </v>
      </c>
      <c r="D34" s="149" t="str">
        <f ca="1">IFERROR(VLOOKUP(R34,'Q1'!$A:$E,5,FALSE)," ")</f>
        <v xml:space="preserve"> </v>
      </c>
      <c r="E34" s="51"/>
      <c r="F34" s="52"/>
      <c r="G34" s="82"/>
      <c r="H34" s="454" t="str">
        <f ca="1">IFERROR(VLOOKUP(R34,'Q2'!$A:$E,5,FALSE)," ")</f>
        <v xml:space="preserve"> </v>
      </c>
      <c r="I34" s="454" t="str">
        <f ca="1">IFERROR(VLOOKUP(R34,'Q3'!$A:$E,5,FALSE)," ")</f>
        <v xml:space="preserve"> </v>
      </c>
      <c r="J34" s="169" t="str">
        <f ca="1">IFERROR(VLOOKUP(R34,'Q4'!$A:$E,5,FALSE)," ")</f>
        <v xml:space="preserve"> </v>
      </c>
      <c r="K34" s="170">
        <f t="shared" ca="1" si="1"/>
        <v>0</v>
      </c>
      <c r="L34" s="132" t="str">
        <f t="shared" ca="1" si="2"/>
        <v xml:space="preserve"> </v>
      </c>
      <c r="M34" s="181" t="s">
        <v>1</v>
      </c>
      <c r="N34" s="162"/>
      <c r="Q34" s="259" t="e" vm="1">
        <f t="shared" ca="1" si="3"/>
        <v>#NAME?</v>
      </c>
      <c r="R34" s="259" t="e" vm="2">
        <f ca="1"/>
        <v>#NAME?</v>
      </c>
      <c r="S34" t="e" vm="2">
        <f ca="1"/>
        <v>#NAME?</v>
      </c>
      <c r="T34" t="e" vm="2">
        <f ca="1"/>
        <v>#NAME?</v>
      </c>
    </row>
    <row r="35" spans="1:20" x14ac:dyDescent="0.3">
      <c r="A35" s="258" t="e" vm="1">
        <f t="shared" ca="1" si="0"/>
        <v>#NAME?</v>
      </c>
      <c r="B35" s="257" t="str">
        <f ca="1">IFERROR(VLOOKUP(R35,'Q1'!$A:$D,2,FALSE)," ")</f>
        <v xml:space="preserve"> </v>
      </c>
      <c r="C35" s="152" t="str">
        <f ca="1">IFERROR(VLOOKUP(R35,'Q1'!$A:$D,3,FALSE)," ")</f>
        <v xml:space="preserve"> </v>
      </c>
      <c r="D35" s="149" t="str">
        <f ca="1">IFERROR(VLOOKUP(R35,'Q1'!$A:$E,5,FALSE)," ")</f>
        <v xml:space="preserve"> </v>
      </c>
      <c r="E35" s="51"/>
      <c r="F35" s="52"/>
      <c r="G35" s="82"/>
      <c r="H35" s="454" t="str">
        <f ca="1">IFERROR(VLOOKUP(R35,'Q2'!$A:$E,5,FALSE)," ")</f>
        <v xml:space="preserve"> </v>
      </c>
      <c r="I35" s="454" t="str">
        <f ca="1">IFERROR(VLOOKUP(R35,'Q3'!$A:$E,5,FALSE)," ")</f>
        <v xml:space="preserve"> </v>
      </c>
      <c r="J35" s="169" t="str">
        <f ca="1">IFERROR(VLOOKUP(R35,'Q4'!$A:$E,5,FALSE)," ")</f>
        <v xml:space="preserve"> </v>
      </c>
      <c r="K35" s="170">
        <f t="shared" ca="1" si="1"/>
        <v>0</v>
      </c>
      <c r="L35" s="132" t="str">
        <f t="shared" ca="1" si="2"/>
        <v xml:space="preserve"> </v>
      </c>
      <c r="M35" s="181" t="s">
        <v>1</v>
      </c>
      <c r="N35" s="163" t="s">
        <v>5041</v>
      </c>
      <c r="Q35" s="259" t="e" vm="1">
        <f t="shared" ca="1" si="3"/>
        <v>#NAME?</v>
      </c>
      <c r="R35" s="259" t="e" vm="2">
        <f ca="1"/>
        <v>#NAME?</v>
      </c>
      <c r="S35" t="e" vm="2">
        <f ca="1"/>
        <v>#NAME?</v>
      </c>
      <c r="T35" t="e" vm="2">
        <f ca="1"/>
        <v>#NAME?</v>
      </c>
    </row>
    <row r="36" spans="1:20" x14ac:dyDescent="0.3">
      <c r="A36" s="258" t="e" vm="1">
        <f t="shared" ca="1" si="0"/>
        <v>#NAME?</v>
      </c>
      <c r="B36" s="257" t="str">
        <f ca="1">IFERROR(VLOOKUP(R36,'Q1'!$A:$D,2,FALSE)," ")</f>
        <v xml:space="preserve"> </v>
      </c>
      <c r="C36" s="152" t="str">
        <f ca="1">IFERROR(VLOOKUP(R36,'Q1'!$A:$D,3,FALSE)," ")</f>
        <v xml:space="preserve"> </v>
      </c>
      <c r="D36" s="149" t="str">
        <f ca="1">IFERROR(VLOOKUP(R36,'Q1'!$A:$E,5,FALSE)," ")</f>
        <v xml:space="preserve"> </v>
      </c>
      <c r="E36" s="51"/>
      <c r="F36" s="52"/>
      <c r="G36" s="82"/>
      <c r="H36" s="454" t="str">
        <f ca="1">IFERROR(VLOOKUP(R36,'Q2'!$A:$E,5,FALSE)," ")</f>
        <v xml:space="preserve"> </v>
      </c>
      <c r="I36" s="454" t="str">
        <f ca="1">IFERROR(VLOOKUP(R36,'Q3'!$A:$E,5,FALSE)," ")</f>
        <v xml:space="preserve"> </v>
      </c>
      <c r="J36" s="169" t="str">
        <f ca="1">IFERROR(VLOOKUP(R36,'Q4'!$A:$E,5,FALSE)," ")</f>
        <v xml:space="preserve"> </v>
      </c>
      <c r="K36" s="170">
        <f t="shared" ca="1" si="1"/>
        <v>0</v>
      </c>
      <c r="L36" s="132" t="str">
        <f t="shared" ca="1" si="2"/>
        <v xml:space="preserve"> </v>
      </c>
      <c r="M36" s="465" t="s">
        <v>3</v>
      </c>
      <c r="N36" s="466" t="s">
        <v>5042</v>
      </c>
      <c r="Q36" s="259" t="e" vm="1">
        <f t="shared" ca="1" si="3"/>
        <v>#NAME?</v>
      </c>
      <c r="R36" s="259" t="e" vm="2">
        <f ca="1"/>
        <v>#NAME?</v>
      </c>
      <c r="S36" t="e" vm="2">
        <f ca="1"/>
        <v>#NAME?</v>
      </c>
      <c r="T36" t="e" vm="2">
        <f ca="1"/>
        <v>#NAME?</v>
      </c>
    </row>
    <row r="37" spans="1:20" ht="15" thickBot="1" x14ac:dyDescent="0.35">
      <c r="A37" s="305" t="str">
        <f t="shared" si="0"/>
        <v/>
      </c>
      <c r="B37" s="306" t="str">
        <f>IFERROR(VLOOKUP(R37,'Q1'!$A:$D,2,FALSE)," ")</f>
        <v xml:space="preserve"> </v>
      </c>
      <c r="C37" s="307" t="str">
        <f>IFERROR(VLOOKUP(R37,'Q1'!$A:$D,3,FALSE)," ")</f>
        <v xml:space="preserve"> </v>
      </c>
      <c r="D37" s="175" t="str">
        <f>IFERROR(VLOOKUP(R37,'Q1'!$A:$D,4,FALSE)," ")</f>
        <v xml:space="preserve"> </v>
      </c>
      <c r="E37" s="308"/>
      <c r="F37" s="309"/>
      <c r="G37" s="310"/>
      <c r="H37" s="464" t="str">
        <f>IFERROR(VLOOKUP(R37,'Q2'!$A:$D,4,FALSE)," ")</f>
        <v xml:space="preserve"> </v>
      </c>
      <c r="I37" s="464" t="str">
        <f>IFERROR(VLOOKUP(R37,'Q3'!$A:$D,4,FALSE)," ")</f>
        <v xml:space="preserve"> </v>
      </c>
      <c r="J37" s="311" t="str">
        <f>IFERROR(VLOOKUP(R37,'Q4'!$A:$D,4,FALSE)," ")</f>
        <v xml:space="preserve"> </v>
      </c>
      <c r="K37" s="312" t="str">
        <f>IFERROR(D37+H37+I37+J37," ")</f>
        <v xml:space="preserve"> </v>
      </c>
      <c r="L37" s="313" t="str">
        <f>IFERROR(K37/C37," ")</f>
        <v xml:space="preserve"> </v>
      </c>
      <c r="M37" s="469"/>
      <c r="N37" s="470"/>
      <c r="Q37" s="259" t="str">
        <f t="shared" si="3"/>
        <v xml:space="preserve"> </v>
      </c>
      <c r="R37" s="259"/>
    </row>
    <row r="38" spans="1:20" s="259" customFormat="1" ht="15" thickBot="1" x14ac:dyDescent="0.35">
      <c r="D38" s="12"/>
      <c r="E38" s="12"/>
      <c r="Q38" s="259" t="str">
        <f t="shared" si="3"/>
        <v xml:space="preserve"> </v>
      </c>
    </row>
    <row r="39" spans="1:20" x14ac:dyDescent="0.3">
      <c r="A39" s="230" t="s">
        <v>24</v>
      </c>
      <c r="B39" s="190"/>
      <c r="C39" s="191"/>
      <c r="D39" s="355"/>
      <c r="E39" s="13"/>
      <c r="Q39" s="259" t="str">
        <f t="shared" si="3"/>
        <v xml:space="preserve"> </v>
      </c>
    </row>
    <row r="40" spans="1:20" x14ac:dyDescent="0.3">
      <c r="A40" s="192" t="s">
        <v>1</v>
      </c>
      <c r="B40" s="7" t="s">
        <v>25</v>
      </c>
      <c r="C40" s="193"/>
      <c r="D40" s="355"/>
      <c r="E40" s="13"/>
      <c r="Q40" s="259" t="str">
        <f t="shared" si="3"/>
        <v xml:space="preserve"> </v>
      </c>
    </row>
    <row r="41" spans="1:20" x14ac:dyDescent="0.3">
      <c r="A41" s="194" t="s">
        <v>3</v>
      </c>
      <c r="B41" s="7" t="s">
        <v>188</v>
      </c>
      <c r="C41" s="193"/>
      <c r="D41" s="355"/>
      <c r="E41" s="13"/>
      <c r="Q41" s="259" t="str">
        <f t="shared" si="3"/>
        <v xml:space="preserve"> </v>
      </c>
    </row>
    <row r="42" spans="1:20" ht="15" thickBot="1" x14ac:dyDescent="0.35">
      <c r="A42" s="195" t="s">
        <v>5</v>
      </c>
      <c r="B42" s="122" t="s">
        <v>187</v>
      </c>
      <c r="C42" s="196"/>
      <c r="D42" s="355"/>
      <c r="E42" s="13"/>
      <c r="Q42" s="259" t="str">
        <f t="shared" si="3"/>
        <v xml:space="preserve"> </v>
      </c>
    </row>
    <row r="43" spans="1:20" x14ac:dyDescent="0.3">
      <c r="A43" s="12"/>
      <c r="B43" s="12"/>
      <c r="C43" s="12"/>
      <c r="E43" s="13"/>
      <c r="Q43" s="259" t="str">
        <f t="shared" si="3"/>
        <v xml:space="preserve"> </v>
      </c>
    </row>
    <row r="44" spans="1:20" x14ac:dyDescent="0.3">
      <c r="Q44" s="259" t="str">
        <f t="shared" si="3"/>
        <v xml:space="preserve"> </v>
      </c>
    </row>
    <row r="45" spans="1:20" x14ac:dyDescent="0.3">
      <c r="Q45" s="259" t="str">
        <f t="shared" si="3"/>
        <v xml:space="preserve"> </v>
      </c>
    </row>
    <row r="46" spans="1:20" x14ac:dyDescent="0.3">
      <c r="Q46" s="259" t="str">
        <f t="shared" si="3"/>
        <v xml:space="preserve"> </v>
      </c>
    </row>
    <row r="47" spans="1:20" x14ac:dyDescent="0.3">
      <c r="Q47" s="259"/>
    </row>
    <row r="48" spans="1:20" x14ac:dyDescent="0.3">
      <c r="Q48" s="259"/>
    </row>
    <row r="49" spans="17:17" x14ac:dyDescent="0.3">
      <c r="Q49" s="259"/>
    </row>
    <row r="50" spans="17:17" x14ac:dyDescent="0.3">
      <c r="Q50" s="259"/>
    </row>
    <row r="51" spans="17:17" x14ac:dyDescent="0.3">
      <c r="Q51" s="259"/>
    </row>
    <row r="52" spans="17:17" x14ac:dyDescent="0.3">
      <c r="Q52" s="259"/>
    </row>
    <row r="53" spans="17:17" x14ac:dyDescent="0.3">
      <c r="Q53" s="259"/>
    </row>
    <row r="54" spans="17:17" x14ac:dyDescent="0.3">
      <c r="Q54" s="259"/>
    </row>
    <row r="55" spans="17:17" x14ac:dyDescent="0.3">
      <c r="Q55" s="259"/>
    </row>
    <row r="56" spans="17:17" x14ac:dyDescent="0.3">
      <c r="Q56" s="259"/>
    </row>
    <row r="57" spans="17:17" x14ac:dyDescent="0.3">
      <c r="Q57" s="259"/>
    </row>
    <row r="58" spans="17:17" x14ac:dyDescent="0.3">
      <c r="Q58" s="259"/>
    </row>
    <row r="59" spans="17:17" x14ac:dyDescent="0.3">
      <c r="Q59" s="259"/>
    </row>
    <row r="60" spans="17:17" x14ac:dyDescent="0.3">
      <c r="Q60" s="259"/>
    </row>
    <row r="61" spans="17:17" x14ac:dyDescent="0.3">
      <c r="Q61" s="259"/>
    </row>
    <row r="62" spans="17:17" x14ac:dyDescent="0.3">
      <c r="Q62" s="259"/>
    </row>
    <row r="63" spans="17:17" x14ac:dyDescent="0.3">
      <c r="Q63" s="259"/>
    </row>
    <row r="64" spans="17:17" x14ac:dyDescent="0.3">
      <c r="Q64" s="259"/>
    </row>
    <row r="65" spans="17:17" x14ac:dyDescent="0.3">
      <c r="Q65" s="259"/>
    </row>
    <row r="66" spans="17:17" x14ac:dyDescent="0.3">
      <c r="Q66" s="259"/>
    </row>
    <row r="67" spans="17:17" x14ac:dyDescent="0.3">
      <c r="Q67" s="259"/>
    </row>
    <row r="68" spans="17:17" x14ac:dyDescent="0.3">
      <c r="Q68" s="259"/>
    </row>
    <row r="69" spans="17:17" x14ac:dyDescent="0.3">
      <c r="Q69" s="259"/>
    </row>
    <row r="70" spans="17:17" x14ac:dyDescent="0.3">
      <c r="Q70" s="259"/>
    </row>
    <row r="71" spans="17:17" x14ac:dyDescent="0.3">
      <c r="Q71" s="259"/>
    </row>
    <row r="72" spans="17:17" x14ac:dyDescent="0.3">
      <c r="Q72" s="259"/>
    </row>
    <row r="73" spans="17:17" x14ac:dyDescent="0.3">
      <c r="Q73" s="259"/>
    </row>
    <row r="74" spans="17:17" x14ac:dyDescent="0.3">
      <c r="Q74" s="259"/>
    </row>
    <row r="75" spans="17:17" x14ac:dyDescent="0.3">
      <c r="Q75" s="259"/>
    </row>
    <row r="76" spans="17:17" x14ac:dyDescent="0.3">
      <c r="Q76" s="259"/>
    </row>
    <row r="77" spans="17:17" x14ac:dyDescent="0.3">
      <c r="Q77" s="259"/>
    </row>
    <row r="78" spans="17:17" x14ac:dyDescent="0.3">
      <c r="Q78" s="259"/>
    </row>
    <row r="79" spans="17:17" x14ac:dyDescent="0.3">
      <c r="Q79" s="259"/>
    </row>
    <row r="80" spans="17:17" x14ac:dyDescent="0.3">
      <c r="Q80" s="259"/>
    </row>
    <row r="81" spans="17:17" x14ac:dyDescent="0.3">
      <c r="Q81" s="259"/>
    </row>
    <row r="82" spans="17:17" x14ac:dyDescent="0.3">
      <c r="Q82" s="259"/>
    </row>
    <row r="83" spans="17:17" x14ac:dyDescent="0.3">
      <c r="Q83" s="259"/>
    </row>
    <row r="84" spans="17:17" x14ac:dyDescent="0.3">
      <c r="Q84" s="259"/>
    </row>
    <row r="85" spans="17:17" x14ac:dyDescent="0.3">
      <c r="Q85" s="259"/>
    </row>
    <row r="86" spans="17:17" x14ac:dyDescent="0.3">
      <c r="Q86" s="259"/>
    </row>
    <row r="87" spans="17:17" x14ac:dyDescent="0.3">
      <c r="Q87" s="259"/>
    </row>
    <row r="88" spans="17:17" x14ac:dyDescent="0.3">
      <c r="Q88" s="259"/>
    </row>
    <row r="89" spans="17:17" x14ac:dyDescent="0.3">
      <c r="Q89" s="259"/>
    </row>
    <row r="90" spans="17:17" x14ac:dyDescent="0.3">
      <c r="Q90" s="259"/>
    </row>
    <row r="91" spans="17:17" x14ac:dyDescent="0.3">
      <c r="Q91" s="259"/>
    </row>
    <row r="92" spans="17:17" x14ac:dyDescent="0.3">
      <c r="Q92" s="259"/>
    </row>
    <row r="93" spans="17:17" x14ac:dyDescent="0.3">
      <c r="Q93" s="259"/>
    </row>
    <row r="94" spans="17:17" x14ac:dyDescent="0.3">
      <c r="Q94" s="259"/>
    </row>
    <row r="95" spans="17:17" x14ac:dyDescent="0.3">
      <c r="Q95" s="259"/>
    </row>
    <row r="96" spans="17:17" x14ac:dyDescent="0.3">
      <c r="Q96" s="259"/>
    </row>
    <row r="97" spans="17:17" x14ac:dyDescent="0.3">
      <c r="Q97" s="259"/>
    </row>
    <row r="98" spans="17:17" x14ac:dyDescent="0.3">
      <c r="Q98" s="259"/>
    </row>
  </sheetData>
  <mergeCells count="6">
    <mergeCell ref="A2:K2"/>
    <mergeCell ref="F20:G20"/>
    <mergeCell ref="F21:G21"/>
    <mergeCell ref="F22:G22"/>
    <mergeCell ref="K21:L21"/>
    <mergeCell ref="A3:B18"/>
  </mergeCells>
  <pageMargins left="0.5" right="0.25" top="0.75" bottom="0.75" header="0.3" footer="0.3"/>
  <pageSetup scale="76" fitToHeight="0" orientation="landscape" r:id="rId1"/>
  <rowBreaks count="1" manualBreakCount="1">
    <brk id="43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607E-28BC-4D85-92F7-1C18F50CDCD5}">
  <sheetPr>
    <pageSetUpPr fitToPage="1"/>
  </sheetPr>
  <dimension ref="A1:Y89"/>
  <sheetViews>
    <sheetView showGridLines="0" view="pageBreakPreview" topLeftCell="B29" zoomScaleNormal="100" zoomScaleSheetLayoutView="100" workbookViewId="0">
      <selection activeCell="L73" sqref="L73"/>
    </sheetView>
  </sheetViews>
  <sheetFormatPr defaultRowHeight="14.4" x14ac:dyDescent="0.3"/>
  <cols>
    <col min="1" max="1" width="12.33203125" customWidth="1"/>
    <col min="2" max="2" width="36.77734375" customWidth="1"/>
    <col min="3" max="3" width="16.6640625" customWidth="1"/>
    <col min="4" max="4" width="13.6640625" customWidth="1"/>
    <col min="5" max="5" width="14.77734375" hidden="1" customWidth="1"/>
    <col min="6" max="7" width="13.6640625" hidden="1" customWidth="1"/>
    <col min="8" max="8" width="13.6640625" customWidth="1"/>
    <col min="9" max="9" width="14.77734375" customWidth="1"/>
    <col min="10" max="10" width="14" style="184" customWidth="1"/>
    <col min="11" max="11" width="9.6640625" bestFit="1" customWidth="1"/>
    <col min="12" max="12" width="6.6640625" style="268" bestFit="1" customWidth="1"/>
    <col min="13" max="13" width="15" customWidth="1"/>
    <col min="14" max="14" width="47.33203125" customWidth="1"/>
    <col min="18" max="18" width="18" bestFit="1" customWidth="1"/>
    <col min="19" max="19" width="28.77734375" bestFit="1" customWidth="1"/>
    <col min="20" max="20" width="15" customWidth="1"/>
    <col min="21" max="22" width="14.6640625" customWidth="1"/>
    <col min="23" max="23" width="4.21875" customWidth="1"/>
    <col min="24" max="24" width="14.6640625" customWidth="1"/>
  </cols>
  <sheetData>
    <row r="1" spans="1:16" s="184" customFormat="1" x14ac:dyDescent="0.3">
      <c r="L1" s="268"/>
    </row>
    <row r="2" spans="1:16" s="184" customFormat="1" x14ac:dyDescent="0.3">
      <c r="L2" s="268"/>
    </row>
    <row r="4" spans="1:16" s="184" customFormat="1" ht="33.75" customHeight="1" thickBot="1" x14ac:dyDescent="0.45">
      <c r="A4" s="55" t="s">
        <v>343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340"/>
      <c r="M4" s="55"/>
    </row>
    <row r="5" spans="1:16" ht="21.6" thickTop="1" x14ac:dyDescent="0.4">
      <c r="B5" s="10"/>
    </row>
    <row r="6" spans="1:16" ht="21" customHeight="1" x14ac:dyDescent="0.3">
      <c r="A6" s="493" t="s">
        <v>340</v>
      </c>
      <c r="B6" s="493"/>
    </row>
    <row r="7" spans="1:16" ht="21" customHeight="1" x14ac:dyDescent="0.3">
      <c r="A7" s="493"/>
      <c r="B7" s="493"/>
    </row>
    <row r="8" spans="1:16" x14ac:dyDescent="0.3">
      <c r="A8" s="493"/>
      <c r="B8" s="493"/>
      <c r="C8" s="7"/>
      <c r="D8" s="7"/>
      <c r="E8" s="7"/>
      <c r="F8" s="7"/>
      <c r="G8" s="7"/>
      <c r="H8" s="7"/>
      <c r="I8" s="7"/>
      <c r="J8" s="7"/>
      <c r="K8" s="7"/>
      <c r="L8" s="341"/>
    </row>
    <row r="9" spans="1:16" x14ac:dyDescent="0.3">
      <c r="A9" s="493"/>
      <c r="B9" s="493"/>
      <c r="C9" s="7"/>
      <c r="D9" s="7"/>
      <c r="E9" s="7"/>
      <c r="F9" s="7"/>
      <c r="G9" s="7"/>
      <c r="H9" s="7"/>
      <c r="I9" s="7"/>
      <c r="J9" s="7"/>
      <c r="K9" s="7"/>
      <c r="L9" s="341"/>
    </row>
    <row r="10" spans="1:16" x14ac:dyDescent="0.3">
      <c r="A10" s="493"/>
      <c r="B10" s="493"/>
      <c r="C10" s="7"/>
      <c r="D10" s="7"/>
      <c r="E10" s="7"/>
      <c r="F10" s="7"/>
      <c r="G10" s="7"/>
      <c r="H10" s="7"/>
      <c r="I10" s="7"/>
      <c r="J10" s="7"/>
      <c r="K10" s="7"/>
      <c r="L10" s="341"/>
    </row>
    <row r="11" spans="1:16" ht="15.6" x14ac:dyDescent="0.3">
      <c r="A11" s="493"/>
      <c r="B11" s="493"/>
      <c r="C11" s="7"/>
      <c r="D11" s="7"/>
      <c r="E11" s="7"/>
      <c r="F11" s="7"/>
      <c r="G11" s="7"/>
      <c r="H11" s="7"/>
      <c r="I11" s="7"/>
      <c r="J11" s="7"/>
      <c r="K11" s="7"/>
      <c r="L11" s="341"/>
      <c r="O11" s="53"/>
    </row>
    <row r="12" spans="1:16" x14ac:dyDescent="0.3">
      <c r="A12" s="493"/>
      <c r="B12" s="493"/>
      <c r="C12" s="7"/>
      <c r="D12" s="7"/>
      <c r="E12" s="7"/>
      <c r="F12" s="7"/>
      <c r="G12" s="7"/>
      <c r="H12" s="7"/>
      <c r="I12" s="7"/>
      <c r="J12" s="7"/>
      <c r="K12" s="7"/>
      <c r="L12" s="341"/>
      <c r="P12" s="87"/>
    </row>
    <row r="13" spans="1:16" x14ac:dyDescent="0.3">
      <c r="A13" s="493"/>
      <c r="B13" s="493"/>
      <c r="C13" s="7"/>
      <c r="D13" s="7"/>
      <c r="E13" s="7"/>
      <c r="F13" s="7"/>
      <c r="G13" s="7"/>
      <c r="H13" s="7"/>
      <c r="I13" s="7"/>
      <c r="J13" s="7"/>
      <c r="K13" s="7"/>
      <c r="L13" s="341"/>
    </row>
    <row r="14" spans="1:16" x14ac:dyDescent="0.3">
      <c r="A14" s="493"/>
      <c r="B14" s="493"/>
      <c r="C14" s="7"/>
      <c r="D14" s="7"/>
      <c r="E14" s="7"/>
      <c r="F14" s="7"/>
      <c r="G14" s="7"/>
      <c r="H14" s="7"/>
      <c r="I14" s="7"/>
      <c r="J14" s="7"/>
      <c r="K14" s="7"/>
      <c r="L14" s="341"/>
    </row>
    <row r="15" spans="1:16" x14ac:dyDescent="0.3">
      <c r="A15" s="493"/>
      <c r="B15" s="493"/>
      <c r="C15" s="7"/>
      <c r="D15" s="7"/>
      <c r="E15" s="7"/>
      <c r="F15" s="7"/>
      <c r="G15" s="7"/>
      <c r="H15" s="7"/>
      <c r="I15" s="7"/>
      <c r="J15" s="7"/>
      <c r="K15" s="7"/>
      <c r="L15" s="341"/>
    </row>
    <row r="16" spans="1:16" x14ac:dyDescent="0.3">
      <c r="A16" s="493"/>
      <c r="B16" s="493"/>
      <c r="C16" s="7"/>
      <c r="D16" s="7"/>
      <c r="E16" s="7"/>
      <c r="F16" s="7"/>
      <c r="G16" s="7"/>
      <c r="H16" s="7"/>
      <c r="I16" s="7"/>
      <c r="J16" s="7"/>
      <c r="K16" s="7"/>
      <c r="L16" s="341"/>
    </row>
    <row r="17" spans="1:23" x14ac:dyDescent="0.3">
      <c r="A17" s="493"/>
      <c r="B17" s="493"/>
      <c r="C17" s="7"/>
      <c r="D17" s="7"/>
      <c r="E17" s="7"/>
      <c r="F17" s="7"/>
      <c r="G17" s="7"/>
      <c r="H17" s="7"/>
      <c r="I17" s="7"/>
      <c r="J17" s="7"/>
      <c r="K17" s="7"/>
      <c r="L17" s="341"/>
      <c r="P17" s="228"/>
    </row>
    <row r="18" spans="1:23" x14ac:dyDescent="0.3">
      <c r="A18" s="493"/>
      <c r="B18" s="493"/>
      <c r="C18" s="7"/>
      <c r="D18" s="7"/>
      <c r="E18" s="7"/>
      <c r="F18" s="7"/>
      <c r="G18" s="7"/>
      <c r="H18" s="7"/>
      <c r="I18" s="7"/>
      <c r="J18" s="7"/>
      <c r="K18" s="7"/>
      <c r="L18" s="341"/>
    </row>
    <row r="19" spans="1:23" x14ac:dyDescent="0.3">
      <c r="A19" s="493"/>
      <c r="B19" s="493"/>
      <c r="C19" s="7"/>
      <c r="D19" s="7"/>
      <c r="E19" s="7"/>
      <c r="F19" s="7"/>
      <c r="G19" s="7"/>
      <c r="H19" s="7"/>
      <c r="I19" s="7"/>
      <c r="J19" s="7"/>
      <c r="K19" s="7"/>
      <c r="L19" s="341"/>
    </row>
    <row r="20" spans="1:23" x14ac:dyDescent="0.3">
      <c r="A20" s="493"/>
      <c r="B20" s="493"/>
      <c r="C20" s="7"/>
      <c r="D20" s="7"/>
      <c r="E20" s="7"/>
      <c r="F20" s="7"/>
      <c r="G20" s="7"/>
      <c r="H20" s="7"/>
      <c r="I20" s="7"/>
      <c r="J20" s="7"/>
      <c r="K20" s="7"/>
      <c r="L20" s="341"/>
    </row>
    <row r="21" spans="1:23" x14ac:dyDescent="0.3">
      <c r="A21" s="493"/>
      <c r="B21" s="493"/>
      <c r="C21" s="7"/>
      <c r="D21" s="7"/>
      <c r="E21" s="7"/>
      <c r="F21" s="7"/>
      <c r="G21" s="7"/>
      <c r="H21" s="7"/>
      <c r="I21" s="7"/>
      <c r="J21" s="7"/>
      <c r="K21" s="7"/>
      <c r="L21" s="341"/>
    </row>
    <row r="22" spans="1:23" x14ac:dyDescent="0.3">
      <c r="A22" s="493"/>
      <c r="B22" s="493"/>
      <c r="C22" s="7"/>
      <c r="D22" s="7"/>
      <c r="E22" s="7"/>
      <c r="F22" s="7"/>
      <c r="G22" s="7"/>
      <c r="H22" s="7"/>
      <c r="I22" s="7"/>
      <c r="J22" s="7"/>
      <c r="K22" s="7"/>
      <c r="L22" s="341"/>
    </row>
    <row r="23" spans="1:23" s="184" customFormat="1" ht="16.2" thickBot="1" x14ac:dyDescent="0.35">
      <c r="A23" s="227"/>
      <c r="B23" s="227"/>
      <c r="C23" s="7"/>
      <c r="D23" s="7"/>
      <c r="E23" s="7"/>
      <c r="F23" s="7"/>
      <c r="G23" s="7"/>
      <c r="H23" s="7"/>
      <c r="I23" s="7"/>
      <c r="J23" s="7"/>
      <c r="K23" s="7"/>
      <c r="L23" s="341"/>
      <c r="S23" s="259">
        <f>MATCH(T23,Q1A!A:A,0)</f>
        <v>10</v>
      </c>
      <c r="T23" s="262" t="s">
        <v>1782</v>
      </c>
      <c r="U23" s="259"/>
      <c r="V23" s="259"/>
      <c r="W23" s="259" t="s">
        <v>1726</v>
      </c>
    </row>
    <row r="24" spans="1:23" x14ac:dyDescent="0.3">
      <c r="A24" s="14"/>
      <c r="B24" s="15"/>
      <c r="C24" s="16"/>
      <c r="D24" s="48"/>
      <c r="E24" s="48" t="s">
        <v>185</v>
      </c>
      <c r="F24" s="487" t="s">
        <v>169</v>
      </c>
      <c r="G24" s="487"/>
      <c r="H24" s="17"/>
      <c r="I24" s="17"/>
      <c r="J24" s="17"/>
      <c r="K24" s="18"/>
      <c r="L24" s="342"/>
      <c r="M24" s="18"/>
      <c r="N24" s="19"/>
      <c r="S24" s="259">
        <f>MATCH(T24,Q1A!A:A,0)</f>
        <v>140</v>
      </c>
      <c r="T24" s="262" t="s">
        <v>1851</v>
      </c>
      <c r="U24" s="259"/>
      <c r="V24" s="259"/>
      <c r="W24" s="259" t="s">
        <v>1725</v>
      </c>
    </row>
    <row r="25" spans="1:23" x14ac:dyDescent="0.3">
      <c r="A25" s="20"/>
      <c r="B25" s="7"/>
      <c r="C25" s="21"/>
      <c r="D25" s="47"/>
      <c r="E25" s="47" t="s">
        <v>176</v>
      </c>
      <c r="F25" s="488" t="s">
        <v>176</v>
      </c>
      <c r="G25" s="488"/>
      <c r="H25" s="220"/>
      <c r="I25" s="220"/>
      <c r="J25" s="220"/>
      <c r="K25" s="491" t="s">
        <v>5029</v>
      </c>
      <c r="L25" s="494"/>
      <c r="M25" s="492"/>
      <c r="N25" s="25"/>
      <c r="S25" s="259">
        <f>MATCH(T25,Q1A!A:A,0)</f>
        <v>358</v>
      </c>
      <c r="T25" s="260" t="s">
        <v>974</v>
      </c>
      <c r="U25" s="259"/>
      <c r="V25" s="259"/>
      <c r="W25" s="259" t="s">
        <v>1724</v>
      </c>
    </row>
    <row r="26" spans="1:23" x14ac:dyDescent="0.3">
      <c r="A26" s="26"/>
      <c r="B26" s="27"/>
      <c r="C26" s="28" t="s">
        <v>347</v>
      </c>
      <c r="D26" s="47" t="s">
        <v>219</v>
      </c>
      <c r="E26" s="47" t="s">
        <v>171</v>
      </c>
      <c r="F26" s="489" t="s">
        <v>177</v>
      </c>
      <c r="G26" s="490"/>
      <c r="H26" s="22" t="s">
        <v>170</v>
      </c>
      <c r="I26" s="22" t="s">
        <v>171</v>
      </c>
      <c r="J26" s="22" t="s">
        <v>332</v>
      </c>
      <c r="K26" s="29"/>
      <c r="L26" s="29"/>
      <c r="M26" s="29"/>
      <c r="N26" s="30"/>
    </row>
    <row r="27" spans="1:23" x14ac:dyDescent="0.3">
      <c r="A27" s="26"/>
      <c r="B27" s="27"/>
      <c r="C27" s="28" t="s">
        <v>328</v>
      </c>
      <c r="D27" s="47" t="s">
        <v>220</v>
      </c>
      <c r="E27" s="47" t="s">
        <v>173</v>
      </c>
      <c r="F27" s="32" t="s">
        <v>168</v>
      </c>
      <c r="G27" s="33" t="s">
        <v>60</v>
      </c>
      <c r="H27" s="31" t="s">
        <v>172</v>
      </c>
      <c r="I27" s="31" t="s">
        <v>173</v>
      </c>
      <c r="J27" s="31" t="s">
        <v>333</v>
      </c>
      <c r="K27" s="31" t="s">
        <v>59</v>
      </c>
      <c r="L27" s="31" t="s">
        <v>59</v>
      </c>
      <c r="M27" s="31" t="s">
        <v>62</v>
      </c>
      <c r="N27" s="35"/>
      <c r="R27" s="242" t="s">
        <v>1721</v>
      </c>
      <c r="S27" s="261">
        <v>12</v>
      </c>
    </row>
    <row r="28" spans="1:23" x14ac:dyDescent="0.3">
      <c r="A28" s="36" t="s">
        <v>40</v>
      </c>
      <c r="B28" s="8" t="s">
        <v>184</v>
      </c>
      <c r="C28" s="46" t="s">
        <v>41</v>
      </c>
      <c r="D28" s="47" t="s">
        <v>1772</v>
      </c>
      <c r="E28" s="47" t="s">
        <v>186</v>
      </c>
      <c r="F28" s="37" t="s">
        <v>61</v>
      </c>
      <c r="G28" s="37" t="s">
        <v>61</v>
      </c>
      <c r="H28" s="118" t="s">
        <v>1773</v>
      </c>
      <c r="I28" s="118" t="s">
        <v>1774</v>
      </c>
      <c r="J28" s="118" t="s">
        <v>1775</v>
      </c>
      <c r="K28" s="118" t="s">
        <v>60</v>
      </c>
      <c r="L28" s="118" t="s">
        <v>61</v>
      </c>
      <c r="M28" s="118" t="s">
        <v>63</v>
      </c>
      <c r="N28" s="119" t="s">
        <v>64</v>
      </c>
      <c r="Q28" s="259"/>
      <c r="R28" s="242" t="s">
        <v>1716</v>
      </c>
      <c r="S28" s="259">
        <f>S24</f>
        <v>140</v>
      </c>
      <c r="T28" s="259"/>
    </row>
    <row r="29" spans="1:23" x14ac:dyDescent="0.3">
      <c r="A29" s="39" t="s">
        <v>182</v>
      </c>
      <c r="B29" s="9"/>
      <c r="C29" s="40"/>
      <c r="D29" s="50"/>
      <c r="E29" s="24"/>
      <c r="F29" s="24"/>
      <c r="G29" s="23"/>
      <c r="H29" s="49"/>
      <c r="I29" s="49"/>
      <c r="J29" s="49"/>
      <c r="K29" s="45"/>
      <c r="L29" s="29"/>
      <c r="M29" s="24"/>
      <c r="N29" s="25"/>
      <c r="Q29" s="259"/>
      <c r="R29" s="242" t="s">
        <v>1717</v>
      </c>
      <c r="S29" s="259">
        <f>S25-1</f>
        <v>357</v>
      </c>
      <c r="T29" s="259"/>
    </row>
    <row r="30" spans="1:23" x14ac:dyDescent="0.3">
      <c r="A30" s="258" t="e" vm="1">
        <f ca="1">RIGHT(R30,7)</f>
        <v>#NAME?</v>
      </c>
      <c r="B30" s="257" t="str">
        <f ca="1">IFERROR(VLOOKUP(R30,Q1A!$A:$E,2,FALSE)," ")</f>
        <v xml:space="preserve"> </v>
      </c>
      <c r="C30" s="152" t="str">
        <f ca="1">IFERROR(VLOOKUP(R30,Q1A!$A:$E,4,FALSE)," ")</f>
        <v xml:space="preserve"> </v>
      </c>
      <c r="D30" s="149" t="str">
        <f ca="1">IFERROR(VLOOKUP(R30,Q1A!$A:$E,5,FALSE)," ")</f>
        <v xml:space="preserve"> </v>
      </c>
      <c r="E30" s="314" t="str">
        <f ca="1">IFERROR(VLOOKUP(S30,Q1A!$A:$E,5,FALSE)," ")</f>
        <v xml:space="preserve"> </v>
      </c>
      <c r="F30" s="314" t="str">
        <f ca="1">IFERROR(VLOOKUP(T30,Q1A!$A:$E,5,FALSE)," ")</f>
        <v xml:space="preserve"> </v>
      </c>
      <c r="G30" s="314" t="str">
        <f>IFERROR(VLOOKUP(U30,Q1A!$A:$E,5,FALSE)," ")</f>
        <v xml:space="preserve"> </v>
      </c>
      <c r="H30" s="169" t="str">
        <f ca="1">IFERROR(VLOOKUP(R30,Q2A!$A:$E,5,FALSE)," ")</f>
        <v xml:space="preserve"> </v>
      </c>
      <c r="I30" s="169" t="str">
        <f ca="1">IFERROR(VLOOKUP(R30,Q3A!$A:$E,5,FALSE)," ")</f>
        <v xml:space="preserve"> </v>
      </c>
      <c r="J30" s="169" t="str">
        <f ca="1">IFERROR(VLOOKUP(R30,Q4A!$A:$E,5,FALSE)," ")</f>
        <v xml:space="preserve"> </v>
      </c>
      <c r="K30" s="137">
        <f ca="1">SUM(D30:J30)</f>
        <v>0</v>
      </c>
      <c r="L30" s="343" t="str">
        <f ca="1">IFERROR(K30/C30," ")</f>
        <v xml:space="preserve"> </v>
      </c>
      <c r="M30" s="192" t="s">
        <v>1</v>
      </c>
      <c r="N30" s="358" t="s">
        <v>5033</v>
      </c>
      <c r="Q30" s="259">
        <v>1</v>
      </c>
      <c r="R30" s="259" t="e" cm="1" vm="2">
        <f t="array" aca="1" ref="R30:T41" ca="1">_xlfn._xlws.SORT(_xlfn._xlws.FILTER(INDIRECT(CONCATENATE("Q1A!$A$",S28,":$C$",S29)),INDIRECT(CONCATENATE("Q1A!$C$",S28,":$C$",S29))&gt;=LARGE(INDIRECT(CONCATENATE("Q1A!$C$",S28,":$C$",S29)),$S$27)),3,-1)</f>
        <v>#NAME?</v>
      </c>
      <c r="S30" s="259" t="e" vm="2">
        <f ca="1"/>
        <v>#NAME?</v>
      </c>
      <c r="T30" s="259" t="e" vm="2">
        <f ca="1"/>
        <v>#NAME?</v>
      </c>
    </row>
    <row r="31" spans="1:23" x14ac:dyDescent="0.3">
      <c r="A31" s="41" t="e" vm="1">
        <f t="shared" ref="A31:A41" ca="1" si="0">RIGHT(R31,7)</f>
        <v>#NAME?</v>
      </c>
      <c r="B31" s="257" t="str">
        <f ca="1">IFERROR(VLOOKUP(R31,Q1A!$A:$E,2,FALSE)," ")</f>
        <v xml:space="preserve"> </v>
      </c>
      <c r="C31" s="152" t="str">
        <f ca="1">IFERROR(VLOOKUP(R31,Q1A!$A:$E,4,FALSE)," ")</f>
        <v xml:space="preserve"> </v>
      </c>
      <c r="D31" s="149" t="str">
        <f ca="1">IFERROR(VLOOKUP(R31,Q1A!$A:$E,5,FALSE)," ")</f>
        <v xml:space="preserve"> </v>
      </c>
      <c r="E31" s="314" t="str">
        <f ca="1">IFERROR(VLOOKUP(S31,Q1A!$A:$E,5,FALSE)," ")</f>
        <v xml:space="preserve"> </v>
      </c>
      <c r="F31" s="314" t="str">
        <f ca="1">IFERROR(VLOOKUP(T31,Q1A!$A:$E,5,FALSE)," ")</f>
        <v xml:space="preserve"> </v>
      </c>
      <c r="G31" s="314" t="str">
        <f>IFERROR(VLOOKUP(U31,Q1A!$A:$E,5,FALSE)," ")</f>
        <v xml:space="preserve"> </v>
      </c>
      <c r="H31" s="223" t="str">
        <f ca="1">IFERROR(VLOOKUP(R31,Q2A!$A:$E,5,FALSE)," ")</f>
        <v xml:space="preserve"> </v>
      </c>
      <c r="I31" s="223" t="str">
        <f ca="1">IFERROR(VLOOKUP(R31,Q3A!$A:$E,5,FALSE)," ")</f>
        <v xml:space="preserve"> </v>
      </c>
      <c r="J31" s="223" t="str">
        <f ca="1">IFERROR(VLOOKUP(R31,Q4A!$A:$E,5,FALSE)," ")</f>
        <v xml:space="preserve"> </v>
      </c>
      <c r="K31" s="169">
        <f t="shared" ref="K31:K34" ca="1" si="1">SUM(D31:J31)</f>
        <v>0</v>
      </c>
      <c r="L31" s="304" t="str">
        <f t="shared" ref="L31:L41" ca="1" si="2">IFERROR(K31/C31," ")</f>
        <v xml:space="preserve"> </v>
      </c>
      <c r="M31" s="192" t="s">
        <v>1</v>
      </c>
      <c r="N31" s="269"/>
      <c r="Q31" s="259" t="e" vm="1">
        <f t="shared" ref="Q31:Q43" ca="1" si="3">IF(R31&lt;&gt;0,Q30+1," ")</f>
        <v>#NAME?</v>
      </c>
      <c r="R31" s="259" t="e" vm="2">
        <f ca="1"/>
        <v>#NAME?</v>
      </c>
      <c r="S31" s="259" t="e" vm="2">
        <f ca="1"/>
        <v>#NAME?</v>
      </c>
      <c r="T31" s="259" t="e" vm="2">
        <f ca="1"/>
        <v>#NAME?</v>
      </c>
    </row>
    <row r="32" spans="1:23" x14ac:dyDescent="0.3">
      <c r="A32" s="41" t="e" vm="1">
        <f t="shared" ca="1" si="0"/>
        <v>#NAME?</v>
      </c>
      <c r="B32" s="257" t="str">
        <f ca="1">IFERROR(VLOOKUP(R32,Q1A!$A:$E,2,FALSE)," ")</f>
        <v xml:space="preserve"> </v>
      </c>
      <c r="C32" s="152" t="str">
        <f ca="1">IFERROR(VLOOKUP(R32,Q1A!$A:$E,4,FALSE)," ")</f>
        <v xml:space="preserve"> </v>
      </c>
      <c r="D32" s="149" t="str">
        <f ca="1">IFERROR(VLOOKUP(R32,Q1A!$A:$E,5,FALSE)," ")</f>
        <v xml:space="preserve"> </v>
      </c>
      <c r="E32" s="314" t="str">
        <f ca="1">IFERROR(VLOOKUP(S32,Q1A!$A:$E,5,FALSE)," ")</f>
        <v xml:space="preserve"> </v>
      </c>
      <c r="F32" s="314" t="str">
        <f ca="1">IFERROR(VLOOKUP(T32,Q1A!$A:$E,5,FALSE)," ")</f>
        <v xml:space="preserve"> </v>
      </c>
      <c r="G32" s="314" t="str">
        <f>IFERROR(VLOOKUP(U32,Q1A!$A:$E,5,FALSE)," ")</f>
        <v xml:space="preserve"> </v>
      </c>
      <c r="H32" s="224" t="str">
        <f ca="1">IFERROR(VLOOKUP(R32,Q2A!$A:$E,5,FALSE)," ")</f>
        <v xml:space="preserve"> </v>
      </c>
      <c r="I32" s="224" t="str">
        <f ca="1">IFERROR(VLOOKUP(R32,Q3A!$A:$E,5,FALSE)," ")</f>
        <v xml:space="preserve"> </v>
      </c>
      <c r="J32" s="224" t="str">
        <f ca="1">IFERROR(VLOOKUP(R32,Q4A!$A:$E,5,FALSE)," ")</f>
        <v xml:space="preserve"> </v>
      </c>
      <c r="K32" s="169">
        <f t="shared" ca="1" si="1"/>
        <v>0</v>
      </c>
      <c r="L32" s="304" t="str">
        <f t="shared" ca="1" si="2"/>
        <v xml:space="preserve"> </v>
      </c>
      <c r="M32" s="192" t="s">
        <v>1</v>
      </c>
      <c r="N32" s="269"/>
      <c r="Q32" s="259" t="e" vm="1">
        <f t="shared" ca="1" si="3"/>
        <v>#NAME?</v>
      </c>
      <c r="R32" s="259" t="e" vm="2">
        <f ca="1"/>
        <v>#NAME?</v>
      </c>
      <c r="S32" s="259" t="e" vm="2">
        <f ca="1"/>
        <v>#NAME?</v>
      </c>
      <c r="T32" s="259" t="e" vm="2">
        <f ca="1"/>
        <v>#NAME?</v>
      </c>
    </row>
    <row r="33" spans="1:25" x14ac:dyDescent="0.3">
      <c r="A33" s="41" t="e" vm="1">
        <f t="shared" ca="1" si="0"/>
        <v>#NAME?</v>
      </c>
      <c r="B33" s="257" t="str">
        <f ca="1">IFERROR(VLOOKUP(R33,Q1A!$A:$E,2,FALSE)," ")</f>
        <v xml:space="preserve"> </v>
      </c>
      <c r="C33" s="152" t="str">
        <f ca="1">IFERROR(VLOOKUP(R33,Q1A!$A:$E,4,FALSE)," ")</f>
        <v xml:space="preserve"> </v>
      </c>
      <c r="D33" s="149" t="str">
        <f ca="1">IFERROR(VLOOKUP(R33,Q1A!$A:$E,5,FALSE)," ")</f>
        <v xml:space="preserve"> </v>
      </c>
      <c r="E33" s="314" t="str">
        <f ca="1">IFERROR(VLOOKUP(S33,Q1A!$A:$E,5,FALSE)," ")</f>
        <v xml:space="preserve"> </v>
      </c>
      <c r="F33" s="314" t="str">
        <f ca="1">IFERROR(VLOOKUP(T33,Q1A!$A:$E,5,FALSE)," ")</f>
        <v xml:space="preserve"> </v>
      </c>
      <c r="G33" s="314" t="str">
        <f>IFERROR(VLOOKUP(U33,Q1A!$A:$E,5,FALSE)," ")</f>
        <v xml:space="preserve"> </v>
      </c>
      <c r="H33" s="223" t="str">
        <f ca="1">IFERROR(VLOOKUP(R33,Q2A!$A:$E,5,FALSE)," ")</f>
        <v xml:space="preserve"> </v>
      </c>
      <c r="I33" s="223" t="str">
        <f ca="1">IFERROR(VLOOKUP(R33,Q3A!$A:$E,5,FALSE)," ")</f>
        <v xml:space="preserve"> </v>
      </c>
      <c r="J33" s="223" t="str">
        <f ca="1">IFERROR(VLOOKUP(R33,Q4A!$A:$E,5,FALSE)," ")</f>
        <v xml:space="preserve"> </v>
      </c>
      <c r="K33" s="169">
        <f t="shared" ca="1" si="1"/>
        <v>0</v>
      </c>
      <c r="L33" s="304" t="str">
        <f t="shared" ca="1" si="2"/>
        <v xml:space="preserve"> </v>
      </c>
      <c r="M33" s="192" t="s">
        <v>1</v>
      </c>
      <c r="N33" s="269"/>
      <c r="Q33" s="259" t="e" vm="1">
        <f t="shared" ca="1" si="3"/>
        <v>#NAME?</v>
      </c>
      <c r="R33" s="259" t="e" vm="2">
        <f ca="1"/>
        <v>#NAME?</v>
      </c>
      <c r="S33" s="259" t="e" vm="2">
        <f ca="1"/>
        <v>#NAME?</v>
      </c>
      <c r="T33" s="259" t="e" vm="2">
        <f ca="1"/>
        <v>#NAME?</v>
      </c>
    </row>
    <row r="34" spans="1:25" x14ac:dyDescent="0.3">
      <c r="A34" s="41" t="e" vm="1">
        <f t="shared" ca="1" si="0"/>
        <v>#NAME?</v>
      </c>
      <c r="B34" s="257" t="str">
        <f ca="1">IFERROR(VLOOKUP(R34,Q1A!$A:$E,2,FALSE)," ")</f>
        <v xml:space="preserve"> </v>
      </c>
      <c r="C34" s="152" t="str">
        <f ca="1">IFERROR(VLOOKUP(R34,Q1A!$A:$E,4,FALSE)," ")</f>
        <v xml:space="preserve"> </v>
      </c>
      <c r="D34" s="149" t="str">
        <f ca="1">IFERROR(VLOOKUP(R34,Q1A!$A:$E,5,FALSE)," ")</f>
        <v xml:space="preserve"> </v>
      </c>
      <c r="E34" s="96" t="str">
        <f ca="1">IFERROR(VLOOKUP(S34,Q1A!$A:$E,5,FALSE)," ")</f>
        <v xml:space="preserve"> </v>
      </c>
      <c r="F34" s="97" t="str">
        <f ca="1">IFERROR(VLOOKUP(T34,Q1A!$A:$E,5,FALSE)," ")</f>
        <v xml:space="preserve"> </v>
      </c>
      <c r="G34" s="98" t="str">
        <f>IFERROR(VLOOKUP(U34,Q1A!$A:$E,5,FALSE)," ")</f>
        <v xml:space="preserve"> </v>
      </c>
      <c r="H34" s="224" t="str">
        <f ca="1">IFERROR(VLOOKUP(R34,Q2A!$A:$E,5,FALSE)," ")</f>
        <v xml:space="preserve"> </v>
      </c>
      <c r="I34" s="224" t="str">
        <f ca="1">IFERROR(VLOOKUP(R34,Q3A!$A:$E,5,FALSE)," ")</f>
        <v xml:space="preserve"> </v>
      </c>
      <c r="J34" s="224" t="str">
        <f ca="1">IFERROR(VLOOKUP(R34,Q4A!$A:$E,5,FALSE)," ")</f>
        <v xml:space="preserve"> </v>
      </c>
      <c r="K34" s="171">
        <f t="shared" ca="1" si="1"/>
        <v>0</v>
      </c>
      <c r="L34" s="304" t="str">
        <f t="shared" ca="1" si="2"/>
        <v xml:space="preserve"> </v>
      </c>
      <c r="M34" s="192" t="s">
        <v>1</v>
      </c>
      <c r="N34" s="269"/>
      <c r="Q34" s="259" t="e" vm="1">
        <f t="shared" ca="1" si="3"/>
        <v>#NAME?</v>
      </c>
      <c r="R34" s="259" t="e" vm="2">
        <f ca="1"/>
        <v>#NAME?</v>
      </c>
      <c r="S34" s="259" t="e" vm="2">
        <f ca="1"/>
        <v>#NAME?</v>
      </c>
      <c r="T34" s="259" t="e" vm="2">
        <f ca="1"/>
        <v>#NAME?</v>
      </c>
    </row>
    <row r="35" spans="1:25" x14ac:dyDescent="0.3">
      <c r="A35" s="41" t="e" vm="1">
        <f t="shared" ca="1" si="0"/>
        <v>#NAME?</v>
      </c>
      <c r="B35" s="257" t="str">
        <f ca="1">IFERROR(VLOOKUP(R35,Q1A!$A:$E,2,FALSE)," ")</f>
        <v xml:space="preserve"> </v>
      </c>
      <c r="C35" s="152" t="str">
        <f ca="1">IFERROR(VLOOKUP(R35,Q1A!$A:$E,4,FALSE)," ")</f>
        <v xml:space="preserve"> </v>
      </c>
      <c r="D35" s="149" t="str">
        <f ca="1">IFERROR(VLOOKUP(R35,Q1A!$A:$E,5,FALSE)," ")</f>
        <v xml:space="preserve"> </v>
      </c>
      <c r="E35" s="96" t="str">
        <f ca="1">IFERROR(VLOOKUP(S35,Q1A!$A:$E,5,FALSE)," ")</f>
        <v xml:space="preserve"> </v>
      </c>
      <c r="F35" s="97" t="str">
        <f ca="1">IFERROR(VLOOKUP(T35,Q1A!$A:$E,5,FALSE)," ")</f>
        <v xml:space="preserve"> </v>
      </c>
      <c r="G35" s="98" t="str">
        <f>IFERROR(VLOOKUP(U35,Q1A!$A:$E,5,FALSE)," ")</f>
        <v xml:space="preserve"> </v>
      </c>
      <c r="H35" s="223" t="str">
        <f ca="1">IFERROR(VLOOKUP(R35,Q2A!$A:$E,5,FALSE)," ")</f>
        <v xml:space="preserve"> </v>
      </c>
      <c r="I35" s="223" t="str">
        <f ca="1">IFERROR(VLOOKUP(R35,Q3A!$A:$E,5,FALSE)," ")</f>
        <v xml:space="preserve"> </v>
      </c>
      <c r="J35" s="223" t="str">
        <f ca="1">IFERROR(VLOOKUP(R35,Q4A!$A:$E,5,FALSE)," ")</f>
        <v xml:space="preserve"> </v>
      </c>
      <c r="K35" s="169">
        <f t="shared" ref="K35:K41" ca="1" si="4">SUM(D35:J35)</f>
        <v>0</v>
      </c>
      <c r="L35" s="304" t="str">
        <f t="shared" ca="1" si="2"/>
        <v xml:space="preserve"> </v>
      </c>
      <c r="M35" s="192" t="s">
        <v>1</v>
      </c>
      <c r="N35" s="357" t="s">
        <v>5034</v>
      </c>
      <c r="Q35" s="259" t="e" vm="1">
        <f t="shared" ca="1" si="3"/>
        <v>#NAME?</v>
      </c>
      <c r="R35" s="259" t="e" vm="2">
        <f ca="1"/>
        <v>#NAME?</v>
      </c>
      <c r="S35" s="259" t="e" vm="2">
        <f ca="1"/>
        <v>#NAME?</v>
      </c>
      <c r="T35" s="259" t="e" vm="2">
        <f ca="1"/>
        <v>#NAME?</v>
      </c>
    </row>
    <row r="36" spans="1:25" x14ac:dyDescent="0.3">
      <c r="A36" s="41" t="e" vm="1">
        <f t="shared" ca="1" si="0"/>
        <v>#NAME?</v>
      </c>
      <c r="B36" s="257" t="str">
        <f ca="1">IFERROR(VLOOKUP(R36,Q1A!$A:$E,2,FALSE)," ")</f>
        <v xml:space="preserve"> </v>
      </c>
      <c r="C36" s="152" t="str">
        <f ca="1">IFERROR(VLOOKUP(R36,Q1A!$A:$E,4,FALSE)," ")</f>
        <v xml:space="preserve"> </v>
      </c>
      <c r="D36" s="149" t="str">
        <f ca="1">IFERROR(VLOOKUP(R36,Q1A!$A:$E,5,FALSE)," ")</f>
        <v xml:space="preserve"> </v>
      </c>
      <c r="E36" s="96" t="str">
        <f ca="1">IFERROR(VLOOKUP(S36,Q1A!$A:$E,5,FALSE)," ")</f>
        <v xml:space="preserve"> </v>
      </c>
      <c r="F36" s="97" t="str">
        <f ca="1">IFERROR(VLOOKUP(T36,Q1A!$A:$E,5,FALSE)," ")</f>
        <v xml:space="preserve"> </v>
      </c>
      <c r="G36" s="98" t="str">
        <f>IFERROR(VLOOKUP(U36,Q1A!$A:$E,5,FALSE)," ")</f>
        <v xml:space="preserve"> </v>
      </c>
      <c r="H36" s="224" t="str">
        <f ca="1">IFERROR(VLOOKUP(R36,Q2A!$A:$E,5,FALSE)," ")</f>
        <v xml:space="preserve"> </v>
      </c>
      <c r="I36" s="224" t="str">
        <f ca="1">IFERROR(VLOOKUP(R36,Q3A!$A:$E,5,FALSE)," ")</f>
        <v xml:space="preserve"> </v>
      </c>
      <c r="J36" s="224" t="str">
        <f ca="1">IFERROR(VLOOKUP(R36,Q4A!$A:$E,5,FALSE)," ")</f>
        <v xml:space="preserve"> </v>
      </c>
      <c r="K36" s="171">
        <f t="shared" ca="1" si="4"/>
        <v>0</v>
      </c>
      <c r="L36" s="304" t="str">
        <f t="shared" ca="1" si="2"/>
        <v xml:space="preserve"> </v>
      </c>
      <c r="M36" s="192" t="s">
        <v>1</v>
      </c>
      <c r="N36" s="269"/>
      <c r="Q36" s="259" t="e" vm="1">
        <f t="shared" ca="1" si="3"/>
        <v>#NAME?</v>
      </c>
      <c r="R36" s="259" t="e" vm="2">
        <f ca="1"/>
        <v>#NAME?</v>
      </c>
      <c r="S36" s="259" t="e" vm="2">
        <f ca="1"/>
        <v>#NAME?</v>
      </c>
      <c r="T36" s="259" t="e" vm="2">
        <f ca="1"/>
        <v>#NAME?</v>
      </c>
    </row>
    <row r="37" spans="1:25" x14ac:dyDescent="0.3">
      <c r="A37" s="83" t="e" vm="1">
        <f t="shared" ca="1" si="0"/>
        <v>#NAME?</v>
      </c>
      <c r="B37" s="257" t="str">
        <f ca="1">IFERROR(VLOOKUP(R37,Q1A!$A:$E,2,FALSE)," ")</f>
        <v xml:space="preserve"> </v>
      </c>
      <c r="C37" s="152" t="str">
        <f ca="1">IFERROR(VLOOKUP(R37,Q1A!$A:$E,4,FALSE)," ")</f>
        <v xml:space="preserve"> </v>
      </c>
      <c r="D37" s="149" t="str">
        <f ca="1">IFERROR(VLOOKUP(R37,Q1A!$A:$E,5,FALSE)," ")</f>
        <v xml:space="preserve"> </v>
      </c>
      <c r="E37" s="96" t="str">
        <f ca="1">IFERROR(VLOOKUP(S37,Q1A!$A:$E,5,FALSE)," ")</f>
        <v xml:space="preserve"> </v>
      </c>
      <c r="F37" s="97" t="str">
        <f ca="1">IFERROR(VLOOKUP(T37,Q1A!$A:$E,5,FALSE)," ")</f>
        <v xml:space="preserve"> </v>
      </c>
      <c r="G37" s="98" t="str">
        <f>IFERROR(VLOOKUP(U37,Q1A!$A:$E,5,FALSE)," ")</f>
        <v xml:space="preserve"> </v>
      </c>
      <c r="H37" s="223" t="str">
        <f ca="1">IFERROR(VLOOKUP(R37,Q2A!$A:$E,5,FALSE)," ")</f>
        <v xml:space="preserve"> </v>
      </c>
      <c r="I37" s="223" t="str">
        <f ca="1">IFERROR(VLOOKUP(R37,Q3A!$A:$E,5,FALSE)," ")</f>
        <v xml:space="preserve"> </v>
      </c>
      <c r="J37" s="223" t="str">
        <f ca="1">IFERROR(VLOOKUP(R37,Q4A!$A:$E,5,FALSE)," ")</f>
        <v xml:space="preserve"> </v>
      </c>
      <c r="K37" s="169">
        <f t="shared" ca="1" si="4"/>
        <v>0</v>
      </c>
      <c r="L37" s="304" t="str">
        <f t="shared" ca="1" si="2"/>
        <v xml:space="preserve"> </v>
      </c>
      <c r="M37" s="192" t="s">
        <v>1</v>
      </c>
      <c r="N37" s="357" t="s">
        <v>5035</v>
      </c>
      <c r="Q37" s="259" t="e" vm="1">
        <f t="shared" ca="1" si="3"/>
        <v>#NAME?</v>
      </c>
      <c r="R37" s="259" t="e" vm="2">
        <f ca="1"/>
        <v>#NAME?</v>
      </c>
      <c r="S37" s="259" t="e" vm="2">
        <f ca="1"/>
        <v>#NAME?</v>
      </c>
      <c r="T37" s="259" t="e" vm="2">
        <f ca="1"/>
        <v>#NAME?</v>
      </c>
    </row>
    <row r="38" spans="1:25" x14ac:dyDescent="0.3">
      <c r="A38" s="41" t="e" vm="1">
        <f t="shared" ca="1" si="0"/>
        <v>#NAME?</v>
      </c>
      <c r="B38" s="257" t="str">
        <f ca="1">IFERROR(VLOOKUP(R38,Q1A!$A:$E,2,FALSE)," ")</f>
        <v xml:space="preserve"> </v>
      </c>
      <c r="C38" s="152" t="str">
        <f ca="1">IFERROR(VLOOKUP(R38,Q1A!$A:$E,4,FALSE)," ")</f>
        <v xml:space="preserve"> </v>
      </c>
      <c r="D38" s="149" t="str">
        <f ca="1">IFERROR(VLOOKUP(R38,Q1A!$A:$E,5,FALSE)," ")</f>
        <v xml:space="preserve"> </v>
      </c>
      <c r="E38" s="96" t="str">
        <f ca="1">IFERROR(VLOOKUP(S38,Q1A!$A:$E,5,FALSE)," ")</f>
        <v xml:space="preserve"> </v>
      </c>
      <c r="F38" s="97" t="str">
        <f ca="1">IFERROR(VLOOKUP(T38,Q1A!$A:$E,5,FALSE)," ")</f>
        <v xml:space="preserve"> </v>
      </c>
      <c r="G38" s="98" t="str">
        <f>IFERROR(VLOOKUP(U38,Q1A!$A:$E,5,FALSE)," ")</f>
        <v xml:space="preserve"> </v>
      </c>
      <c r="H38" s="223" t="str">
        <f ca="1">IFERROR(VLOOKUP(R38,Q2A!$A:$E,5,FALSE)," ")</f>
        <v xml:space="preserve"> </v>
      </c>
      <c r="I38" s="223" t="str">
        <f ca="1">IFERROR(VLOOKUP(R38,Q3A!$A:$E,5,FALSE)," ")</f>
        <v xml:space="preserve"> </v>
      </c>
      <c r="J38" s="223" t="str">
        <f ca="1">IFERROR(VLOOKUP(R38,Q4A!$A:$E,5,FALSE)," ")</f>
        <v xml:space="preserve"> </v>
      </c>
      <c r="K38" s="169">
        <f t="shared" ca="1" si="4"/>
        <v>0</v>
      </c>
      <c r="L38" s="304" t="str">
        <f t="shared" ca="1" si="2"/>
        <v xml:space="preserve"> </v>
      </c>
      <c r="M38" s="192" t="s">
        <v>1</v>
      </c>
      <c r="N38" s="269"/>
      <c r="Q38" s="259" t="e" vm="1">
        <f t="shared" ca="1" si="3"/>
        <v>#NAME?</v>
      </c>
      <c r="R38" s="259" t="e" vm="2">
        <f ca="1"/>
        <v>#NAME?</v>
      </c>
      <c r="S38" s="259" t="e" vm="2">
        <f ca="1"/>
        <v>#NAME?</v>
      </c>
      <c r="T38" s="259" t="e" vm="2">
        <f ca="1"/>
        <v>#NAME?</v>
      </c>
    </row>
    <row r="39" spans="1:25" x14ac:dyDescent="0.3">
      <c r="A39" s="41" t="e" vm="1">
        <f t="shared" ca="1" si="0"/>
        <v>#NAME?</v>
      </c>
      <c r="B39" s="257" t="str">
        <f ca="1">IFERROR(VLOOKUP(R39,Q1A!$A:$E,2,FALSE)," ")</f>
        <v xml:space="preserve"> </v>
      </c>
      <c r="C39" s="152" t="str">
        <f ca="1">IFERROR(VLOOKUP(R39,Q1A!$A:$E,4,FALSE)," ")</f>
        <v xml:space="preserve"> </v>
      </c>
      <c r="D39" s="149" t="str">
        <f ca="1">IFERROR(VLOOKUP(R39,Q1A!$A:$E,5,FALSE)," ")</f>
        <v xml:space="preserve"> </v>
      </c>
      <c r="E39" s="99" t="str">
        <f ca="1">IFERROR(VLOOKUP(S39,Q1A!$A:$E,5,FALSE)," ")</f>
        <v xml:space="preserve"> </v>
      </c>
      <c r="F39" s="100" t="str">
        <f ca="1">IFERROR(VLOOKUP(T39,Q1A!$A:$E,5,FALSE)," ")</f>
        <v xml:space="preserve"> </v>
      </c>
      <c r="G39" s="101" t="str">
        <f>IFERROR(VLOOKUP(U39,Q1A!$A:$E,5,FALSE)," ")</f>
        <v xml:space="preserve"> </v>
      </c>
      <c r="H39" s="223" t="str">
        <f ca="1">IFERROR(VLOOKUP(R39,Q2A!$A:$E,5,FALSE)," ")</f>
        <v xml:space="preserve"> </v>
      </c>
      <c r="I39" s="223" t="str">
        <f ca="1">IFERROR(VLOOKUP(R39,Q3A!$A:$E,5,FALSE)," ")</f>
        <v xml:space="preserve"> </v>
      </c>
      <c r="J39" s="223" t="str">
        <f ca="1">IFERROR(VLOOKUP(R39,Q4A!$A:$E,5,FALSE)," ")</f>
        <v xml:space="preserve"> </v>
      </c>
      <c r="K39" s="169">
        <f t="shared" ca="1" si="4"/>
        <v>0</v>
      </c>
      <c r="L39" s="304" t="str">
        <f t="shared" ca="1" si="2"/>
        <v xml:space="preserve"> </v>
      </c>
      <c r="M39" s="192" t="s">
        <v>1</v>
      </c>
      <c r="N39" s="357" t="s">
        <v>5036</v>
      </c>
      <c r="Q39" s="259" t="e" vm="1">
        <f t="shared" ca="1" si="3"/>
        <v>#NAME?</v>
      </c>
      <c r="R39" s="259" t="e" vm="2">
        <f ca="1"/>
        <v>#NAME?</v>
      </c>
      <c r="S39" s="259" t="e" vm="2">
        <f ca="1"/>
        <v>#NAME?</v>
      </c>
      <c r="T39" s="259" t="e" vm="2">
        <f ca="1"/>
        <v>#NAME?</v>
      </c>
    </row>
    <row r="40" spans="1:25" x14ac:dyDescent="0.3">
      <c r="A40" s="41" t="e" vm="1">
        <f t="shared" ca="1" si="0"/>
        <v>#NAME?</v>
      </c>
      <c r="B40" s="257" t="str">
        <f ca="1">IFERROR(VLOOKUP(R40,Q1A!$A:$E,2,FALSE)," ")</f>
        <v xml:space="preserve"> </v>
      </c>
      <c r="C40" s="152" t="str">
        <f ca="1">IFERROR(VLOOKUP(R40,Q1A!$A:$E,4,FALSE)," ")</f>
        <v xml:space="preserve"> </v>
      </c>
      <c r="D40" s="149" t="str">
        <f ca="1">IFERROR(VLOOKUP(R40,Q1A!$A:$E,5,FALSE)," ")</f>
        <v xml:space="preserve"> </v>
      </c>
      <c r="E40" s="96" t="str">
        <f ca="1">IFERROR(VLOOKUP(S40,Q1A!$A:$E,5,FALSE)," ")</f>
        <v xml:space="preserve"> </v>
      </c>
      <c r="F40" s="97" t="str">
        <f ca="1">IFERROR(VLOOKUP(T40,Q1A!$A:$E,5,FALSE)," ")</f>
        <v xml:space="preserve"> </v>
      </c>
      <c r="G40" s="98" t="str">
        <f>IFERROR(VLOOKUP(U40,Q1A!$A:$E,5,FALSE)," ")</f>
        <v xml:space="preserve"> </v>
      </c>
      <c r="H40" s="223" t="str">
        <f ca="1">IFERROR(VLOOKUP(R40,Q2A!$A:$E,5,FALSE)," ")</f>
        <v xml:space="preserve"> </v>
      </c>
      <c r="I40" s="223" t="str">
        <f ca="1">IFERROR(VLOOKUP(R40,Q3A!$A:$E,5,FALSE)," ")</f>
        <v xml:space="preserve"> </v>
      </c>
      <c r="J40" s="223" t="str">
        <f ca="1">IFERROR(VLOOKUP(R40,Q4A!$A:$E,5,FALSE)," ")</f>
        <v xml:space="preserve"> </v>
      </c>
      <c r="K40" s="169">
        <f t="shared" ca="1" si="4"/>
        <v>0</v>
      </c>
      <c r="L40" s="304" t="str">
        <f t="shared" ca="1" si="2"/>
        <v xml:space="preserve"> </v>
      </c>
      <c r="M40" s="192" t="s">
        <v>1</v>
      </c>
      <c r="N40" s="229"/>
      <c r="Q40" s="259" t="e" vm="1">
        <f t="shared" ca="1" si="3"/>
        <v>#NAME?</v>
      </c>
      <c r="R40" t="e" vm="2">
        <f ca="1"/>
        <v>#NAME?</v>
      </c>
      <c r="S40" t="e" vm="2">
        <f ca="1"/>
        <v>#NAME?</v>
      </c>
      <c r="T40" t="e" vm="2">
        <f ca="1"/>
        <v>#NAME?</v>
      </c>
    </row>
    <row r="41" spans="1:25" ht="15" thickBot="1" x14ac:dyDescent="0.35">
      <c r="A41" s="43" t="e" vm="1">
        <f t="shared" ca="1" si="0"/>
        <v>#NAME?</v>
      </c>
      <c r="B41" s="306" t="str">
        <f ca="1">IFERROR(VLOOKUP(R41,Q1A!$A:$E,2,FALSE)," ")</f>
        <v xml:space="preserve"> </v>
      </c>
      <c r="C41" s="307" t="str">
        <f ca="1">IFERROR(VLOOKUP(R41,Q1A!$A:$E,4,FALSE)," ")</f>
        <v xml:space="preserve"> </v>
      </c>
      <c r="D41" s="175" t="str">
        <f ca="1">IFERROR(VLOOKUP(R41,Q1A!$A:$E,5,FALSE)," ")</f>
        <v xml:space="preserve"> </v>
      </c>
      <c r="E41" s="102" t="str">
        <f ca="1">IFERROR(VLOOKUP(S41,Q1A!$A:$E,5,FALSE)," ")</f>
        <v xml:space="preserve"> </v>
      </c>
      <c r="F41" s="103" t="str">
        <f ca="1">IFERROR(VLOOKUP(T41,Q1A!$A:$E,5,FALSE)," ")</f>
        <v xml:space="preserve"> </v>
      </c>
      <c r="G41" s="104" t="str">
        <f>IFERROR(VLOOKUP(U41,Q1A!$A:$E,5,FALSE)," ")</f>
        <v xml:space="preserve"> </v>
      </c>
      <c r="H41" s="225" t="str">
        <f ca="1">IFERROR(VLOOKUP(R41,Q2A!$A:$E,5,FALSE)," ")</f>
        <v xml:space="preserve"> </v>
      </c>
      <c r="I41" s="225" t="str">
        <f ca="1">IFERROR(VLOOKUP(R41,Q3A!$A:$E,5,FALSE)," ")</f>
        <v xml:space="preserve"> </v>
      </c>
      <c r="J41" s="225" t="str">
        <f ca="1">IFERROR(VLOOKUP(R41,Q4A!$A:$E,5,FALSE)," ")</f>
        <v xml:space="preserve"> </v>
      </c>
      <c r="K41" s="172">
        <f t="shared" ca="1" si="4"/>
        <v>0</v>
      </c>
      <c r="L41" s="313" t="str">
        <f t="shared" ca="1" si="2"/>
        <v xml:space="preserve"> </v>
      </c>
      <c r="M41" s="321" t="s">
        <v>1</v>
      </c>
      <c r="N41" s="315"/>
      <c r="Q41" s="259" t="e" vm="1">
        <f t="shared" ca="1" si="3"/>
        <v>#NAME?</v>
      </c>
      <c r="R41" t="e" vm="2">
        <f ca="1"/>
        <v>#NAME?</v>
      </c>
      <c r="S41" t="e" vm="2">
        <f ca="1"/>
        <v>#NAME?</v>
      </c>
      <c r="T41" t="e" vm="2">
        <f ca="1"/>
        <v>#NAME?</v>
      </c>
    </row>
    <row r="42" spans="1:25" ht="10.199999999999999" customHeight="1" x14ac:dyDescent="0.3">
      <c r="Q42" s="259" t="str">
        <f t="shared" si="3"/>
        <v xml:space="preserve"> </v>
      </c>
    </row>
    <row r="43" spans="1:25" ht="15" thickBot="1" x14ac:dyDescent="0.35">
      <c r="A43" s="7"/>
      <c r="B43" s="7"/>
      <c r="C43" s="7"/>
      <c r="D43" s="7"/>
      <c r="M43" s="167"/>
      <c r="N43" s="167"/>
      <c r="Q43" s="259" t="str">
        <f t="shared" si="3"/>
        <v xml:space="preserve"> </v>
      </c>
    </row>
    <row r="44" spans="1:25" x14ac:dyDescent="0.3">
      <c r="A44" s="230" t="s">
        <v>24</v>
      </c>
      <c r="B44" s="190"/>
      <c r="C44" s="191"/>
      <c r="D44" s="355"/>
      <c r="M44" s="167"/>
      <c r="N44" s="167"/>
      <c r="Q44" s="330"/>
      <c r="R44" s="330"/>
      <c r="S44" s="334"/>
      <c r="T44" s="334"/>
      <c r="U44" s="334"/>
      <c r="V44" s="334"/>
      <c r="W44" s="335"/>
      <c r="X44" s="336"/>
      <c r="Y44" s="335"/>
    </row>
    <row r="45" spans="1:25" x14ac:dyDescent="0.3">
      <c r="A45" s="192" t="s">
        <v>1</v>
      </c>
      <c r="B45" s="7" t="s">
        <v>25</v>
      </c>
      <c r="C45" s="193"/>
      <c r="D45" s="355"/>
      <c r="M45" s="167"/>
      <c r="N45" s="167"/>
      <c r="Q45" s="330"/>
      <c r="R45" s="330"/>
      <c r="S45" s="334"/>
      <c r="T45" s="334"/>
      <c r="U45" s="334"/>
      <c r="V45" s="334"/>
      <c r="W45" s="335"/>
      <c r="X45" s="336"/>
      <c r="Y45" s="335"/>
    </row>
    <row r="46" spans="1:25" x14ac:dyDescent="0.3">
      <c r="A46" s="194" t="s">
        <v>3</v>
      </c>
      <c r="B46" s="7" t="s">
        <v>188</v>
      </c>
      <c r="C46" s="193"/>
      <c r="D46" s="355"/>
      <c r="M46" s="167"/>
      <c r="N46" s="167"/>
      <c r="Q46" s="330"/>
      <c r="R46" s="330"/>
      <c r="S46" s="334"/>
      <c r="T46" s="334"/>
      <c r="U46" s="334"/>
      <c r="V46" s="334"/>
      <c r="W46" s="335"/>
      <c r="X46" s="336"/>
      <c r="Y46" s="335"/>
    </row>
    <row r="47" spans="1:25" s="131" customFormat="1" ht="15" thickBot="1" x14ac:dyDescent="0.35">
      <c r="A47" s="195" t="s">
        <v>5</v>
      </c>
      <c r="B47" s="122" t="s">
        <v>187</v>
      </c>
      <c r="C47" s="196"/>
      <c r="D47" s="355"/>
      <c r="J47" s="184"/>
      <c r="L47" s="268"/>
      <c r="M47" s="167"/>
      <c r="N47" s="167"/>
      <c r="Q47" s="330"/>
      <c r="R47" s="330"/>
      <c r="S47" s="334"/>
      <c r="T47" s="334"/>
      <c r="U47" s="334"/>
      <c r="V47" s="334"/>
      <c r="W47" s="335"/>
      <c r="X47" s="336"/>
      <c r="Y47" s="335"/>
    </row>
    <row r="48" spans="1:25" s="131" customFormat="1" x14ac:dyDescent="0.3">
      <c r="A48" s="7"/>
      <c r="B48" s="7"/>
      <c r="C48" s="7"/>
      <c r="D48" s="7"/>
      <c r="J48" s="184"/>
      <c r="L48" s="268"/>
      <c r="M48" s="167"/>
      <c r="N48" s="167"/>
      <c r="Q48" s="330"/>
      <c r="R48" s="330"/>
      <c r="S48" s="334"/>
      <c r="T48" s="334"/>
      <c r="U48" s="334"/>
      <c r="V48" s="334"/>
      <c r="W48" s="335"/>
      <c r="X48" s="336"/>
      <c r="Y48" s="335"/>
    </row>
    <row r="49" spans="1:25" s="92" customFormat="1" x14ac:dyDescent="0.3">
      <c r="A49" s="7"/>
      <c r="B49" s="7"/>
      <c r="C49" s="7"/>
      <c r="D49" s="7"/>
      <c r="J49" s="184"/>
      <c r="L49" s="268"/>
      <c r="M49" s="167"/>
      <c r="N49" s="167"/>
      <c r="Q49" s="330"/>
      <c r="R49" s="330"/>
      <c r="S49" s="334"/>
      <c r="T49" s="334"/>
      <c r="U49" s="334"/>
      <c r="V49" s="334"/>
      <c r="W49" s="335"/>
      <c r="X49" s="336"/>
      <c r="Y49" s="335"/>
    </row>
    <row r="50" spans="1:25" s="184" customFormat="1" x14ac:dyDescent="0.3">
      <c r="A50" s="7" t="s">
        <v>331</v>
      </c>
      <c r="B50" s="7"/>
      <c r="C50" s="7"/>
      <c r="D50" s="7"/>
      <c r="L50" s="268"/>
      <c r="Q50" s="330"/>
      <c r="R50" s="330"/>
      <c r="S50" s="334"/>
      <c r="T50" s="334"/>
      <c r="U50" s="334"/>
      <c r="V50" s="334"/>
      <c r="W50" s="335"/>
      <c r="X50" s="336"/>
      <c r="Y50" s="335"/>
    </row>
    <row r="51" spans="1:25" s="184" customFormat="1" ht="33.75" customHeight="1" thickBot="1" x14ac:dyDescent="0.45">
      <c r="A51" s="55" t="s">
        <v>342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340"/>
      <c r="M51" s="55"/>
      <c r="Q51" s="330"/>
      <c r="R51" s="330"/>
      <c r="S51" s="334"/>
      <c r="T51" s="334"/>
      <c r="U51" s="334"/>
      <c r="V51" s="334"/>
      <c r="W51" s="335"/>
      <c r="X51" s="336"/>
      <c r="Y51" s="335"/>
    </row>
    <row r="52" spans="1:25" ht="15" thickTop="1" x14ac:dyDescent="0.3">
      <c r="B52" s="84"/>
      <c r="C52" s="84"/>
      <c r="D52" s="85"/>
      <c r="E52" s="85"/>
      <c r="F52" s="85"/>
      <c r="G52" s="85"/>
      <c r="H52" s="85"/>
      <c r="I52" s="85"/>
      <c r="M52" s="167"/>
      <c r="N52" s="167"/>
      <c r="Q52" s="330"/>
      <c r="R52" s="330"/>
      <c r="S52" s="334"/>
      <c r="T52" s="334"/>
      <c r="U52" s="334"/>
      <c r="V52" s="334"/>
      <c r="W52" s="335"/>
      <c r="X52" s="336"/>
      <c r="Y52" s="335"/>
    </row>
    <row r="53" spans="1:25" ht="15" thickBot="1" x14ac:dyDescent="0.35">
      <c r="B53" s="165"/>
      <c r="C53" s="165"/>
      <c r="D53" s="165"/>
      <c r="E53" s="165"/>
      <c r="F53" s="165"/>
      <c r="G53" s="165"/>
      <c r="H53" s="88"/>
      <c r="I53" s="88"/>
      <c r="J53" s="183"/>
      <c r="K53" s="86"/>
      <c r="L53" s="344"/>
      <c r="M53" s="167"/>
      <c r="N53" s="167"/>
      <c r="Q53" s="335"/>
      <c r="R53" s="335"/>
      <c r="S53" s="335"/>
      <c r="T53" s="335"/>
      <c r="U53" s="335"/>
      <c r="V53" s="335"/>
      <c r="W53" s="335"/>
      <c r="X53" s="335"/>
      <c r="Y53" s="335"/>
    </row>
    <row r="54" spans="1:25" x14ac:dyDescent="0.3">
      <c r="A54" s="14"/>
      <c r="B54" s="15"/>
      <c r="C54" s="16"/>
      <c r="D54" s="48"/>
      <c r="E54" s="48" t="s">
        <v>185</v>
      </c>
      <c r="F54" s="487" t="s">
        <v>169</v>
      </c>
      <c r="G54" s="487"/>
      <c r="H54" s="17"/>
      <c r="I54" s="17"/>
      <c r="J54" s="17"/>
      <c r="K54" s="18"/>
      <c r="L54" s="342"/>
      <c r="M54" s="18"/>
      <c r="N54" s="19"/>
      <c r="Q54" s="335"/>
      <c r="R54" s="335"/>
      <c r="S54" s="335"/>
      <c r="T54" s="335"/>
      <c r="U54" s="335"/>
      <c r="V54" s="335"/>
      <c r="W54" s="335"/>
      <c r="X54" s="335"/>
      <c r="Y54" s="335"/>
    </row>
    <row r="55" spans="1:25" x14ac:dyDescent="0.3">
      <c r="A55" s="20"/>
      <c r="B55" s="7"/>
      <c r="C55" s="21"/>
      <c r="D55" s="47"/>
      <c r="E55" s="47" t="s">
        <v>176</v>
      </c>
      <c r="F55" s="488" t="s">
        <v>176</v>
      </c>
      <c r="G55" s="488"/>
      <c r="H55" s="220"/>
      <c r="I55" s="220"/>
      <c r="J55" s="220"/>
      <c r="K55" s="491" t="s">
        <v>5029</v>
      </c>
      <c r="L55" s="494"/>
      <c r="M55" s="492"/>
      <c r="N55" s="25"/>
    </row>
    <row r="56" spans="1:25" x14ac:dyDescent="0.3">
      <c r="A56" s="26"/>
      <c r="B56" s="27"/>
      <c r="C56" s="28" t="s">
        <v>347</v>
      </c>
      <c r="D56" s="47" t="s">
        <v>219</v>
      </c>
      <c r="E56" s="47" t="s">
        <v>171</v>
      </c>
      <c r="F56" s="489" t="s">
        <v>177</v>
      </c>
      <c r="G56" s="490"/>
      <c r="H56" s="22" t="s">
        <v>170</v>
      </c>
      <c r="I56" s="22" t="s">
        <v>171</v>
      </c>
      <c r="J56" s="22" t="s">
        <v>332</v>
      </c>
      <c r="K56" s="29"/>
      <c r="L56" s="29"/>
      <c r="M56" s="29"/>
      <c r="N56" s="30"/>
    </row>
    <row r="57" spans="1:25" x14ac:dyDescent="0.3">
      <c r="A57" s="26"/>
      <c r="B57" s="27"/>
      <c r="C57" s="28" t="s">
        <v>328</v>
      </c>
      <c r="D57" s="47" t="s">
        <v>220</v>
      </c>
      <c r="E57" s="47" t="s">
        <v>173</v>
      </c>
      <c r="F57" s="32" t="s">
        <v>168</v>
      </c>
      <c r="G57" s="33" t="s">
        <v>60</v>
      </c>
      <c r="H57" s="31" t="s">
        <v>172</v>
      </c>
      <c r="I57" s="31" t="s">
        <v>173</v>
      </c>
      <c r="J57" s="31" t="s">
        <v>333</v>
      </c>
      <c r="K57" s="31" t="s">
        <v>59</v>
      </c>
      <c r="L57" s="31" t="s">
        <v>59</v>
      </c>
      <c r="M57" s="31" t="s">
        <v>62</v>
      </c>
      <c r="N57" s="35"/>
    </row>
    <row r="58" spans="1:25" x14ac:dyDescent="0.3">
      <c r="A58" s="36" t="s">
        <v>1728</v>
      </c>
      <c r="B58" s="8" t="s">
        <v>1727</v>
      </c>
      <c r="C58" s="46" t="s">
        <v>41</v>
      </c>
      <c r="D58" s="117" t="s">
        <v>1772</v>
      </c>
      <c r="E58" s="47" t="s">
        <v>186</v>
      </c>
      <c r="F58" s="37" t="s">
        <v>61</v>
      </c>
      <c r="G58" s="37" t="s">
        <v>61</v>
      </c>
      <c r="H58" s="118" t="s">
        <v>175</v>
      </c>
      <c r="I58" s="118" t="s">
        <v>1774</v>
      </c>
      <c r="J58" s="118" t="s">
        <v>1775</v>
      </c>
      <c r="K58" s="118" t="s">
        <v>60</v>
      </c>
      <c r="L58" s="118" t="s">
        <v>61</v>
      </c>
      <c r="M58" s="118" t="s">
        <v>63</v>
      </c>
      <c r="N58" s="119" t="s">
        <v>64</v>
      </c>
    </row>
    <row r="59" spans="1:25" x14ac:dyDescent="0.3">
      <c r="A59" s="317" t="s">
        <v>1729</v>
      </c>
      <c r="B59" s="42" t="s">
        <v>1751</v>
      </c>
      <c r="C59" s="337">
        <f>-VLOOKUP($S59,Q1B!$A:$E,3,FALSE)</f>
        <v>80198</v>
      </c>
      <c r="D59" s="453">
        <f>-VLOOKUP($S59,Q1B!$A:$E,5,FALSE)</f>
        <v>11802.99</v>
      </c>
      <c r="E59" s="318"/>
      <c r="F59" s="318"/>
      <c r="G59" s="318"/>
      <c r="H59" s="454">
        <f>-VLOOKUP($S59,Q2B!$A:$E,5,FALSE)</f>
        <v>16328</v>
      </c>
      <c r="I59" s="454">
        <f>-VLOOKUP($S59,Q3B!$A:$E,5,FALSE)</f>
        <v>0</v>
      </c>
      <c r="J59" s="454">
        <f>-VLOOKUP($S59,Q4B!$A:$E,5,FALSE)</f>
        <v>0</v>
      </c>
      <c r="K59" s="137">
        <f>SUM(D59:J59)</f>
        <v>28130.989999999998</v>
      </c>
      <c r="L59" s="343">
        <f>IFERROR(K59/C59," ")</f>
        <v>0.35076922117758547</v>
      </c>
      <c r="M59" s="181" t="s">
        <v>1</v>
      </c>
      <c r="N59" s="229"/>
      <c r="P59" t="str">
        <f t="shared" ref="P59:P82" si="5">LEFT(A59,3)</f>
        <v>101</v>
      </c>
      <c r="Q59" s="260" t="s">
        <v>1751</v>
      </c>
      <c r="S59" s="374" t="s">
        <v>2496</v>
      </c>
    </row>
    <row r="60" spans="1:25" x14ac:dyDescent="0.3">
      <c r="A60" s="317" t="s">
        <v>1730</v>
      </c>
      <c r="B60" s="42" t="s">
        <v>1752</v>
      </c>
      <c r="C60" s="338">
        <f>-VLOOKUP($S60,Q1B!$A:$E,3,FALSE)</f>
        <v>475732</v>
      </c>
      <c r="D60" s="453">
        <f>-VLOOKUP($S60,Q1B!$A:$E,5,FALSE)</f>
        <v>154643.91</v>
      </c>
      <c r="E60" s="318"/>
      <c r="F60" s="318"/>
      <c r="G60" s="318"/>
      <c r="H60" s="454">
        <f>-VLOOKUP($S60,Q2B!$A:$E,5,FALSE)</f>
        <v>135797.57</v>
      </c>
      <c r="I60" s="223">
        <f>-VLOOKUP($S60,Q3B!$A:$E,5,FALSE)</f>
        <v>0</v>
      </c>
      <c r="J60" s="169">
        <f>-VLOOKUP($S60,Q4B!$A:$E,5,FALSE)</f>
        <v>0</v>
      </c>
      <c r="K60" s="137">
        <f t="shared" ref="K60:K82" si="6">SUM(D60:J60)</f>
        <v>290441.48</v>
      </c>
      <c r="L60" s="343">
        <f>IFERROR(K60/C60," ")</f>
        <v>0.61051491175703965</v>
      </c>
      <c r="M60" s="465" t="s">
        <v>3</v>
      </c>
      <c r="N60" s="229"/>
      <c r="P60" s="259" t="str">
        <f t="shared" si="5"/>
        <v>172</v>
      </c>
      <c r="Q60" s="260" t="s">
        <v>1752</v>
      </c>
      <c r="S60" s="374" t="s">
        <v>2498</v>
      </c>
    </row>
    <row r="61" spans="1:25" x14ac:dyDescent="0.3">
      <c r="A61" s="317" t="s">
        <v>1731</v>
      </c>
      <c r="B61" s="42" t="s">
        <v>1753</v>
      </c>
      <c r="C61" s="338">
        <f>-VLOOKUP($S61,Q1B!$A:$E,3,FALSE)</f>
        <v>40046</v>
      </c>
      <c r="D61" s="453">
        <f>-VLOOKUP($S61,Q1B!$A:$E,5,FALSE)</f>
        <v>7956.97</v>
      </c>
      <c r="E61" s="318"/>
      <c r="F61" s="318"/>
      <c r="G61" s="318"/>
      <c r="H61" s="455">
        <f>-VLOOKUP($S61,Q2B!$A:$E,5,FALSE)</f>
        <v>7974.39</v>
      </c>
      <c r="I61" s="223">
        <f>-VLOOKUP($S61,Q3B!$A:$E,5,FALSE)</f>
        <v>0</v>
      </c>
      <c r="J61" s="169">
        <f>-VLOOKUP($S61,Q4B!$A:$E,5,FALSE)</f>
        <v>0</v>
      </c>
      <c r="K61" s="137">
        <f t="shared" si="6"/>
        <v>15931.36</v>
      </c>
      <c r="L61" s="343">
        <f t="shared" ref="L61:L81" si="7">IFERROR(K61/C61," ")</f>
        <v>0.39782649952554566</v>
      </c>
      <c r="M61" s="192" t="s">
        <v>1</v>
      </c>
      <c r="N61" s="229"/>
      <c r="P61" s="259" t="str">
        <f t="shared" si="5"/>
        <v>191</v>
      </c>
      <c r="Q61" s="260" t="s">
        <v>1753</v>
      </c>
      <c r="S61" s="374" t="s">
        <v>2500</v>
      </c>
    </row>
    <row r="62" spans="1:25" x14ac:dyDescent="0.3">
      <c r="A62" s="317" t="s">
        <v>1732</v>
      </c>
      <c r="B62" s="42" t="s">
        <v>1754</v>
      </c>
      <c r="C62" s="338">
        <f>-VLOOKUP($S62,Q1B!$A:$E,3,FALSE)</f>
        <v>743870</v>
      </c>
      <c r="D62" s="453">
        <f>-VLOOKUP($S62,Q1B!$A:$E,5,FALSE)</f>
        <v>167220.04</v>
      </c>
      <c r="E62" s="318"/>
      <c r="F62" s="318"/>
      <c r="G62" s="318"/>
      <c r="H62" s="455">
        <f>-VLOOKUP($S62,Q2B!$A:$E,5,FALSE)</f>
        <v>134185.10999999999</v>
      </c>
      <c r="I62" s="223">
        <f>-VLOOKUP($S62,Q3B!$A:$E,5,FALSE)</f>
        <v>0</v>
      </c>
      <c r="J62" s="169">
        <f>-VLOOKUP($S62,Q4B!$A:$E,5,FALSE)</f>
        <v>0</v>
      </c>
      <c r="K62" s="137">
        <f t="shared" si="6"/>
        <v>301405.15000000002</v>
      </c>
      <c r="L62" s="343">
        <f t="shared" si="7"/>
        <v>0.40518524742226469</v>
      </c>
      <c r="M62" s="192" t="s">
        <v>1</v>
      </c>
      <c r="N62" s="229"/>
      <c r="P62" s="259" t="str">
        <f t="shared" si="5"/>
        <v>201</v>
      </c>
      <c r="Q62" s="260" t="s">
        <v>1754</v>
      </c>
      <c r="S62" s="374" t="s">
        <v>2502</v>
      </c>
    </row>
    <row r="63" spans="1:25" x14ac:dyDescent="0.3">
      <c r="A63" s="317" t="s">
        <v>1733</v>
      </c>
      <c r="B63" s="42" t="s">
        <v>1755</v>
      </c>
      <c r="C63" s="338">
        <f>-VLOOKUP($S63,Q1B!$A:$E,3,FALSE)</f>
        <v>177664</v>
      </c>
      <c r="D63" s="453">
        <f>-VLOOKUP($S63,Q1B!$A:$E,5,FALSE)</f>
        <v>55900.75</v>
      </c>
      <c r="E63" s="318"/>
      <c r="F63" s="318"/>
      <c r="G63" s="318"/>
      <c r="H63" s="455">
        <f>-VLOOKUP($S63,Q2B!$A:$E,5,FALSE)</f>
        <v>41500.83</v>
      </c>
      <c r="I63" s="223">
        <f>-VLOOKUP($S63,Q3B!$A:$E,5,FALSE)</f>
        <v>0</v>
      </c>
      <c r="J63" s="169">
        <f>-VLOOKUP($S63,Q4B!$A:$E,5,FALSE)</f>
        <v>0</v>
      </c>
      <c r="K63" s="137">
        <f t="shared" si="6"/>
        <v>97401.58</v>
      </c>
      <c r="L63" s="343">
        <f t="shared" si="7"/>
        <v>0.54823475774495678</v>
      </c>
      <c r="M63" s="192" t="s">
        <v>1</v>
      </c>
      <c r="N63" s="229"/>
      <c r="P63" s="259" t="str">
        <f t="shared" si="5"/>
        <v>215</v>
      </c>
      <c r="Q63" s="260" t="s">
        <v>1755</v>
      </c>
      <c r="S63" s="374" t="s">
        <v>2504</v>
      </c>
    </row>
    <row r="64" spans="1:25" x14ac:dyDescent="0.3">
      <c r="A64" s="317" t="s">
        <v>1734</v>
      </c>
      <c r="B64" s="42" t="s">
        <v>1756</v>
      </c>
      <c r="C64" s="338">
        <f>-VLOOKUP($S64,Q1B!$A:$E,3,FALSE)</f>
        <v>1944</v>
      </c>
      <c r="D64" s="453">
        <f>-VLOOKUP($S64,Q1B!$A:$E,5,FALSE)</f>
        <v>242.22</v>
      </c>
      <c r="E64" s="318"/>
      <c r="F64" s="318"/>
      <c r="G64" s="318"/>
      <c r="H64" s="455">
        <f>-VLOOKUP($S64,Q2B!$A:$E,5,FALSE)</f>
        <v>242.21</v>
      </c>
      <c r="I64" s="223">
        <f>-VLOOKUP($S64,Q3B!$A:$E,5,FALSE)</f>
        <v>0</v>
      </c>
      <c r="J64" s="169">
        <f>-VLOOKUP($S64,Q4B!$A:$E,5,FALSE)</f>
        <v>0</v>
      </c>
      <c r="K64" s="137">
        <f t="shared" si="6"/>
        <v>484.43</v>
      </c>
      <c r="L64" s="343">
        <f t="shared" si="7"/>
        <v>0.24919238683127573</v>
      </c>
      <c r="M64" s="192" t="s">
        <v>1</v>
      </c>
      <c r="N64" s="229"/>
      <c r="P64" s="259" t="str">
        <f t="shared" si="5"/>
        <v>247</v>
      </c>
      <c r="Q64" s="260" t="s">
        <v>1756</v>
      </c>
      <c r="S64" s="374" t="s">
        <v>2506</v>
      </c>
    </row>
    <row r="65" spans="1:19" x14ac:dyDescent="0.3">
      <c r="A65" s="317" t="s">
        <v>1735</v>
      </c>
      <c r="B65" s="42" t="s">
        <v>1757</v>
      </c>
      <c r="C65" s="338">
        <f>-VLOOKUP($S65,Q1B!$A:$E,3,FALSE)</f>
        <v>71837</v>
      </c>
      <c r="D65" s="453">
        <f>-VLOOKUP($S65,Q1B!$A:$E,5,FALSE)</f>
        <v>21968.87</v>
      </c>
      <c r="E65" s="318"/>
      <c r="F65" s="318"/>
      <c r="G65" s="318"/>
      <c r="H65" s="455">
        <f>-VLOOKUP($S65,Q2B!$A:$E,5,FALSE)</f>
        <v>11700.69</v>
      </c>
      <c r="I65" s="223">
        <f>-VLOOKUP($S65,Q3B!$A:$E,5,FALSE)</f>
        <v>0</v>
      </c>
      <c r="J65" s="169">
        <f>-VLOOKUP($S65,Q4B!$A:$E,5,FALSE)</f>
        <v>0</v>
      </c>
      <c r="K65" s="137">
        <f t="shared" si="6"/>
        <v>33669.56</v>
      </c>
      <c r="L65" s="343">
        <f t="shared" si="7"/>
        <v>0.46869384857385465</v>
      </c>
      <c r="M65" s="192" t="s">
        <v>1</v>
      </c>
      <c r="N65" s="229"/>
      <c r="P65" s="373" t="str">
        <f t="shared" si="5"/>
        <v>265</v>
      </c>
      <c r="Q65" s="260" t="s">
        <v>1757</v>
      </c>
      <c r="S65" s="374" t="s">
        <v>679</v>
      </c>
    </row>
    <row r="66" spans="1:19" x14ac:dyDescent="0.3">
      <c r="A66" s="317" t="s">
        <v>1736</v>
      </c>
      <c r="B66" s="42" t="s">
        <v>1758</v>
      </c>
      <c r="C66" s="338">
        <f>-VLOOKUP($S66,Q1B!$A:$E,3,FALSE)</f>
        <v>388520</v>
      </c>
      <c r="D66" s="453">
        <f>-VLOOKUP($S66,Q1B!$A:$E,5,FALSE)</f>
        <v>99484.21</v>
      </c>
      <c r="E66" s="318"/>
      <c r="F66" s="318"/>
      <c r="G66" s="318"/>
      <c r="H66" s="455">
        <f>-VLOOKUP($S66,Q2B!$A:$E,5,FALSE)</f>
        <v>89477.51</v>
      </c>
      <c r="I66" s="223">
        <f>-VLOOKUP($S66,Q3B!$A:$E,5,FALSE)</f>
        <v>0</v>
      </c>
      <c r="J66" s="169">
        <f>-VLOOKUP($S66,Q4B!$A:$E,5,FALSE)</f>
        <v>0</v>
      </c>
      <c r="K66" s="137">
        <f t="shared" si="6"/>
        <v>188961.72</v>
      </c>
      <c r="L66" s="343">
        <f t="shared" si="7"/>
        <v>0.48636291568001649</v>
      </c>
      <c r="M66" s="192" t="s">
        <v>1</v>
      </c>
      <c r="N66" s="229"/>
      <c r="P66" s="373" t="str">
        <f t="shared" si="5"/>
        <v>289</v>
      </c>
      <c r="Q66" s="260" t="s">
        <v>1758</v>
      </c>
      <c r="S66" s="374" t="s">
        <v>723</v>
      </c>
    </row>
    <row r="67" spans="1:19" x14ac:dyDescent="0.3">
      <c r="A67" s="317" t="s">
        <v>1737</v>
      </c>
      <c r="B67" s="42" t="s">
        <v>1759</v>
      </c>
      <c r="C67" s="338">
        <f>-VLOOKUP($S67,Q1B!$A:$E,3,FALSE)</f>
        <v>4029318</v>
      </c>
      <c r="D67" s="453">
        <f>-VLOOKUP($S67,Q1B!$A:$E,5,FALSE)</f>
        <v>1150895.98</v>
      </c>
      <c r="E67" s="318"/>
      <c r="F67" s="318"/>
      <c r="G67" s="318"/>
      <c r="H67" s="455">
        <f>-VLOOKUP($S67,Q2B!$A:$E,5,FALSE)</f>
        <v>923429.19</v>
      </c>
      <c r="I67" s="223">
        <f>-VLOOKUP($S67,Q3B!$A:$E,5,FALSE)</f>
        <v>0</v>
      </c>
      <c r="J67" s="169">
        <f>-VLOOKUP($S67,Q4B!$A:$E,5,FALSE)</f>
        <v>0</v>
      </c>
      <c r="K67" s="137">
        <f t="shared" si="6"/>
        <v>2074325.17</v>
      </c>
      <c r="L67" s="343">
        <f t="shared" si="7"/>
        <v>0.51480800721114583</v>
      </c>
      <c r="M67" s="192" t="s">
        <v>1</v>
      </c>
      <c r="N67" s="229"/>
      <c r="P67" s="373" t="str">
        <f t="shared" si="5"/>
        <v>301</v>
      </c>
      <c r="Q67" s="260" t="s">
        <v>1759</v>
      </c>
      <c r="S67" s="374" t="s">
        <v>2508</v>
      </c>
    </row>
    <row r="68" spans="1:19" x14ac:dyDescent="0.3">
      <c r="A68" s="317" t="s">
        <v>1738</v>
      </c>
      <c r="B68" s="42" t="s">
        <v>1760</v>
      </c>
      <c r="C68" s="338">
        <f>-VLOOKUP($S68,Q1B!$A:$E,3,FALSE)</f>
        <v>2492120</v>
      </c>
      <c r="D68" s="453">
        <f>-VLOOKUP($S68,Q1B!$A:$E,5,FALSE)</f>
        <v>557959.39</v>
      </c>
      <c r="E68" s="318"/>
      <c r="F68" s="318"/>
      <c r="G68" s="318"/>
      <c r="H68" s="455">
        <f>-VLOOKUP($S68,Q2B!$A:$E,5,FALSE)</f>
        <v>613267.52</v>
      </c>
      <c r="I68" s="223">
        <f>-VLOOKUP($S68,Q3B!$A:$E,5,FALSE)</f>
        <v>0</v>
      </c>
      <c r="J68" s="169">
        <f>-VLOOKUP($S68,Q4B!$A:$E,5,FALSE)</f>
        <v>0</v>
      </c>
      <c r="K68" s="137">
        <f t="shared" si="6"/>
        <v>1171226.9100000001</v>
      </c>
      <c r="L68" s="343">
        <f t="shared" si="7"/>
        <v>0.46997211610997869</v>
      </c>
      <c r="M68" s="192" t="s">
        <v>1</v>
      </c>
      <c r="N68" s="229"/>
      <c r="P68" s="373" t="str">
        <f t="shared" si="5"/>
        <v>336</v>
      </c>
      <c r="Q68" s="260" t="s">
        <v>1760</v>
      </c>
      <c r="S68" s="374" t="s">
        <v>854</v>
      </c>
    </row>
    <row r="69" spans="1:19" x14ac:dyDescent="0.3">
      <c r="A69" s="317" t="s">
        <v>1739</v>
      </c>
      <c r="B69" s="42" t="s">
        <v>1761</v>
      </c>
      <c r="C69" s="338">
        <f>-VLOOKUP($S69,Q1B!$A:$E,3,FALSE)</f>
        <v>391129</v>
      </c>
      <c r="D69" s="453">
        <f>-VLOOKUP($S69,Q1B!$A:$E,5,FALSE)</f>
        <v>93127.4</v>
      </c>
      <c r="E69" s="318"/>
      <c r="F69" s="318"/>
      <c r="G69" s="318"/>
      <c r="H69" s="455">
        <f>-VLOOKUP($S69,Q2B!$A:$E,5,FALSE)</f>
        <v>94842.58</v>
      </c>
      <c r="I69" s="223">
        <f>-VLOOKUP($S69,Q3B!$A:$E,5,FALSE)</f>
        <v>0</v>
      </c>
      <c r="J69" s="169">
        <f>-VLOOKUP($S69,Q4B!$A:$E,5,FALSE)</f>
        <v>0</v>
      </c>
      <c r="K69" s="137">
        <f t="shared" si="6"/>
        <v>187969.97999999998</v>
      </c>
      <c r="L69" s="343">
        <f t="shared" si="7"/>
        <v>0.48058308128520255</v>
      </c>
      <c r="M69" s="192" t="s">
        <v>1</v>
      </c>
      <c r="N69" s="229"/>
      <c r="P69" s="373" t="str">
        <f t="shared" si="5"/>
        <v>371</v>
      </c>
      <c r="Q69" s="260" t="s">
        <v>1761</v>
      </c>
      <c r="S69" s="374" t="s">
        <v>2510</v>
      </c>
    </row>
    <row r="70" spans="1:19" x14ac:dyDescent="0.3">
      <c r="A70" s="317" t="s">
        <v>1740</v>
      </c>
      <c r="B70" s="42" t="s">
        <v>1762</v>
      </c>
      <c r="C70" s="338">
        <f>-VLOOKUP($S70,Q1B!$A:$E,3,FALSE)</f>
        <v>55744</v>
      </c>
      <c r="D70" s="453">
        <f>-VLOOKUP($S70,Q1B!$A:$E,5,FALSE)</f>
        <v>23902.01</v>
      </c>
      <c r="E70" s="318"/>
      <c r="F70" s="318"/>
      <c r="G70" s="318"/>
      <c r="H70" s="455">
        <f>-VLOOKUP($S70,Q2B!$A:$E,5,FALSE)</f>
        <v>15742.54</v>
      </c>
      <c r="I70" s="223">
        <f>-VLOOKUP($S70,Q3B!$A:$E,5,FALSE)</f>
        <v>0</v>
      </c>
      <c r="J70" s="169">
        <f>-VLOOKUP($S70,Q4B!$A:$E,5,FALSE)</f>
        <v>0</v>
      </c>
      <c r="K70" s="137">
        <f t="shared" si="6"/>
        <v>39644.550000000003</v>
      </c>
      <c r="L70" s="343">
        <f t="shared" si="7"/>
        <v>0.71118954506314591</v>
      </c>
      <c r="M70" s="465" t="s">
        <v>3</v>
      </c>
      <c r="N70" s="466" t="s">
        <v>5037</v>
      </c>
      <c r="P70" s="373" t="str">
        <f t="shared" si="5"/>
        <v>400</v>
      </c>
      <c r="Q70" s="260" t="s">
        <v>1762</v>
      </c>
      <c r="S70" s="374" t="s">
        <v>2512</v>
      </c>
    </row>
    <row r="71" spans="1:19" x14ac:dyDescent="0.3">
      <c r="A71" s="317" t="s">
        <v>1741</v>
      </c>
      <c r="B71" s="42" t="s">
        <v>1763</v>
      </c>
      <c r="C71" s="338">
        <f>-VLOOKUP($S71,Q1B!$A:$E,3,FALSE)</f>
        <v>1050</v>
      </c>
      <c r="D71" s="453">
        <f>-VLOOKUP($S71,Q1B!$A:$E,5,FALSE)</f>
        <v>0</v>
      </c>
      <c r="E71" s="318"/>
      <c r="F71" s="318"/>
      <c r="G71" s="318"/>
      <c r="H71" s="455">
        <f>-VLOOKUP($S71,Q2B!$A:$E,5,FALSE)</f>
        <v>532.85</v>
      </c>
      <c r="I71" s="223">
        <f>-VLOOKUP($S71,Q3B!$A:$E,5,FALSE)</f>
        <v>0</v>
      </c>
      <c r="J71" s="169">
        <f>-VLOOKUP($S71,Q4B!$A:$E,5,FALSE)</f>
        <v>0</v>
      </c>
      <c r="K71" s="137">
        <f t="shared" si="6"/>
        <v>532.85</v>
      </c>
      <c r="L71" s="343">
        <f t="shared" si="7"/>
        <v>0.50747619047619053</v>
      </c>
      <c r="M71" s="192" t="s">
        <v>1</v>
      </c>
      <c r="N71" s="229"/>
      <c r="P71" s="373" t="str">
        <f t="shared" si="5"/>
        <v>410</v>
      </c>
      <c r="Q71" s="260" t="s">
        <v>1763</v>
      </c>
      <c r="S71" s="374" t="s">
        <v>2514</v>
      </c>
    </row>
    <row r="72" spans="1:19" x14ac:dyDescent="0.3">
      <c r="A72" s="317" t="s">
        <v>1742</v>
      </c>
      <c r="B72" s="468" t="s">
        <v>1764</v>
      </c>
      <c r="C72" s="338">
        <f>-VLOOKUP($S72,Q1B!$A:$E,3,FALSE)</f>
        <v>0</v>
      </c>
      <c r="D72" s="453">
        <f>-VLOOKUP($S72,Q1B!$A:$E,5,FALSE)</f>
        <v>2905.79</v>
      </c>
      <c r="E72" s="318"/>
      <c r="F72" s="318"/>
      <c r="G72" s="318"/>
      <c r="H72" s="455">
        <f>-VLOOKUP($S72,Q2B!$A:$E,5,FALSE)</f>
        <v>2658.76</v>
      </c>
      <c r="I72" s="223">
        <f>-VLOOKUP($S72,Q3B!$A:$E,5,FALSE)</f>
        <v>0</v>
      </c>
      <c r="J72" s="169">
        <f>-VLOOKUP($S72,Q4B!$A:$E,5,FALSE)</f>
        <v>0</v>
      </c>
      <c r="K72" s="137">
        <f t="shared" si="6"/>
        <v>5564.55</v>
      </c>
      <c r="L72" s="343" t="str">
        <f t="shared" si="7"/>
        <v xml:space="preserve"> </v>
      </c>
      <c r="M72" s="192" t="s">
        <v>1</v>
      </c>
      <c r="N72" s="229"/>
      <c r="P72" s="373" t="str">
        <f t="shared" si="5"/>
        <v>420</v>
      </c>
      <c r="Q72" s="260" t="s">
        <v>1764</v>
      </c>
      <c r="S72" s="374" t="s">
        <v>2516</v>
      </c>
    </row>
    <row r="73" spans="1:19" x14ac:dyDescent="0.3">
      <c r="A73" s="317" t="s">
        <v>1743</v>
      </c>
      <c r="B73" s="42" t="s">
        <v>1765</v>
      </c>
      <c r="C73" s="338">
        <f>-VLOOKUP($S73,Q1B!$A:$E,3,FALSE)</f>
        <v>2073133</v>
      </c>
      <c r="D73" s="453">
        <f>-VLOOKUP($S73,Q1B!$A:$E,5,FALSE)</f>
        <v>533245.71</v>
      </c>
      <c r="E73" s="318"/>
      <c r="F73" s="318"/>
      <c r="G73" s="318"/>
      <c r="H73" s="455">
        <f>-VLOOKUP($S73,Q2B!$A:$E,5,FALSE)</f>
        <v>495929.81</v>
      </c>
      <c r="I73" s="223">
        <f>-VLOOKUP($S73,Q3B!$A:$E,5,FALSE)</f>
        <v>0</v>
      </c>
      <c r="J73" s="169">
        <f>-VLOOKUP($S73,Q4B!$A:$E,5,FALSE)</f>
        <v>0</v>
      </c>
      <c r="K73" s="137">
        <f t="shared" si="6"/>
        <v>1029175.52</v>
      </c>
      <c r="L73" s="343">
        <f t="shared" si="7"/>
        <v>0.49643487417353349</v>
      </c>
      <c r="M73" s="192" t="s">
        <v>1</v>
      </c>
      <c r="N73" s="229"/>
      <c r="P73" s="373" t="str">
        <f t="shared" si="5"/>
        <v>441</v>
      </c>
      <c r="Q73" s="260" t="s">
        <v>1765</v>
      </c>
      <c r="S73" s="374" t="s">
        <v>924</v>
      </c>
    </row>
    <row r="74" spans="1:19" x14ac:dyDescent="0.3">
      <c r="A74" s="317" t="s">
        <v>1744</v>
      </c>
      <c r="B74" s="42" t="s">
        <v>1766</v>
      </c>
      <c r="C74" s="338">
        <f>-VLOOKUP($S74,Q1B!$A:$E,3,FALSE)</f>
        <v>761326</v>
      </c>
      <c r="D74" s="453">
        <f>-VLOOKUP($S74,Q1B!$A:$E,5,FALSE)</f>
        <v>130223.76</v>
      </c>
      <c r="E74" s="318"/>
      <c r="F74" s="318"/>
      <c r="G74" s="318"/>
      <c r="H74" s="455">
        <f>-VLOOKUP($S74,Q2B!$A:$E,5,FALSE)</f>
        <v>194423.38</v>
      </c>
      <c r="I74" s="223">
        <f>-VLOOKUP($S74,Q3B!$A:$E,5,FALSE)</f>
        <v>0</v>
      </c>
      <c r="J74" s="169">
        <f>-VLOOKUP($S74,Q4B!$A:$E,5,FALSE)</f>
        <v>0</v>
      </c>
      <c r="K74" s="137">
        <f t="shared" si="6"/>
        <v>324647.14</v>
      </c>
      <c r="L74" s="343">
        <f t="shared" si="7"/>
        <v>0.42642329304397852</v>
      </c>
      <c r="M74" s="192" t="s">
        <v>1</v>
      </c>
      <c r="N74" s="229"/>
      <c r="P74" s="373" t="str">
        <f t="shared" si="5"/>
        <v>528</v>
      </c>
      <c r="Q74" s="260" t="s">
        <v>1766</v>
      </c>
      <c r="S74" s="374" t="s">
        <v>2518</v>
      </c>
    </row>
    <row r="75" spans="1:19" x14ac:dyDescent="0.3">
      <c r="A75" s="317" t="s">
        <v>1745</v>
      </c>
      <c r="B75" s="42" t="s">
        <v>1589</v>
      </c>
      <c r="C75" s="338">
        <f>-VLOOKUP($S75,Q1B!$A:$E,3,FALSE)</f>
        <v>255557</v>
      </c>
      <c r="D75" s="453">
        <f>-VLOOKUP($S75,Q1B!$A:$E,5,FALSE)</f>
        <v>68406.67</v>
      </c>
      <c r="E75" s="318"/>
      <c r="F75" s="318"/>
      <c r="G75" s="318"/>
      <c r="H75" s="455">
        <f>-VLOOKUP($S75,Q2B!$A:$E,5,FALSE)</f>
        <v>39199.72</v>
      </c>
      <c r="I75" s="223">
        <f>-VLOOKUP($S75,Q3B!$A:$E,5,FALSE)</f>
        <v>0</v>
      </c>
      <c r="J75" s="169">
        <f>-VLOOKUP($S75,Q4B!$A:$E,5,FALSE)</f>
        <v>0</v>
      </c>
      <c r="K75" s="137">
        <f t="shared" si="6"/>
        <v>107606.39</v>
      </c>
      <c r="L75" s="343">
        <f t="shared" si="7"/>
        <v>0.42106610266985445</v>
      </c>
      <c r="M75" s="192" t="s">
        <v>1</v>
      </c>
      <c r="N75" s="229"/>
      <c r="P75" s="373" t="str">
        <f t="shared" si="5"/>
        <v>529</v>
      </c>
      <c r="Q75" s="260" t="s">
        <v>1589</v>
      </c>
      <c r="S75" s="374" t="s">
        <v>2520</v>
      </c>
    </row>
    <row r="76" spans="1:19" x14ac:dyDescent="0.3">
      <c r="A76" s="317" t="s">
        <v>1746</v>
      </c>
      <c r="B76" s="42" t="s">
        <v>1767</v>
      </c>
      <c r="C76" s="338">
        <f>-VLOOKUP($S76,Q1B!$A:$E,3,FALSE)</f>
        <v>398103</v>
      </c>
      <c r="D76" s="453">
        <f>-VLOOKUP($S76,Q1B!$A:$E,5,FALSE)</f>
        <v>67205.72</v>
      </c>
      <c r="E76" s="318"/>
      <c r="F76" s="318"/>
      <c r="G76" s="318"/>
      <c r="H76" s="455">
        <f>-VLOOKUP($S76,Q2B!$A:$E,5,FALSE)</f>
        <v>123064.34</v>
      </c>
      <c r="I76" s="223">
        <f>-VLOOKUP($S76,Q3B!$A:$E,5,FALSE)</f>
        <v>0</v>
      </c>
      <c r="J76" s="169">
        <f>-VLOOKUP($S76,Q4B!$A:$E,5,FALSE)</f>
        <v>0</v>
      </c>
      <c r="K76" s="137">
        <f t="shared" si="6"/>
        <v>190270.06</v>
      </c>
      <c r="L76" s="343">
        <f t="shared" si="7"/>
        <v>0.47794178893401956</v>
      </c>
      <c r="M76" s="192" t="s">
        <v>1</v>
      </c>
      <c r="N76" s="229"/>
      <c r="P76" s="373" t="str">
        <f t="shared" si="5"/>
        <v>751</v>
      </c>
      <c r="Q76" s="260" t="s">
        <v>1767</v>
      </c>
      <c r="S76" s="374" t="s">
        <v>958</v>
      </c>
    </row>
    <row r="77" spans="1:19" x14ac:dyDescent="0.3">
      <c r="A77" s="317" t="s">
        <v>1747</v>
      </c>
      <c r="B77" s="42" t="s">
        <v>1768</v>
      </c>
      <c r="C77" s="338">
        <f>-VLOOKUP($S77,Q1B!$A:$E,3,FALSE)</f>
        <v>514299</v>
      </c>
      <c r="D77" s="453">
        <f>-VLOOKUP($S77,Q1B!$A:$E,5,FALSE)</f>
        <v>345768.08</v>
      </c>
      <c r="E77" s="318"/>
      <c r="F77" s="318"/>
      <c r="G77" s="318"/>
      <c r="H77" s="455">
        <f>-VLOOKUP($S77,Q2B!$A:$E,5,FALSE)</f>
        <v>172884.04</v>
      </c>
      <c r="I77" s="223">
        <f>-VLOOKUP($S77,Q3B!$A:$E,5,FALSE)</f>
        <v>0</v>
      </c>
      <c r="J77" s="169">
        <f>-VLOOKUP($S77,Q4B!$A:$E,5,FALSE)</f>
        <v>0</v>
      </c>
      <c r="K77" s="137">
        <f t="shared" si="6"/>
        <v>518652.12</v>
      </c>
      <c r="L77" s="343">
        <f t="shared" si="7"/>
        <v>1.0084641813419819</v>
      </c>
      <c r="M77" s="192" t="s">
        <v>1</v>
      </c>
      <c r="N77" s="358" t="s">
        <v>1777</v>
      </c>
      <c r="P77" s="373" t="str">
        <f t="shared" si="5"/>
        <v>790</v>
      </c>
      <c r="Q77" s="260" t="s">
        <v>1768</v>
      </c>
      <c r="S77" s="374" t="s">
        <v>2522</v>
      </c>
    </row>
    <row r="78" spans="1:19" x14ac:dyDescent="0.3">
      <c r="A78" s="317" t="s">
        <v>4988</v>
      </c>
      <c r="B78" s="42" t="s">
        <v>4991</v>
      </c>
      <c r="C78" s="338">
        <f>-VLOOKUP($S78,Q1B!$A:$E,3,FALSE)</f>
        <v>63114</v>
      </c>
      <c r="D78" s="453">
        <f>-VLOOKUP($S78,Q1B!$A:$E,5,FALSE)</f>
        <v>0</v>
      </c>
      <c r="E78" s="318"/>
      <c r="F78" s="318"/>
      <c r="G78" s="318"/>
      <c r="H78" s="455">
        <f>-VLOOKUP($S78,Q2B!$A:$E,5,FALSE)</f>
        <v>0</v>
      </c>
      <c r="I78" s="223">
        <f>-VLOOKUP($S78,Q3B!$A:$E,5,FALSE)</f>
        <v>0</v>
      </c>
      <c r="J78" s="169">
        <f>-VLOOKUP($S78,Q4B!$A:$E,5,FALSE)</f>
        <v>0</v>
      </c>
      <c r="K78" s="137">
        <f t="shared" si="6"/>
        <v>0</v>
      </c>
      <c r="L78" s="343">
        <f t="shared" si="7"/>
        <v>0</v>
      </c>
      <c r="M78" s="192" t="s">
        <v>1</v>
      </c>
      <c r="N78" s="229"/>
      <c r="P78" s="373" t="str">
        <f t="shared" si="5"/>
        <v>791</v>
      </c>
      <c r="Q78" s="374" t="s">
        <v>4991</v>
      </c>
      <c r="S78" s="374" t="s">
        <v>2524</v>
      </c>
    </row>
    <row r="79" spans="1:19" s="373" customFormat="1" x14ac:dyDescent="0.3">
      <c r="A79" s="317" t="s">
        <v>1748</v>
      </c>
      <c r="B79" s="42" t="s">
        <v>1769</v>
      </c>
      <c r="C79" s="338">
        <f>-VLOOKUP($S79,Q1B!$A:$E,3,FALSE)</f>
        <v>13500</v>
      </c>
      <c r="D79" s="453">
        <f>-VLOOKUP($S79,Q1B!$A:$E,5,FALSE)</f>
        <v>-126.06</v>
      </c>
      <c r="E79" s="318"/>
      <c r="F79" s="318"/>
      <c r="G79" s="318"/>
      <c r="H79" s="455">
        <f>-VLOOKUP($S79,Q2B!$A:$E,5,FALSE)</f>
        <v>132.80000000000001</v>
      </c>
      <c r="I79" s="223">
        <f>-VLOOKUP($S79,Q3B!$A:$E,5,FALSE)</f>
        <v>0</v>
      </c>
      <c r="J79" s="169">
        <f>-VLOOKUP($S79,Q4B!$A:$E,5,FALSE)</f>
        <v>0</v>
      </c>
      <c r="K79" s="137">
        <f t="shared" si="6"/>
        <v>6.7400000000000091</v>
      </c>
      <c r="L79" s="343">
        <f t="shared" si="7"/>
        <v>4.9925925925925995E-4</v>
      </c>
      <c r="M79" s="192"/>
      <c r="N79" s="229"/>
      <c r="P79" s="373" t="str">
        <f t="shared" si="5"/>
        <v>806</v>
      </c>
      <c r="Q79" s="260" t="s">
        <v>1769</v>
      </c>
      <c r="S79" s="374" t="s">
        <v>2526</v>
      </c>
    </row>
    <row r="80" spans="1:19" s="373" customFormat="1" x14ac:dyDescent="0.3">
      <c r="A80" s="317" t="s">
        <v>4989</v>
      </c>
      <c r="B80" s="42" t="s">
        <v>2861</v>
      </c>
      <c r="C80" s="338">
        <f>-VLOOKUP($S80,Q1B!$A:$E,3,FALSE)</f>
        <v>0</v>
      </c>
      <c r="D80" s="453">
        <f>-VLOOKUP($S80,Q1B!$A:$E,5,FALSE)</f>
        <v>0</v>
      </c>
      <c r="E80" s="318"/>
      <c r="F80" s="318"/>
      <c r="G80" s="318"/>
      <c r="H80" s="455">
        <f>-VLOOKUP($S80,Q2B!$A:$E,5,FALSE)</f>
        <v>0</v>
      </c>
      <c r="I80" s="223">
        <f>-VLOOKUP($S80,Q3B!$A:$E,5,FALSE)</f>
        <v>0</v>
      </c>
      <c r="J80" s="169">
        <f>-VLOOKUP($S80,Q4B!$A:$E,5,FALSE)</f>
        <v>0</v>
      </c>
      <c r="K80" s="137">
        <f t="shared" si="6"/>
        <v>0</v>
      </c>
      <c r="L80" s="343" t="str">
        <f t="shared" si="7"/>
        <v xml:space="preserve"> </v>
      </c>
      <c r="M80" s="192"/>
      <c r="N80" s="229"/>
      <c r="P80" s="373" t="str">
        <f t="shared" si="5"/>
        <v>890</v>
      </c>
      <c r="Q80" s="374" t="s">
        <v>2861</v>
      </c>
      <c r="S80" s="374" t="s">
        <v>4971</v>
      </c>
    </row>
    <row r="81" spans="1:19" s="373" customFormat="1" x14ac:dyDescent="0.3">
      <c r="A81" s="317" t="s">
        <v>4990</v>
      </c>
      <c r="B81" s="42" t="s">
        <v>4992</v>
      </c>
      <c r="C81" s="338">
        <f>-VLOOKUP($S81,Q1B!$A:$E,3,FALSE)</f>
        <v>0</v>
      </c>
      <c r="D81" s="453">
        <f>-VLOOKUP($S81,Q1B!$A:$E,5,FALSE)</f>
        <v>42000</v>
      </c>
      <c r="E81" s="318"/>
      <c r="F81" s="318"/>
      <c r="G81" s="318"/>
      <c r="H81" s="455">
        <f>-VLOOKUP($S81,Q2B!$A:$E,5,FALSE)</f>
        <v>2915</v>
      </c>
      <c r="I81" s="223">
        <f>-VLOOKUP($S81,Q3B!$A:$E,5,FALSE)</f>
        <v>0</v>
      </c>
      <c r="J81" s="169">
        <f>-VLOOKUP($S81,Q4B!$A:$E,5,FALSE)</f>
        <v>0</v>
      </c>
      <c r="K81" s="137">
        <f t="shared" si="6"/>
        <v>44915</v>
      </c>
      <c r="L81" s="343" t="str">
        <f t="shared" si="7"/>
        <v xml:space="preserve"> </v>
      </c>
      <c r="M81" s="192"/>
      <c r="N81" s="229"/>
      <c r="P81" s="373" t="str">
        <f t="shared" si="5"/>
        <v>901</v>
      </c>
      <c r="Q81" s="374" t="s">
        <v>4992</v>
      </c>
      <c r="S81" s="374" t="s">
        <v>2528</v>
      </c>
    </row>
    <row r="82" spans="1:19" x14ac:dyDescent="0.3">
      <c r="A82" s="317" t="s">
        <v>1749</v>
      </c>
      <c r="B82" s="42" t="s">
        <v>1770</v>
      </c>
      <c r="C82" s="338">
        <f>-VLOOKUP($S82,Q1B!$A:$E,3,FALSE)</f>
        <v>1987832</v>
      </c>
      <c r="D82" s="453">
        <f>-VLOOKUP($S82,Q1B!$A:$E,5,FALSE)</f>
        <v>249965.64</v>
      </c>
      <c r="E82" s="318"/>
      <c r="F82" s="318"/>
      <c r="G82" s="318"/>
      <c r="H82" s="455">
        <f>-VLOOKUP($S82,Q2B!$A:$E,5,FALSE)</f>
        <v>0</v>
      </c>
      <c r="I82" s="223">
        <f>-VLOOKUP($S82,Q3B!$A:$E,5,FALSE)</f>
        <v>0</v>
      </c>
      <c r="J82" s="169">
        <f>-VLOOKUP($S82,Q4B!$A:$E,5,FALSE)</f>
        <v>0</v>
      </c>
      <c r="K82" s="137">
        <f t="shared" si="6"/>
        <v>249965.64</v>
      </c>
      <c r="L82" s="343">
        <f t="shared" ref="L82" si="8">IFERROR(K82/C82," ")</f>
        <v>0.12574787004133148</v>
      </c>
      <c r="M82" s="192" t="s">
        <v>1</v>
      </c>
      <c r="N82" s="229"/>
      <c r="P82" s="373" t="str">
        <f t="shared" si="5"/>
        <v>965</v>
      </c>
      <c r="Q82" s="260" t="s">
        <v>1770</v>
      </c>
      <c r="S82" s="374" t="s">
        <v>2530</v>
      </c>
    </row>
    <row r="83" spans="1:19" ht="15" thickBot="1" x14ac:dyDescent="0.35">
      <c r="A83" s="319"/>
      <c r="B83" s="122"/>
      <c r="C83" s="339"/>
      <c r="D83" s="174"/>
      <c r="E83" s="122"/>
      <c r="F83" s="122"/>
      <c r="G83" s="122"/>
      <c r="H83" s="456"/>
      <c r="I83" s="457"/>
      <c r="J83" s="323"/>
      <c r="K83" s="320"/>
      <c r="L83" s="345"/>
      <c r="M83" s="321"/>
      <c r="N83" s="322"/>
    </row>
    <row r="85" spans="1:19" ht="15" thickBot="1" x14ac:dyDescent="0.35"/>
    <row r="86" spans="1:19" x14ac:dyDescent="0.3">
      <c r="A86" s="230" t="s">
        <v>24</v>
      </c>
      <c r="B86" s="190"/>
      <c r="C86" s="191"/>
      <c r="D86" s="355"/>
    </row>
    <row r="87" spans="1:19" x14ac:dyDescent="0.3">
      <c r="A87" s="192" t="s">
        <v>1</v>
      </c>
      <c r="B87" s="7" t="s">
        <v>25</v>
      </c>
      <c r="C87" s="193"/>
      <c r="D87" s="355"/>
    </row>
    <row r="88" spans="1:19" x14ac:dyDescent="0.3">
      <c r="A88" s="194" t="s">
        <v>3</v>
      </c>
      <c r="B88" s="7" t="s">
        <v>188</v>
      </c>
      <c r="C88" s="193"/>
      <c r="D88" s="355"/>
    </row>
    <row r="89" spans="1:19" ht="15" thickBot="1" x14ac:dyDescent="0.35">
      <c r="A89" s="195" t="s">
        <v>5</v>
      </c>
      <c r="B89" s="122" t="s">
        <v>187</v>
      </c>
      <c r="C89" s="196"/>
      <c r="D89" s="355"/>
    </row>
  </sheetData>
  <mergeCells count="9">
    <mergeCell ref="F55:G55"/>
    <mergeCell ref="K55:M55"/>
    <mergeCell ref="F56:G56"/>
    <mergeCell ref="F26:G26"/>
    <mergeCell ref="A6:B22"/>
    <mergeCell ref="F24:G24"/>
    <mergeCell ref="F25:G25"/>
    <mergeCell ref="K25:M25"/>
    <mergeCell ref="F54:G54"/>
  </mergeCells>
  <phoneticPr fontId="13" type="noConversion"/>
  <pageMargins left="0.75" right="0.5" top="0.25" bottom="0.5" header="0.3" footer="0.3"/>
  <pageSetup scale="61" fitToHeight="0" orientation="landscape" r:id="rId1"/>
  <ignoredErrors>
    <ignoredError sqref="A82 A59:A7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B13D8-E49B-45AF-A766-4E750EBE38D1}">
  <sheetPr>
    <pageSetUpPr fitToPage="1"/>
  </sheetPr>
  <dimension ref="A1:U38"/>
  <sheetViews>
    <sheetView showGridLines="0" topLeftCell="A6" zoomScaleNormal="100" zoomScaleSheetLayoutView="100" workbookViewId="0">
      <selection activeCell="M26" sqref="M26"/>
    </sheetView>
  </sheetViews>
  <sheetFormatPr defaultRowHeight="14.4" x14ac:dyDescent="0.3"/>
  <cols>
    <col min="1" max="1" width="11.77734375" bestFit="1" customWidth="1"/>
    <col min="2" max="2" width="38.33203125" bestFit="1" customWidth="1"/>
    <col min="3" max="3" width="14.21875" bestFit="1" customWidth="1"/>
    <col min="4" max="4" width="12.88671875" bestFit="1" customWidth="1"/>
    <col min="5" max="5" width="14.88671875" bestFit="1" customWidth="1"/>
    <col min="6" max="6" width="12.88671875" bestFit="1" customWidth="1"/>
    <col min="7" max="7" width="12.88671875" style="184" bestFit="1" customWidth="1"/>
    <col min="8" max="8" width="12.88671875" style="385" customWidth="1"/>
    <col min="9" max="9" width="11.77734375" style="316" bestFit="1" customWidth="1"/>
    <col min="10" max="10" width="10.6640625" hidden="1" customWidth="1"/>
    <col min="11" max="11" width="7.77734375" hidden="1" customWidth="1"/>
    <col min="12" max="12" width="14.77734375" hidden="1" customWidth="1"/>
    <col min="13" max="13" width="43.77734375" customWidth="1"/>
    <col min="17" max="17" width="18.21875" bestFit="1" customWidth="1"/>
  </cols>
  <sheetData>
    <row r="1" spans="1:21" ht="20.399999999999999" thickBot="1" x14ac:dyDescent="0.45">
      <c r="A1" s="55" t="s">
        <v>264</v>
      </c>
      <c r="B1" s="55"/>
      <c r="C1" s="55"/>
      <c r="D1" s="55"/>
      <c r="R1" s="259">
        <f>MATCH(S1,'Q1'!A:A,0)</f>
        <v>736</v>
      </c>
      <c r="S1" s="262" t="s">
        <v>1351</v>
      </c>
      <c r="U1" t="s">
        <v>1722</v>
      </c>
    </row>
    <row r="2" spans="1:21" ht="15.6" thickTop="1" thickBot="1" x14ac:dyDescent="0.35">
      <c r="R2" s="259">
        <f>MATCH(S2,'Q1'!A:A,0)</f>
        <v>745</v>
      </c>
      <c r="S2" s="262" t="s">
        <v>1359</v>
      </c>
      <c r="U2" t="s">
        <v>1723</v>
      </c>
    </row>
    <row r="3" spans="1:21" x14ac:dyDescent="0.3">
      <c r="A3" s="14"/>
      <c r="B3" s="15"/>
      <c r="C3" s="16"/>
      <c r="D3" s="48"/>
      <c r="E3" s="17"/>
      <c r="F3" s="17"/>
      <c r="G3" s="17"/>
      <c r="H3" s="17"/>
      <c r="I3" s="17"/>
      <c r="J3" s="18"/>
      <c r="K3" s="18"/>
      <c r="L3" s="19"/>
      <c r="M3" s="19"/>
      <c r="R3" s="259">
        <f>MATCH(S3,'Q1'!A:A,0)</f>
        <v>778</v>
      </c>
      <c r="S3" s="260" t="s">
        <v>1393</v>
      </c>
      <c r="U3" t="s">
        <v>1724</v>
      </c>
    </row>
    <row r="4" spans="1:21" x14ac:dyDescent="0.3">
      <c r="A4" s="20"/>
      <c r="B4" s="7"/>
      <c r="C4" s="21"/>
      <c r="D4" s="47"/>
      <c r="E4" s="220"/>
      <c r="F4" s="220"/>
      <c r="G4" s="220"/>
      <c r="H4" s="220"/>
      <c r="I4" s="220"/>
      <c r="J4" s="491" t="s">
        <v>1776</v>
      </c>
      <c r="K4" s="492"/>
      <c r="L4" s="25"/>
      <c r="M4" s="25"/>
      <c r="S4" s="260"/>
    </row>
    <row r="5" spans="1:21" x14ac:dyDescent="0.3">
      <c r="A5" s="26"/>
      <c r="B5" s="27"/>
      <c r="C5" s="28" t="s">
        <v>292</v>
      </c>
      <c r="D5" s="47" t="s">
        <v>219</v>
      </c>
      <c r="E5" s="22" t="s">
        <v>321</v>
      </c>
      <c r="F5" s="22" t="s">
        <v>171</v>
      </c>
      <c r="G5" s="22" t="s">
        <v>332</v>
      </c>
      <c r="H5" s="29"/>
      <c r="I5" s="29"/>
      <c r="J5" s="29"/>
      <c r="K5" s="29"/>
      <c r="L5" s="30"/>
      <c r="M5" s="30"/>
      <c r="Q5" s="242" t="s">
        <v>1718</v>
      </c>
      <c r="R5" s="261">
        <v>5</v>
      </c>
      <c r="S5" t="s">
        <v>1719</v>
      </c>
    </row>
    <row r="6" spans="1:21" x14ac:dyDescent="0.3">
      <c r="A6" s="26"/>
      <c r="B6" s="27"/>
      <c r="C6" s="28" t="s">
        <v>328</v>
      </c>
      <c r="D6" s="47" t="s">
        <v>220</v>
      </c>
      <c r="E6" s="31" t="s">
        <v>172</v>
      </c>
      <c r="F6" s="31" t="s">
        <v>173</v>
      </c>
      <c r="G6" s="31" t="s">
        <v>333</v>
      </c>
      <c r="H6" s="31" t="s">
        <v>59</v>
      </c>
      <c r="I6" s="31" t="s">
        <v>59</v>
      </c>
      <c r="J6" s="31" t="s">
        <v>59</v>
      </c>
      <c r="K6" s="31" t="s">
        <v>59</v>
      </c>
      <c r="L6" s="35"/>
      <c r="M6" s="35"/>
      <c r="P6" s="259"/>
      <c r="Q6" s="242" t="s">
        <v>1716</v>
      </c>
      <c r="R6" s="259">
        <f>R1</f>
        <v>736</v>
      </c>
      <c r="S6" s="259"/>
    </row>
    <row r="7" spans="1:21" x14ac:dyDescent="0.3">
      <c r="A7" s="113" t="s">
        <v>40</v>
      </c>
      <c r="B7" s="115" t="s">
        <v>174</v>
      </c>
      <c r="C7" s="116" t="s">
        <v>41</v>
      </c>
      <c r="D7" s="150" t="s">
        <v>1772</v>
      </c>
      <c r="E7" s="118" t="s">
        <v>1773</v>
      </c>
      <c r="F7" s="118" t="s">
        <v>1774</v>
      </c>
      <c r="G7" s="118" t="s">
        <v>1775</v>
      </c>
      <c r="H7" s="118" t="s">
        <v>60</v>
      </c>
      <c r="I7" s="118" t="s">
        <v>61</v>
      </c>
      <c r="J7" s="118" t="s">
        <v>61</v>
      </c>
      <c r="K7" s="118" t="s">
        <v>61</v>
      </c>
      <c r="L7" s="38" t="s">
        <v>64</v>
      </c>
      <c r="M7" s="119" t="s">
        <v>64</v>
      </c>
      <c r="P7" s="259"/>
      <c r="Q7" s="242" t="s">
        <v>1717</v>
      </c>
      <c r="R7" s="259">
        <f>R2-1</f>
        <v>744</v>
      </c>
      <c r="S7" s="259"/>
    </row>
    <row r="8" spans="1:21" x14ac:dyDescent="0.3">
      <c r="A8" s="258" t="e" vm="1">
        <f ca="1">IF(P8&lt;&gt;" ","516-"&amp;RIGHT(Q8,7)," ")</f>
        <v>#NAME?</v>
      </c>
      <c r="B8" s="257" t="str">
        <f ca="1">IFERROR(VLOOKUP(Q8,'Q1'!$A:$D,2,FALSE)," ")</f>
        <v xml:space="preserve"> </v>
      </c>
      <c r="C8" s="152" t="str">
        <f ca="1">IFERROR(VLOOKUP(Q8,'Q1'!$A:$D,3,FALSE)," ")</f>
        <v xml:space="preserve"> </v>
      </c>
      <c r="D8" s="149" t="str">
        <f ca="1">IFERROR(VLOOKUP(Q8,'Q1'!$A:$E,5,FALSE)," ")</f>
        <v xml:space="preserve"> </v>
      </c>
      <c r="E8" s="467" t="str">
        <f ca="1">IFERROR(VLOOKUP(Q8,'Q2'!$A:$E,5,FALSE)," ")</f>
        <v xml:space="preserve"> </v>
      </c>
      <c r="F8" s="467" t="str">
        <f ca="1">IFERROR(VLOOKUP(Q8,'Q3'!$A:$E,5,FALSE)," ")</f>
        <v xml:space="preserve"> </v>
      </c>
      <c r="G8" s="467" t="str">
        <f ca="1">IFERROR(VLOOKUP(Q8,'Q4'!$A:$E,5,FALSE)," ")</f>
        <v xml:space="preserve"> </v>
      </c>
      <c r="H8" s="169">
        <f ca="1">SUM(D8:G8)</f>
        <v>0</v>
      </c>
      <c r="I8" s="328" t="str">
        <f ca="1">IFERROR(H8/C8," ")</f>
        <v xml:space="preserve"> </v>
      </c>
      <c r="J8" s="137" t="str">
        <f t="shared" ref="J8:J13" ca="1" si="0">IFERROR(D8+E8+F8+G8," ")</f>
        <v xml:space="preserve"> </v>
      </c>
      <c r="K8" s="226" t="str">
        <f t="shared" ref="K8:K13" ca="1" si="1">IFERROR(J8/C8," ")</f>
        <v xml:space="preserve"> </v>
      </c>
      <c r="L8" s="7"/>
      <c r="M8" s="361" t="s">
        <v>5031</v>
      </c>
      <c r="P8" s="259">
        <v>1</v>
      </c>
      <c r="Q8" s="259" t="e" cm="1" vm="2">
        <f t="array" aca="1" ref="Q8:S12" ca="1">_xlfn._xlws.SORT(_xlfn._xlws.FILTER(INDIRECT(CONCATENATE("Q1!$A$",R6,":$C$",R7)),INDIRECT(CONCATENATE("Q1!$C$",R6,":$C$",R7))&gt;=LARGE(INDIRECT(CONCATENATE("Q1!$C$",R6,":$C$",R7)),$R$5)),3,-1)</f>
        <v>#NAME?</v>
      </c>
      <c r="R8" s="259" t="e" vm="2">
        <f ca="1"/>
        <v>#NAME?</v>
      </c>
      <c r="S8" s="259" t="e" vm="2">
        <f ca="1"/>
        <v>#NAME?</v>
      </c>
    </row>
    <row r="9" spans="1:21" x14ac:dyDescent="0.3">
      <c r="A9" s="258" t="e" vm="1">
        <f ca="1">IF(P9&lt;&gt;" ","516-"&amp;RIGHT(Q9,7)," ")</f>
        <v>#NAME?</v>
      </c>
      <c r="B9" s="42" t="str">
        <f ca="1">IFERROR(VLOOKUP(Q9,'Q1'!$A:$D,2,FALSE)," ")</f>
        <v xml:space="preserve"> </v>
      </c>
      <c r="C9" s="126" t="str">
        <f ca="1">IFERROR(VLOOKUP(Q9,'Q1'!$A:$D,3,FALSE)," ")</f>
        <v xml:space="preserve"> </v>
      </c>
      <c r="D9" s="149" t="str">
        <f ca="1">IFERROR(VLOOKUP(Q9,'Q1'!$A:$E,5,FALSE)," ")</f>
        <v xml:space="preserve"> </v>
      </c>
      <c r="E9" s="326" t="str">
        <f ca="1">IFERROR(VLOOKUP(Q9,'Q2'!$A:$E,5,FALSE)," ")</f>
        <v xml:space="preserve"> </v>
      </c>
      <c r="F9" s="326" t="str">
        <f ca="1">IFERROR(VLOOKUP(Q9,'Q3'!$A:$E,5,FALSE)," ")</f>
        <v xml:space="preserve"> </v>
      </c>
      <c r="G9" s="326" t="str">
        <f ca="1">IFERROR(VLOOKUP(Q9,'Q4'!$A:$E,5,FALSE)," ")</f>
        <v xml:space="preserve"> </v>
      </c>
      <c r="H9" s="326">
        <f t="shared" ref="H9:H12" ca="1" si="2">SUM(D9:G9)</f>
        <v>0</v>
      </c>
      <c r="I9" s="329" t="str">
        <f t="shared" ref="I9:I12" ca="1" si="3">IFERROR(H9/C9," ")</f>
        <v xml:space="preserve"> </v>
      </c>
      <c r="J9" s="137" t="str">
        <f t="shared" ca="1" si="0"/>
        <v xml:space="preserve"> </v>
      </c>
      <c r="K9" s="226" t="str">
        <f t="shared" ca="1" si="1"/>
        <v xml:space="preserve"> </v>
      </c>
      <c r="L9" s="7"/>
      <c r="M9" s="361" t="s">
        <v>3</v>
      </c>
      <c r="P9" s="259" t="e" vm="1">
        <f t="shared" ref="P9:P16" ca="1" si="4">IF(Q9&lt;&gt;0,P8+1," ")</f>
        <v>#NAME?</v>
      </c>
      <c r="Q9" t="e" vm="2">
        <f ca="1"/>
        <v>#NAME?</v>
      </c>
      <c r="R9" t="e" vm="2">
        <f ca="1"/>
        <v>#NAME?</v>
      </c>
      <c r="S9" t="e" vm="2">
        <f ca="1"/>
        <v>#NAME?</v>
      </c>
    </row>
    <row r="10" spans="1:21" x14ac:dyDescent="0.3">
      <c r="A10" s="258" t="e" vm="1">
        <f ca="1">IF(P10&lt;&gt;" ","516-"&amp;RIGHT(Q10,7)," ")</f>
        <v>#NAME?</v>
      </c>
      <c r="B10" s="42" t="str">
        <f ca="1">IFERROR(VLOOKUP(Q10,'Q1'!$A:$D,2,FALSE)," ")</f>
        <v xml:space="preserve"> </v>
      </c>
      <c r="C10" s="126" t="str">
        <f ca="1">IFERROR(VLOOKUP(Q10,'Q1'!$A:$D,3,FALSE)," ")</f>
        <v xml:space="preserve"> </v>
      </c>
      <c r="D10" s="149" t="str">
        <f ca="1">IFERROR(VLOOKUP(Q10,'Q1'!$A:$E,5,FALSE)," ")</f>
        <v xml:space="preserve"> </v>
      </c>
      <c r="E10" s="326" t="str">
        <f ca="1">IFERROR(VLOOKUP(Q10,'Q2'!$A:$E,5,FALSE)," ")</f>
        <v xml:space="preserve"> </v>
      </c>
      <c r="F10" s="326" t="str">
        <f ca="1">IFERROR(VLOOKUP(Q10,'Q3'!$A:$E,5,FALSE)," ")</f>
        <v xml:space="preserve"> </v>
      </c>
      <c r="G10" s="326" t="str">
        <f ca="1">IFERROR(VLOOKUP(Q10,'Q4'!$A:$E,5,FALSE)," ")</f>
        <v xml:space="preserve"> </v>
      </c>
      <c r="H10" s="326">
        <f t="shared" ca="1" si="2"/>
        <v>0</v>
      </c>
      <c r="I10" s="329" t="str">
        <f t="shared" ca="1" si="3"/>
        <v xml:space="preserve"> </v>
      </c>
      <c r="J10" s="137" t="str">
        <f t="shared" ca="1" si="0"/>
        <v xml:space="preserve"> </v>
      </c>
      <c r="K10" s="226" t="str">
        <f t="shared" ca="1" si="1"/>
        <v xml:space="preserve"> </v>
      </c>
      <c r="L10" s="7"/>
      <c r="M10" s="357" t="s">
        <v>1</v>
      </c>
      <c r="P10" s="259" t="e" vm="1">
        <f t="shared" ca="1" si="4"/>
        <v>#NAME?</v>
      </c>
      <c r="Q10" t="e" vm="2">
        <f ca="1"/>
        <v>#NAME?</v>
      </c>
      <c r="R10" t="e" vm="2">
        <f ca="1"/>
        <v>#NAME?</v>
      </c>
      <c r="S10" t="e" vm="2">
        <f ca="1"/>
        <v>#NAME?</v>
      </c>
    </row>
    <row r="11" spans="1:21" x14ac:dyDescent="0.3">
      <c r="A11" s="258" t="e" vm="1">
        <f t="shared" ref="A11" ca="1" si="5">IF(P11&lt;&gt;" ","516-"&amp;RIGHT(Q11,7)," ")</f>
        <v>#NAME?</v>
      </c>
      <c r="B11" s="42" t="str">
        <f ca="1">IFERROR(VLOOKUP(Q11,'Q1'!$A:$D,2,FALSE)," ")</f>
        <v xml:space="preserve"> </v>
      </c>
      <c r="C11" s="126" t="str">
        <f ca="1">IFERROR(VLOOKUP(Q11,'Q1'!$A:$D,3,FALSE)," ")</f>
        <v xml:space="preserve"> </v>
      </c>
      <c r="D11" s="149" t="str">
        <f ca="1">IFERROR(VLOOKUP(Q11,'Q1'!$A:$E,5,FALSE)," ")</f>
        <v xml:space="preserve"> </v>
      </c>
      <c r="E11" s="326" t="str">
        <f ca="1">IFERROR(VLOOKUP(Q11,'Q2'!$A:$E,5,FALSE)," ")</f>
        <v xml:space="preserve"> </v>
      </c>
      <c r="F11" s="326" t="str">
        <f ca="1">IFERROR(VLOOKUP(Q11,'Q3'!$A:$E,5,FALSE)," ")</f>
        <v xml:space="preserve"> </v>
      </c>
      <c r="G11" s="326" t="str">
        <f ca="1">IFERROR(VLOOKUP(Q11,'Q4'!$A:$E,5,FALSE)," ")</f>
        <v xml:space="preserve"> </v>
      </c>
      <c r="H11" s="326">
        <f t="shared" ca="1" si="2"/>
        <v>0</v>
      </c>
      <c r="I11" s="329" t="str">
        <f t="shared" ca="1" si="3"/>
        <v xml:space="preserve"> </v>
      </c>
      <c r="J11" s="137" t="str">
        <f t="shared" ca="1" si="0"/>
        <v xml:space="preserve"> </v>
      </c>
      <c r="K11" s="226" t="str">
        <f t="shared" ca="1" si="1"/>
        <v xml:space="preserve"> </v>
      </c>
      <c r="L11" s="7"/>
      <c r="M11" s="357" t="s">
        <v>1</v>
      </c>
      <c r="P11" s="259" t="e" vm="1">
        <f t="shared" ca="1" si="4"/>
        <v>#NAME?</v>
      </c>
      <c r="Q11" t="e" vm="2">
        <f ca="1"/>
        <v>#NAME?</v>
      </c>
      <c r="R11" t="e" vm="2">
        <f ca="1"/>
        <v>#NAME?</v>
      </c>
      <c r="S11" t="e" vm="2">
        <f ca="1"/>
        <v>#NAME?</v>
      </c>
    </row>
    <row r="12" spans="1:21" x14ac:dyDescent="0.3">
      <c r="A12" s="258" t="e" vm="1">
        <f ca="1">IF(P12&lt;&gt;" ","516-"&amp;RIGHT(Q12,7)," ")</f>
        <v>#NAME?</v>
      </c>
      <c r="B12" s="42" t="str">
        <f ca="1">IFERROR(VLOOKUP(Q12,'Q1'!$A:$D,2,FALSE)," ")</f>
        <v xml:space="preserve"> </v>
      </c>
      <c r="C12" s="126" t="str">
        <f ca="1">IFERROR(VLOOKUP(Q12,'Q1'!$A:$D,3,FALSE)," ")</f>
        <v xml:space="preserve"> </v>
      </c>
      <c r="D12" s="149" t="str">
        <f ca="1">IFERROR(VLOOKUP(Q12,'Q1'!$A:$E,5,FALSE)," ")</f>
        <v xml:space="preserve"> </v>
      </c>
      <c r="E12" s="326" t="str">
        <f ca="1">IFERROR(VLOOKUP(Q12,'Q2'!$A:$E,5,FALSE)," ")</f>
        <v xml:space="preserve"> </v>
      </c>
      <c r="F12" s="326" t="str">
        <f ca="1">IFERROR(VLOOKUP(Q12,'Q3'!$A:$E,5,FALSE)," ")</f>
        <v xml:space="preserve"> </v>
      </c>
      <c r="G12" s="326" t="str">
        <f ca="1">IFERROR(VLOOKUP(Q12,'Q4'!$A:$E,5,FALSE)," ")</f>
        <v xml:space="preserve"> </v>
      </c>
      <c r="H12" s="326">
        <f t="shared" ca="1" si="2"/>
        <v>0</v>
      </c>
      <c r="I12" s="329" t="str">
        <f t="shared" ca="1" si="3"/>
        <v xml:space="preserve"> </v>
      </c>
      <c r="J12" s="137" t="str">
        <f t="shared" ca="1" si="0"/>
        <v xml:space="preserve"> </v>
      </c>
      <c r="K12" s="226" t="str">
        <f t="shared" ca="1" si="1"/>
        <v xml:space="preserve"> </v>
      </c>
      <c r="L12" s="7"/>
      <c r="M12" s="357" t="s">
        <v>1</v>
      </c>
      <c r="P12" s="259" t="e" vm="1">
        <f t="shared" ca="1" si="4"/>
        <v>#NAME?</v>
      </c>
      <c r="Q12" t="e" vm="2">
        <f ca="1"/>
        <v>#NAME?</v>
      </c>
      <c r="R12" t="e" vm="2">
        <f ca="1"/>
        <v>#NAME?</v>
      </c>
      <c r="S12" t="e" vm="2">
        <f ca="1"/>
        <v>#NAME?</v>
      </c>
    </row>
    <row r="13" spans="1:21" ht="15" thickBot="1" x14ac:dyDescent="0.35">
      <c r="A13" s="43" t="str">
        <f>IF(P13&lt;&gt;" ","516-"&amp;RIGHT(Q13,7)," ")</f>
        <v xml:space="preserve"> </v>
      </c>
      <c r="B13" s="44" t="str">
        <f>IFERROR(VLOOKUP(Q13,'Q1'!$A:$D,2,FALSE)," ")</f>
        <v xml:space="preserve"> </v>
      </c>
      <c r="C13" s="127" t="str">
        <f>IFERROR(VLOOKUP(Q13,'Q1'!$A:$D,3,FALSE)," ")</f>
        <v xml:space="preserve"> </v>
      </c>
      <c r="D13" s="151" t="str">
        <f>IFERROR(VLOOKUP(Q13,'Q1'!$A:$D,4,FALSE)," ")</f>
        <v xml:space="preserve"> </v>
      </c>
      <c r="E13" s="327" t="str">
        <f>IFERROR(VLOOKUP(Q13,'Q2'!$A:$D,4,FALSE)," ")</f>
        <v xml:space="preserve"> </v>
      </c>
      <c r="F13" s="327" t="str">
        <f>IFERROR(VLOOKUP(Q13,'Q3'!$A:$D,4,FALSE)," ")</f>
        <v xml:space="preserve"> </v>
      </c>
      <c r="G13" s="327" t="str">
        <f>IFERROR(VLOOKUP(Q13,'Q4'!$A:$D,4,FALSE)," ")</f>
        <v xml:space="preserve"> </v>
      </c>
      <c r="H13" s="327"/>
      <c r="I13" s="123"/>
      <c r="J13" s="123" t="str">
        <f t="shared" si="0"/>
        <v xml:space="preserve"> </v>
      </c>
      <c r="K13" s="112" t="str">
        <f t="shared" si="1"/>
        <v xml:space="preserve"> </v>
      </c>
      <c r="L13" s="122"/>
      <c r="M13" s="188"/>
      <c r="P13" s="259" t="str">
        <f>IF(Q13&lt;&gt;0,#REF!+1," ")</f>
        <v xml:space="preserve"> </v>
      </c>
    </row>
    <row r="14" spans="1:21" ht="15" thickBot="1" x14ac:dyDescent="0.35">
      <c r="A14" s="114"/>
      <c r="B14" s="114"/>
      <c r="C14" s="120"/>
      <c r="F14" s="184"/>
      <c r="G14" s="120"/>
      <c r="H14" s="120"/>
      <c r="I14" s="120"/>
      <c r="P14" s="259" t="str">
        <f t="shared" si="4"/>
        <v xml:space="preserve"> </v>
      </c>
    </row>
    <row r="15" spans="1:21" x14ac:dyDescent="0.3">
      <c r="A15" s="14"/>
      <c r="B15" s="15"/>
      <c r="C15" s="16"/>
      <c r="D15" s="48"/>
      <c r="E15" s="17"/>
      <c r="F15" s="17"/>
      <c r="G15" s="17"/>
      <c r="H15" s="17"/>
      <c r="I15" s="17"/>
      <c r="J15" s="18"/>
      <c r="K15" s="18"/>
      <c r="L15" s="19"/>
      <c r="M15" s="19"/>
      <c r="P15" s="259" t="str">
        <f t="shared" si="4"/>
        <v xml:space="preserve"> </v>
      </c>
    </row>
    <row r="16" spans="1:21" x14ac:dyDescent="0.3">
      <c r="A16" s="20"/>
      <c r="B16" s="7"/>
      <c r="C16" s="21"/>
      <c r="D16" s="47"/>
      <c r="E16" s="220"/>
      <c r="F16" s="220"/>
      <c r="G16" s="220"/>
      <c r="H16" s="220"/>
      <c r="I16" s="220"/>
      <c r="J16" s="491" t="s">
        <v>1776</v>
      </c>
      <c r="K16" s="492"/>
      <c r="L16" s="25"/>
      <c r="M16" s="25"/>
      <c r="P16" s="259" t="str">
        <f t="shared" si="4"/>
        <v xml:space="preserve"> </v>
      </c>
    </row>
    <row r="17" spans="1:19" x14ac:dyDescent="0.3">
      <c r="A17" s="26"/>
      <c r="B17" s="27" t="s">
        <v>265</v>
      </c>
      <c r="C17" s="28" t="s">
        <v>292</v>
      </c>
      <c r="D17" s="47" t="s">
        <v>219</v>
      </c>
      <c r="E17" s="22" t="s">
        <v>321</v>
      </c>
      <c r="F17" s="22" t="s">
        <v>171</v>
      </c>
      <c r="G17" s="22" t="s">
        <v>332</v>
      </c>
      <c r="H17" s="22"/>
      <c r="I17" s="22"/>
      <c r="J17" s="29"/>
      <c r="K17" s="29"/>
      <c r="L17" s="30"/>
      <c r="M17" s="30"/>
      <c r="Q17" s="242" t="s">
        <v>1720</v>
      </c>
      <c r="R17" s="261">
        <v>12</v>
      </c>
    </row>
    <row r="18" spans="1:19" x14ac:dyDescent="0.3">
      <c r="A18" s="26"/>
      <c r="B18" s="27"/>
      <c r="C18" s="28" t="s">
        <v>328</v>
      </c>
      <c r="D18" s="47" t="s">
        <v>220</v>
      </c>
      <c r="E18" s="31" t="s">
        <v>172</v>
      </c>
      <c r="F18" s="31" t="s">
        <v>173</v>
      </c>
      <c r="G18" s="31" t="s">
        <v>333</v>
      </c>
      <c r="H18" s="31" t="s">
        <v>59</v>
      </c>
      <c r="I18" s="31" t="s">
        <v>59</v>
      </c>
      <c r="J18" s="31" t="s">
        <v>59</v>
      </c>
      <c r="K18" s="31" t="s">
        <v>59</v>
      </c>
      <c r="L18" s="35"/>
      <c r="M18" s="35"/>
      <c r="P18" s="259"/>
      <c r="Q18" s="242" t="s">
        <v>1716</v>
      </c>
      <c r="R18" s="259">
        <f>R2</f>
        <v>745</v>
      </c>
      <c r="S18" s="259"/>
    </row>
    <row r="19" spans="1:19" x14ac:dyDescent="0.3">
      <c r="A19" s="113" t="s">
        <v>40</v>
      </c>
      <c r="B19" s="115" t="s">
        <v>263</v>
      </c>
      <c r="C19" s="116" t="s">
        <v>41</v>
      </c>
      <c r="D19" s="150" t="s">
        <v>293</v>
      </c>
      <c r="E19" s="118" t="s">
        <v>175</v>
      </c>
      <c r="F19" s="118" t="s">
        <v>314</v>
      </c>
      <c r="G19" s="118" t="s">
        <v>334</v>
      </c>
      <c r="H19" s="118" t="s">
        <v>60</v>
      </c>
      <c r="I19" s="118" t="s">
        <v>61</v>
      </c>
      <c r="J19" s="118" t="s">
        <v>60</v>
      </c>
      <c r="K19" s="118" t="s">
        <v>61</v>
      </c>
      <c r="L19" s="38" t="s">
        <v>64</v>
      </c>
      <c r="M19" s="119" t="s">
        <v>64</v>
      </c>
      <c r="P19" s="259"/>
      <c r="Q19" s="242" t="s">
        <v>1717</v>
      </c>
      <c r="R19" s="259">
        <f>R3-1</f>
        <v>777</v>
      </c>
      <c r="S19" s="259"/>
    </row>
    <row r="20" spans="1:19" x14ac:dyDescent="0.3">
      <c r="A20" s="41" t="e" vm="1">
        <f t="shared" ref="A20:A32" ca="1" si="6">IF(P20&lt;&gt;" ","516-"&amp;RIGHT(Q20,7)," ")</f>
        <v>#NAME?</v>
      </c>
      <c r="B20" s="42" t="str">
        <f ca="1">IFERROR(VLOOKUP(Q20,'Q1'!$A:$D,2,FALSE)," ")</f>
        <v xml:space="preserve"> </v>
      </c>
      <c r="C20" s="126" t="str">
        <f ca="1">IFERROR(VLOOKUP(Q20,'Q1'!$A:$D,3,FALSE)," ")</f>
        <v xml:space="preserve"> </v>
      </c>
      <c r="D20" s="173" t="str">
        <f ca="1">IFERROR(VLOOKUP(Q20,'Q1'!$A:$E,5,FALSE)," ")</f>
        <v xml:space="preserve"> </v>
      </c>
      <c r="E20" s="140" t="str">
        <f ca="1">IFERROR(VLOOKUP(Q20,'Q2'!$A:$E,5,FALSE)," ")</f>
        <v xml:space="preserve"> </v>
      </c>
      <c r="F20" s="140" t="str">
        <f ca="1">IFERROR(VLOOKUP(Q20,'Q3'!$A:$E,5,FALSE)," ")</f>
        <v xml:space="preserve"> </v>
      </c>
      <c r="G20" s="140" t="str">
        <f ca="1">IFERROR(VLOOKUP(Q20,'Q4'!$A:$E,5,FALSE)," ")</f>
        <v xml:space="preserve"> </v>
      </c>
      <c r="H20" s="140">
        <f t="shared" ref="H20:H31" ca="1" si="7">SUM(D20:G20)</f>
        <v>0</v>
      </c>
      <c r="I20" s="324" t="str">
        <f t="shared" ref="I20:I31" ca="1" si="8">IFERROR(H20/C20," ")</f>
        <v xml:space="preserve"> </v>
      </c>
      <c r="J20" s="121" t="str">
        <f t="shared" ref="J20:J32" ca="1" si="9">IFERROR(D20+E20+F20+G20," ")</f>
        <v xml:space="preserve"> </v>
      </c>
      <c r="K20" s="111" t="str">
        <f t="shared" ref="K20:K32" ca="1" si="10">IFERROR(J20/C20," ")</f>
        <v xml:space="preserve"> </v>
      </c>
      <c r="L20" s="7"/>
      <c r="M20" s="356" t="s">
        <v>1</v>
      </c>
      <c r="P20" s="259">
        <v>1</v>
      </c>
      <c r="Q20" s="259" t="e" cm="1" vm="2">
        <f t="array" aca="1" ref="Q20:S31" ca="1">_xlfn._xlws.SORT(_xlfn._xlws.FILTER(INDIRECT(CONCATENATE("Q1!$A$",R18,":$C$",R19)),INDIRECT(CONCATENATE("Q1!$C$",R18,":$C$",R19))&gt;=LARGE(INDIRECT(CONCATENATE("Q1!$C$",R18,":$C$",R19)),$R$17)),3,-1)</f>
        <v>#NAME?</v>
      </c>
      <c r="R20" s="259" t="e" vm="2">
        <f ca="1"/>
        <v>#NAME?</v>
      </c>
      <c r="S20" s="259" t="e" vm="2">
        <f ca="1"/>
        <v>#NAME?</v>
      </c>
    </row>
    <row r="21" spans="1:19" x14ac:dyDescent="0.3">
      <c r="A21" s="41" t="e" vm="1">
        <f t="shared" ca="1" si="6"/>
        <v>#NAME?</v>
      </c>
      <c r="B21" s="42" t="str">
        <f ca="1">IFERROR(VLOOKUP(Q21,'Q1'!$A:$D,2,FALSE)," ")</f>
        <v xml:space="preserve"> </v>
      </c>
      <c r="C21" s="126" t="str">
        <f ca="1">IFERROR(VLOOKUP(Q21,'Q1'!$A:$D,3,FALSE)," ")</f>
        <v xml:space="preserve"> </v>
      </c>
      <c r="D21" s="149" t="str">
        <f ca="1">IFERROR(VLOOKUP(Q21,'Q1'!$A:$E,5,FALSE)," ")</f>
        <v xml:space="preserve"> </v>
      </c>
      <c r="E21" s="140" t="str">
        <f ca="1">IFERROR(VLOOKUP(Q21,'Q2'!$A:$E,5,FALSE)," ")</f>
        <v xml:space="preserve"> </v>
      </c>
      <c r="F21" s="140" t="str">
        <f ca="1">IFERROR(VLOOKUP(Q21,'Q3'!$A:$E,5,FALSE)," ")</f>
        <v xml:space="preserve"> </v>
      </c>
      <c r="G21" s="140" t="str">
        <f ca="1">IFERROR(VLOOKUP(Q21,'Q4'!$A:$E,5,FALSE)," ")</f>
        <v xml:space="preserve"> </v>
      </c>
      <c r="H21" s="140">
        <f t="shared" ca="1" si="7"/>
        <v>0</v>
      </c>
      <c r="I21" s="324" t="str">
        <f t="shared" ca="1" si="8"/>
        <v xml:space="preserve"> </v>
      </c>
      <c r="J21" s="121" t="str">
        <f t="shared" ca="1" si="9"/>
        <v xml:space="preserve"> </v>
      </c>
      <c r="K21" s="111" t="str">
        <f t="shared" ca="1" si="10"/>
        <v xml:space="preserve"> </v>
      </c>
      <c r="L21" s="7"/>
      <c r="M21" s="357" t="s">
        <v>1</v>
      </c>
      <c r="P21" t="e" vm="1">
        <f ca="1">IF(Q21&lt;&gt;0,P20+1," ")</f>
        <v>#NAME?</v>
      </c>
      <c r="Q21" t="e" vm="2">
        <f ca="1"/>
        <v>#NAME?</v>
      </c>
      <c r="R21" t="e" vm="2">
        <f ca="1"/>
        <v>#NAME?</v>
      </c>
      <c r="S21" t="e" vm="2">
        <f ca="1"/>
        <v>#NAME?</v>
      </c>
    </row>
    <row r="22" spans="1:19" x14ac:dyDescent="0.3">
      <c r="A22" s="41" t="e" vm="1">
        <f t="shared" ca="1" si="6"/>
        <v>#NAME?</v>
      </c>
      <c r="B22" s="42" t="str">
        <f ca="1">IFERROR(VLOOKUP(Q22,'Q1'!$A:$D,2,FALSE)," ")</f>
        <v xml:space="preserve"> </v>
      </c>
      <c r="C22" s="126" t="str">
        <f ca="1">IFERROR(VLOOKUP(Q22,'Q1'!$A:$D,3,FALSE)," ")</f>
        <v xml:space="preserve"> </v>
      </c>
      <c r="D22" s="149" t="str">
        <f ca="1">IFERROR(VLOOKUP(Q22,'Q1'!$A:$E,5,FALSE)," ")</f>
        <v xml:space="preserve"> </v>
      </c>
      <c r="E22" s="140" t="str">
        <f ca="1">IFERROR(VLOOKUP(Q22,'Q2'!$A:$E,5,FALSE)," ")</f>
        <v xml:space="preserve"> </v>
      </c>
      <c r="F22" s="140" t="str">
        <f ca="1">IFERROR(VLOOKUP(Q22,'Q3'!$A:$E,5,FALSE)," ")</f>
        <v xml:space="preserve"> </v>
      </c>
      <c r="G22" s="140" t="str">
        <f ca="1">IFERROR(VLOOKUP(Q22,'Q4'!$A:$E,5,FALSE)," ")</f>
        <v xml:space="preserve"> </v>
      </c>
      <c r="H22" s="140">
        <f t="shared" ca="1" si="7"/>
        <v>0</v>
      </c>
      <c r="I22" s="324" t="str">
        <f t="shared" ca="1" si="8"/>
        <v xml:space="preserve"> </v>
      </c>
      <c r="J22" s="121" t="str">
        <f t="shared" ca="1" si="9"/>
        <v xml:space="preserve"> </v>
      </c>
      <c r="K22" s="111" t="str">
        <f t="shared" ca="1" si="10"/>
        <v xml:space="preserve"> </v>
      </c>
      <c r="L22" s="7"/>
      <c r="M22" s="463" t="s">
        <v>1</v>
      </c>
      <c r="P22" s="259" t="e" vm="1">
        <f t="shared" ref="P22:P32" ca="1" si="11">IF(Q22&lt;&gt;0,P21+1," ")</f>
        <v>#NAME?</v>
      </c>
      <c r="Q22" t="e" vm="2">
        <f ca="1"/>
        <v>#NAME?</v>
      </c>
      <c r="R22" t="e" vm="2">
        <f ca="1"/>
        <v>#NAME?</v>
      </c>
      <c r="S22" t="e" vm="2">
        <f ca="1"/>
        <v>#NAME?</v>
      </c>
    </row>
    <row r="23" spans="1:19" x14ac:dyDescent="0.3">
      <c r="A23" s="41" t="e" vm="1">
        <f t="shared" ca="1" si="6"/>
        <v>#NAME?</v>
      </c>
      <c r="B23" s="42" t="str">
        <f ca="1">IFERROR(VLOOKUP(Q23,'Q1'!$A:$D,2,FALSE)," ")</f>
        <v xml:space="preserve"> </v>
      </c>
      <c r="C23" s="126" t="str">
        <f ca="1">IFERROR(VLOOKUP(Q23,'Q1'!$A:$D,3,FALSE)," ")</f>
        <v xml:space="preserve"> </v>
      </c>
      <c r="D23" s="149" t="str">
        <f ca="1">IFERROR(VLOOKUP(Q23,'Q1'!$A:$E,5,FALSE)," ")</f>
        <v xml:space="preserve"> </v>
      </c>
      <c r="E23" s="140" t="str">
        <f ca="1">IFERROR(VLOOKUP(Q23,'Q2'!$A:$E,5,FALSE)," ")</f>
        <v xml:space="preserve"> </v>
      </c>
      <c r="F23" s="140" t="str">
        <f ca="1">IFERROR(VLOOKUP(Q23,'Q3'!$A:$E,5,FALSE)," ")</f>
        <v xml:space="preserve"> </v>
      </c>
      <c r="G23" s="140" t="str">
        <f ca="1">IFERROR(VLOOKUP(Q23,'Q4'!$A:$E,5,FALSE)," ")</f>
        <v xml:space="preserve"> </v>
      </c>
      <c r="H23" s="140">
        <f t="shared" ca="1" si="7"/>
        <v>0</v>
      </c>
      <c r="I23" s="324" t="str">
        <f t="shared" ca="1" si="8"/>
        <v xml:space="preserve"> </v>
      </c>
      <c r="J23" s="121" t="str">
        <f t="shared" ca="1" si="9"/>
        <v xml:space="preserve"> </v>
      </c>
      <c r="K23" s="111" t="str">
        <f t="shared" ca="1" si="10"/>
        <v xml:space="preserve"> </v>
      </c>
      <c r="L23" s="160"/>
      <c r="M23" s="357" t="s">
        <v>1</v>
      </c>
      <c r="P23" s="259" t="e" vm="1">
        <f t="shared" ca="1" si="11"/>
        <v>#NAME?</v>
      </c>
      <c r="Q23" t="e" vm="2">
        <f ca="1"/>
        <v>#NAME?</v>
      </c>
      <c r="R23" t="e" vm="2">
        <f ca="1"/>
        <v>#NAME?</v>
      </c>
      <c r="S23" t="e" vm="2">
        <f ca="1"/>
        <v>#NAME?</v>
      </c>
    </row>
    <row r="24" spans="1:19" x14ac:dyDescent="0.3">
      <c r="A24" s="41" t="e" vm="1">
        <f t="shared" ca="1" si="6"/>
        <v>#NAME?</v>
      </c>
      <c r="B24" s="42" t="str">
        <f ca="1">IFERROR(VLOOKUP(Q24,'Q1'!$A:$D,2,FALSE)," ")</f>
        <v xml:space="preserve"> </v>
      </c>
      <c r="C24" s="126" t="str">
        <f ca="1">IFERROR(VLOOKUP(Q24,'Q1'!$A:$D,3,FALSE)," ")</f>
        <v xml:space="preserve"> </v>
      </c>
      <c r="D24" s="149" t="str">
        <f ca="1">IFERROR(VLOOKUP(Q24,'Q1'!$A:$E,5,FALSE)," ")</f>
        <v xml:space="preserve"> </v>
      </c>
      <c r="E24" s="140" t="str">
        <f ca="1">IFERROR(VLOOKUP(Q24,'Q2'!$A:$E,5,FALSE)," ")</f>
        <v xml:space="preserve"> </v>
      </c>
      <c r="F24" s="140" t="str">
        <f ca="1">IFERROR(VLOOKUP(Q24,'Q3'!$A:$E,5,FALSE)," ")</f>
        <v xml:space="preserve"> </v>
      </c>
      <c r="G24" s="140" t="str">
        <f ca="1">IFERROR(VLOOKUP(Q24,'Q4'!$A:$E,5,FALSE)," ")</f>
        <v xml:space="preserve"> </v>
      </c>
      <c r="H24" s="140">
        <f t="shared" ca="1" si="7"/>
        <v>0</v>
      </c>
      <c r="I24" s="324" t="str">
        <f t="shared" ca="1" si="8"/>
        <v xml:space="preserve"> </v>
      </c>
      <c r="J24" s="121" t="str">
        <f t="shared" ca="1" si="9"/>
        <v xml:space="preserve"> </v>
      </c>
      <c r="K24" s="111" t="str">
        <f t="shared" ca="1" si="10"/>
        <v xml:space="preserve"> </v>
      </c>
      <c r="L24" s="7"/>
      <c r="M24" s="357" t="s">
        <v>1</v>
      </c>
      <c r="P24" s="259" t="e" vm="1">
        <f t="shared" ca="1" si="11"/>
        <v>#NAME?</v>
      </c>
      <c r="Q24" t="e" vm="2">
        <f ca="1"/>
        <v>#NAME?</v>
      </c>
      <c r="R24" t="e" vm="2">
        <f ca="1"/>
        <v>#NAME?</v>
      </c>
      <c r="S24" t="e" vm="2">
        <f ca="1"/>
        <v>#NAME?</v>
      </c>
    </row>
    <row r="25" spans="1:19" x14ac:dyDescent="0.3">
      <c r="A25" s="41" t="e" vm="1">
        <f t="shared" ca="1" si="6"/>
        <v>#NAME?</v>
      </c>
      <c r="B25" s="42" t="str">
        <f ca="1">IFERROR(VLOOKUP(Q25,'Q1'!$A:$D,2,FALSE)," ")</f>
        <v xml:space="preserve"> </v>
      </c>
      <c r="C25" s="126" t="str">
        <f ca="1">IFERROR(VLOOKUP(Q25,'Q1'!$A:$D,3,FALSE)," ")</f>
        <v xml:space="preserve"> </v>
      </c>
      <c r="D25" s="149" t="str">
        <f ca="1">IFERROR(VLOOKUP(Q25,'Q1'!$A:$E,5,FALSE)," ")</f>
        <v xml:space="preserve"> </v>
      </c>
      <c r="E25" s="140" t="str">
        <f ca="1">IFERROR(VLOOKUP(Q25,'Q2'!$A:$E,5,FALSE)," ")</f>
        <v xml:space="preserve"> </v>
      </c>
      <c r="F25" s="140" t="str">
        <f ca="1">IFERROR(VLOOKUP(Q25,'Q3'!$A:$E,5,FALSE)," ")</f>
        <v xml:space="preserve"> </v>
      </c>
      <c r="G25" s="140" t="str">
        <f ca="1">IFERROR(VLOOKUP(Q25,'Q4'!$A:$E,5,FALSE)," ")</f>
        <v xml:space="preserve"> </v>
      </c>
      <c r="H25" s="140">
        <f t="shared" ca="1" si="7"/>
        <v>0</v>
      </c>
      <c r="I25" s="324" t="str">
        <f t="shared" ca="1" si="8"/>
        <v xml:space="preserve"> </v>
      </c>
      <c r="J25" s="121" t="str">
        <f t="shared" ca="1" si="9"/>
        <v xml:space="preserve"> </v>
      </c>
      <c r="K25" s="111" t="str">
        <f t="shared" ca="1" si="10"/>
        <v xml:space="preserve"> </v>
      </c>
      <c r="L25" s="160"/>
      <c r="M25" s="361" t="s">
        <v>5032</v>
      </c>
      <c r="P25" s="259" t="e" vm="1">
        <f t="shared" ca="1" si="11"/>
        <v>#NAME?</v>
      </c>
      <c r="Q25" t="e" vm="2">
        <f ca="1"/>
        <v>#NAME?</v>
      </c>
      <c r="R25" t="e" vm="2">
        <f ca="1"/>
        <v>#NAME?</v>
      </c>
      <c r="S25" t="e" vm="2">
        <f ca="1"/>
        <v>#NAME?</v>
      </c>
    </row>
    <row r="26" spans="1:19" x14ac:dyDescent="0.3">
      <c r="A26" s="41" t="e" vm="1">
        <f t="shared" ca="1" si="6"/>
        <v>#NAME?</v>
      </c>
      <c r="B26" s="42" t="str">
        <f ca="1">IFERROR(VLOOKUP(Q26,'Q1'!$A:$D,2,FALSE)," ")</f>
        <v xml:space="preserve"> </v>
      </c>
      <c r="C26" s="126" t="str">
        <f ca="1">IFERROR(VLOOKUP(Q26,'Q1'!$A:$D,3,FALSE)," ")</f>
        <v xml:space="preserve"> </v>
      </c>
      <c r="D26" s="149" t="str">
        <f ca="1">IFERROR(VLOOKUP(Q26,'Q1'!$A:$E,5,FALSE)," ")</f>
        <v xml:space="preserve"> </v>
      </c>
      <c r="E26" s="140" t="str">
        <f ca="1">IFERROR(VLOOKUP(Q26,'Q2'!$A:$E,5,FALSE)," ")</f>
        <v xml:space="preserve"> </v>
      </c>
      <c r="F26" s="140" t="str">
        <f ca="1">IFERROR(VLOOKUP(Q26,'Q3'!$A:$E,5,FALSE)," ")</f>
        <v xml:space="preserve"> </v>
      </c>
      <c r="G26" s="140" t="str">
        <f ca="1">IFERROR(VLOOKUP(Q26,'Q4'!$A:$E,5,FALSE)," ")</f>
        <v xml:space="preserve"> </v>
      </c>
      <c r="H26" s="140">
        <f t="shared" ca="1" si="7"/>
        <v>0</v>
      </c>
      <c r="I26" s="324" t="str">
        <f t="shared" ca="1" si="8"/>
        <v xml:space="preserve"> </v>
      </c>
      <c r="J26" s="121" t="str">
        <f t="shared" ca="1" si="9"/>
        <v xml:space="preserve"> </v>
      </c>
      <c r="K26" s="111" t="str">
        <f t="shared" ca="1" si="10"/>
        <v xml:space="preserve"> </v>
      </c>
      <c r="L26" s="7"/>
      <c r="M26" s="357" t="s">
        <v>1</v>
      </c>
      <c r="P26" s="259" t="e" vm="1">
        <f t="shared" ca="1" si="11"/>
        <v>#NAME?</v>
      </c>
      <c r="Q26" t="e" vm="2">
        <f ca="1"/>
        <v>#NAME?</v>
      </c>
      <c r="R26" t="e" vm="2">
        <f ca="1"/>
        <v>#NAME?</v>
      </c>
      <c r="S26" t="e" vm="2">
        <f ca="1"/>
        <v>#NAME?</v>
      </c>
    </row>
    <row r="27" spans="1:19" s="182" customFormat="1" x14ac:dyDescent="0.3">
      <c r="A27" s="41" t="e" vm="1">
        <f t="shared" ca="1" si="6"/>
        <v>#NAME?</v>
      </c>
      <c r="B27" s="42" t="str">
        <f ca="1">IFERROR(VLOOKUP(Q27,'Q1'!$A:$D,2,FALSE)," ")</f>
        <v xml:space="preserve"> </v>
      </c>
      <c r="C27" s="126" t="str">
        <f ca="1">IFERROR(VLOOKUP(Q27,'Q1'!$A:$D,3,FALSE)," ")</f>
        <v xml:space="preserve"> </v>
      </c>
      <c r="D27" s="149" t="str">
        <f ca="1">IFERROR(VLOOKUP(Q27,'Q1'!$A:$E,5,FALSE)," ")</f>
        <v xml:space="preserve"> </v>
      </c>
      <c r="E27" s="140" t="str">
        <f ca="1">IFERROR(VLOOKUP(Q27,'Q2'!$A:$E,5,FALSE)," ")</f>
        <v xml:space="preserve"> </v>
      </c>
      <c r="F27" s="140" t="str">
        <f ca="1">IFERROR(VLOOKUP(Q27,'Q3'!$A:$E,5,FALSE)," ")</f>
        <v xml:space="preserve"> </v>
      </c>
      <c r="G27" s="140" t="str">
        <f ca="1">IFERROR(VLOOKUP(Q27,'Q4'!$A:$E,5,FALSE)," ")</f>
        <v xml:space="preserve"> </v>
      </c>
      <c r="H27" s="140">
        <f t="shared" ca="1" si="7"/>
        <v>0</v>
      </c>
      <c r="I27" s="324" t="str">
        <f t="shared" ca="1" si="8"/>
        <v xml:space="preserve"> </v>
      </c>
      <c r="J27" s="158" t="str">
        <f t="shared" ca="1" si="9"/>
        <v xml:space="preserve"> </v>
      </c>
      <c r="K27" s="159" t="str">
        <f t="shared" ca="1" si="10"/>
        <v xml:space="preserve"> </v>
      </c>
      <c r="L27" s="7"/>
      <c r="M27" s="357" t="s">
        <v>1</v>
      </c>
      <c r="P27" s="259" t="e" vm="1">
        <f t="shared" ca="1" si="11"/>
        <v>#NAME?</v>
      </c>
      <c r="Q27" s="182" t="e" vm="2">
        <f ca="1"/>
        <v>#NAME?</v>
      </c>
      <c r="R27" s="182" t="e" vm="2">
        <f ca="1"/>
        <v>#NAME?</v>
      </c>
      <c r="S27" s="182" t="e" vm="2">
        <f ca="1"/>
        <v>#NAME?</v>
      </c>
    </row>
    <row r="28" spans="1:19" x14ac:dyDescent="0.3">
      <c r="A28" s="41" t="e" vm="1">
        <f t="shared" ca="1" si="6"/>
        <v>#NAME?</v>
      </c>
      <c r="B28" s="42" t="str">
        <f ca="1">IFERROR(VLOOKUP(Q28,'Q1'!$A:$D,2,FALSE)," ")</f>
        <v xml:space="preserve"> </v>
      </c>
      <c r="C28" s="126" t="str">
        <f ca="1">IFERROR(VLOOKUP(Q28,'Q1'!$A:$D,3,FALSE)," ")</f>
        <v xml:space="preserve"> </v>
      </c>
      <c r="D28" s="149" t="str">
        <f ca="1">IFERROR(VLOOKUP(Q28,'Q1'!$A:$E,5,FALSE)," ")</f>
        <v xml:space="preserve"> </v>
      </c>
      <c r="E28" s="140" t="str">
        <f ca="1">IFERROR(VLOOKUP(Q28,'Q2'!$A:$E,5,FALSE)," ")</f>
        <v xml:space="preserve"> </v>
      </c>
      <c r="F28" s="140" t="str">
        <f ca="1">IFERROR(VLOOKUP(Q28,'Q3'!$A:$E,5,FALSE)," ")</f>
        <v xml:space="preserve"> </v>
      </c>
      <c r="G28" s="140" t="str">
        <f ca="1">IFERROR(VLOOKUP(Q28,'Q4'!$A:$E,5,FALSE)," ")</f>
        <v xml:space="preserve"> </v>
      </c>
      <c r="H28" s="140">
        <f t="shared" ca="1" si="7"/>
        <v>0</v>
      </c>
      <c r="I28" s="324" t="str">
        <f t="shared" ca="1" si="8"/>
        <v xml:space="preserve"> </v>
      </c>
      <c r="J28" s="121" t="str">
        <f t="shared" ca="1" si="9"/>
        <v xml:space="preserve"> </v>
      </c>
      <c r="K28" s="111" t="str">
        <f t="shared" ca="1" si="10"/>
        <v xml:space="preserve"> </v>
      </c>
      <c r="L28" s="7"/>
      <c r="M28" s="357" t="s">
        <v>1</v>
      </c>
      <c r="P28" s="259" t="e" vm="1">
        <f t="shared" ca="1" si="11"/>
        <v>#NAME?</v>
      </c>
      <c r="Q28" t="e" vm="2">
        <f ca="1"/>
        <v>#NAME?</v>
      </c>
      <c r="R28" t="e" vm="2">
        <f ca="1"/>
        <v>#NAME?</v>
      </c>
      <c r="S28" t="e" vm="2">
        <f ca="1"/>
        <v>#NAME?</v>
      </c>
    </row>
    <row r="29" spans="1:19" x14ac:dyDescent="0.3">
      <c r="A29" s="41" t="e" vm="1">
        <f t="shared" ca="1" si="6"/>
        <v>#NAME?</v>
      </c>
      <c r="B29" s="42" t="str">
        <f ca="1">IFERROR(VLOOKUP(Q29,'Q1'!$A:$D,2,FALSE)," ")</f>
        <v xml:space="preserve"> </v>
      </c>
      <c r="C29" s="126" t="str">
        <f ca="1">IFERROR(VLOOKUP(Q29,'Q1'!$A:$D,3,FALSE)," ")</f>
        <v xml:space="preserve"> </v>
      </c>
      <c r="D29" s="149" t="str">
        <f ca="1">IFERROR(VLOOKUP(Q29,'Q1'!$A:$E,5,FALSE)," ")</f>
        <v xml:space="preserve"> </v>
      </c>
      <c r="E29" s="140" t="str">
        <f ca="1">IFERROR(VLOOKUP(Q29,'Q2'!$A:$E,5,FALSE)," ")</f>
        <v xml:space="preserve"> </v>
      </c>
      <c r="F29" s="140" t="str">
        <f ca="1">IFERROR(VLOOKUP(Q29,'Q3'!$A:$E,5,FALSE)," ")</f>
        <v xml:space="preserve"> </v>
      </c>
      <c r="G29" s="140" t="str">
        <f ca="1">IFERROR(VLOOKUP(Q29,'Q4'!$A:$E,5,FALSE)," ")</f>
        <v xml:space="preserve"> </v>
      </c>
      <c r="H29" s="140">
        <f t="shared" ca="1" si="7"/>
        <v>0</v>
      </c>
      <c r="I29" s="324" t="str">
        <f t="shared" ca="1" si="8"/>
        <v xml:space="preserve"> </v>
      </c>
      <c r="J29" s="158" t="str">
        <f t="shared" ca="1" si="9"/>
        <v xml:space="preserve"> </v>
      </c>
      <c r="K29" s="159" t="str">
        <f t="shared" ca="1" si="10"/>
        <v xml:space="preserve"> </v>
      </c>
      <c r="L29" s="7"/>
      <c r="M29" s="357" t="s">
        <v>1</v>
      </c>
      <c r="P29" s="259" t="e" vm="1">
        <f t="shared" ca="1" si="11"/>
        <v>#NAME?</v>
      </c>
      <c r="Q29" t="e" vm="2">
        <f ca="1"/>
        <v>#NAME?</v>
      </c>
      <c r="R29" t="e" vm="2">
        <f ca="1"/>
        <v>#NAME?</v>
      </c>
      <c r="S29" t="e" vm="2">
        <f ca="1"/>
        <v>#NAME?</v>
      </c>
    </row>
    <row r="30" spans="1:19" x14ac:dyDescent="0.3">
      <c r="A30" s="41" t="e" vm="1">
        <f t="shared" ca="1" si="6"/>
        <v>#NAME?</v>
      </c>
      <c r="B30" s="42" t="str">
        <f ca="1">IFERROR(VLOOKUP(Q30,'Q1'!$A:$D,2,FALSE)," ")</f>
        <v xml:space="preserve"> </v>
      </c>
      <c r="C30" s="126" t="str">
        <f ca="1">IFERROR(VLOOKUP(Q30,'Q1'!$A:$D,3,FALSE)," ")</f>
        <v xml:space="preserve"> </v>
      </c>
      <c r="D30" s="149" t="str">
        <f ca="1">IFERROR(VLOOKUP(Q30,'Q1'!$A:$E,5,FALSE)," ")</f>
        <v xml:space="preserve"> </v>
      </c>
      <c r="E30" s="140" t="str">
        <f ca="1">IFERROR(VLOOKUP(Q30,'Q2'!$A:$E,5,FALSE)," ")</f>
        <v xml:space="preserve"> </v>
      </c>
      <c r="F30" s="140" t="str">
        <f ca="1">IFERROR(VLOOKUP(Q30,'Q3'!$A:$E,5,FALSE)," ")</f>
        <v xml:space="preserve"> </v>
      </c>
      <c r="G30" s="140" t="str">
        <f ca="1">IFERROR(VLOOKUP(Q30,'Q4'!$A:$E,5,FALSE)," ")</f>
        <v xml:space="preserve"> </v>
      </c>
      <c r="H30" s="140">
        <f t="shared" ca="1" si="7"/>
        <v>0</v>
      </c>
      <c r="I30" s="324" t="str">
        <f t="shared" ca="1" si="8"/>
        <v xml:space="preserve"> </v>
      </c>
      <c r="J30" s="121" t="str">
        <f t="shared" ca="1" si="9"/>
        <v xml:space="preserve"> </v>
      </c>
      <c r="K30" s="111" t="str">
        <f t="shared" ca="1" si="10"/>
        <v xml:space="preserve"> </v>
      </c>
      <c r="L30" s="7"/>
      <c r="M30" s="357" t="s">
        <v>1</v>
      </c>
      <c r="P30" s="259" t="e" vm="1">
        <f t="shared" ca="1" si="11"/>
        <v>#NAME?</v>
      </c>
      <c r="Q30" t="e" vm="2">
        <f ca="1"/>
        <v>#NAME?</v>
      </c>
      <c r="R30" t="e" vm="2">
        <f ca="1"/>
        <v>#NAME?</v>
      </c>
      <c r="S30" t="e" vm="2">
        <f ca="1"/>
        <v>#NAME?</v>
      </c>
    </row>
    <row r="31" spans="1:19" x14ac:dyDescent="0.3">
      <c r="A31" s="41" t="e" vm="1">
        <f t="shared" ca="1" si="6"/>
        <v>#NAME?</v>
      </c>
      <c r="B31" s="42" t="str">
        <f ca="1">IFERROR(VLOOKUP(Q31,'Q1'!$A:$D,2,FALSE)," ")</f>
        <v xml:space="preserve"> </v>
      </c>
      <c r="C31" s="126" t="str">
        <f ca="1">IFERROR(VLOOKUP(Q31,'Q1'!$A:$D,3,FALSE)," ")</f>
        <v xml:space="preserve"> </v>
      </c>
      <c r="D31" s="149" t="str">
        <f ca="1">IFERROR(VLOOKUP(Q31,'Q1'!$A:$E,5,FALSE)," ")</f>
        <v xml:space="preserve"> </v>
      </c>
      <c r="E31" s="140" t="str">
        <f ca="1">IFERROR(VLOOKUP(Q31,'Q2'!$A:$E,5,FALSE)," ")</f>
        <v xml:space="preserve"> </v>
      </c>
      <c r="F31" s="140" t="str">
        <f ca="1">IFERROR(VLOOKUP(Q31,'Q3'!$A:$E,5,FALSE)," ")</f>
        <v xml:space="preserve"> </v>
      </c>
      <c r="G31" s="140" t="str">
        <f ca="1">IFERROR(VLOOKUP(Q31,'Q4'!$A:$E,5,FALSE)," ")</f>
        <v xml:space="preserve"> </v>
      </c>
      <c r="H31" s="140">
        <f t="shared" ca="1" si="7"/>
        <v>0</v>
      </c>
      <c r="I31" s="324" t="str">
        <f t="shared" ca="1" si="8"/>
        <v xml:space="preserve"> </v>
      </c>
      <c r="J31" s="121" t="str">
        <f t="shared" ca="1" si="9"/>
        <v xml:space="preserve"> </v>
      </c>
      <c r="K31" s="111" t="str">
        <f t="shared" ca="1" si="10"/>
        <v xml:space="preserve"> </v>
      </c>
      <c r="L31" s="7"/>
      <c r="M31" s="357" t="s">
        <v>1</v>
      </c>
      <c r="P31" s="259" t="e" vm="1">
        <f t="shared" ca="1" si="11"/>
        <v>#NAME?</v>
      </c>
      <c r="Q31" t="e" vm="2">
        <f ca="1"/>
        <v>#NAME?</v>
      </c>
      <c r="R31" t="e" vm="2">
        <f ca="1"/>
        <v>#NAME?</v>
      </c>
      <c r="S31" t="e" vm="2">
        <f ca="1"/>
        <v>#NAME?</v>
      </c>
    </row>
    <row r="32" spans="1:19" ht="15" thickBot="1" x14ac:dyDescent="0.35">
      <c r="A32" s="43" t="str">
        <f t="shared" si="6"/>
        <v xml:space="preserve"> </v>
      </c>
      <c r="B32" s="44" t="str">
        <f>IFERROR(VLOOKUP(Q32,'Q1'!$A:$D,2,FALSE)," ")</f>
        <v xml:space="preserve"> </v>
      </c>
      <c r="C32" s="127" t="str">
        <f>IFERROR(VLOOKUP(Q32,'Q1'!$A:$D,3,FALSE)," ")</f>
        <v xml:space="preserve"> </v>
      </c>
      <c r="D32" s="175" t="str">
        <f>IFERROR(VLOOKUP(Q32,'Q1'!$A:$D,4,FALSE)," ")</f>
        <v xml:space="preserve"> </v>
      </c>
      <c r="E32" s="325" t="str">
        <f>IFERROR(VLOOKUP(Q32,'Q2'!$A:$D,4,FALSE)," ")</f>
        <v xml:space="preserve"> </v>
      </c>
      <c r="F32" s="325" t="str">
        <f>IFERROR(VLOOKUP(Q32,'Q3'!$A:$D,4,FALSE)," ")</f>
        <v xml:space="preserve"> </v>
      </c>
      <c r="G32" s="325" t="str">
        <f>IFERROR(VLOOKUP(Q32,'Q4'!$A:$D,4,FALSE)," ")</f>
        <v xml:space="preserve"> </v>
      </c>
      <c r="H32" s="325"/>
      <c r="I32" s="325"/>
      <c r="J32" s="123" t="str">
        <f t="shared" si="9"/>
        <v xml:space="preserve"> </v>
      </c>
      <c r="K32" s="112" t="str">
        <f t="shared" si="10"/>
        <v xml:space="preserve"> </v>
      </c>
      <c r="L32" s="122"/>
      <c r="M32" s="189"/>
      <c r="P32" s="259" t="str">
        <f t="shared" si="11"/>
        <v xml:space="preserve"> </v>
      </c>
    </row>
    <row r="33" spans="1:13" ht="10.5" customHeight="1" thickBot="1" x14ac:dyDescent="0.35"/>
    <row r="34" spans="1:13" x14ac:dyDescent="0.3">
      <c r="A34" s="346"/>
      <c r="B34" s="346"/>
      <c r="C34" s="346"/>
      <c r="D34" s="346"/>
      <c r="M34" s="359" t="s">
        <v>24</v>
      </c>
    </row>
    <row r="35" spans="1:13" x14ac:dyDescent="0.3">
      <c r="A35" s="346"/>
      <c r="B35" s="346"/>
      <c r="C35" s="346"/>
      <c r="D35" s="346"/>
      <c r="M35" s="360" t="s">
        <v>1</v>
      </c>
    </row>
    <row r="36" spans="1:13" x14ac:dyDescent="0.3">
      <c r="A36" s="346"/>
      <c r="B36" s="346"/>
      <c r="C36" s="346"/>
      <c r="D36" s="346"/>
      <c r="M36" s="361" t="s">
        <v>3</v>
      </c>
    </row>
    <row r="37" spans="1:13" ht="15" thickBot="1" x14ac:dyDescent="0.35">
      <c r="A37" s="346"/>
      <c r="B37" s="346"/>
      <c r="C37" s="346"/>
      <c r="D37" s="346"/>
      <c r="M37" s="362" t="s">
        <v>5</v>
      </c>
    </row>
    <row r="38" spans="1:13" x14ac:dyDescent="0.3">
      <c r="A38" s="346"/>
      <c r="B38" s="346"/>
      <c r="C38" s="346"/>
    </row>
  </sheetData>
  <mergeCells count="2">
    <mergeCell ref="J4:K4"/>
    <mergeCell ref="J16:K16"/>
  </mergeCells>
  <pageMargins left="0.7" right="0.7" top="0.75" bottom="0.75" header="0.3" footer="0.3"/>
  <pageSetup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8D28-46A5-4BC3-98C1-34476EDF44AE}">
  <sheetPr>
    <pageSetUpPr fitToPage="1"/>
  </sheetPr>
  <dimension ref="A1:L42"/>
  <sheetViews>
    <sheetView showGridLines="0" view="pageBreakPreview" zoomScale="110" zoomScaleNormal="100" zoomScaleSheetLayoutView="110" workbookViewId="0">
      <selection activeCell="L45" sqref="L45"/>
    </sheetView>
  </sheetViews>
  <sheetFormatPr defaultColWidth="9" defaultRowHeight="14.4" x14ac:dyDescent="0.3"/>
  <cols>
    <col min="1" max="1" width="3.109375" style="131" customWidth="1"/>
    <col min="2" max="2" width="84.6640625" style="131" customWidth="1"/>
    <col min="3" max="3" width="14.21875" style="131" customWidth="1"/>
    <col min="4" max="4" width="12" style="131" customWidth="1"/>
    <col min="5" max="6" width="13.21875" style="131" customWidth="1"/>
    <col min="7" max="7" width="13.21875" style="167" customWidth="1"/>
    <col min="8" max="8" width="13.21875" style="184" customWidth="1"/>
    <col min="9" max="9" width="13.6640625" style="131" customWidth="1"/>
    <col min="10" max="10" width="28" style="131" customWidth="1"/>
    <col min="11" max="16384" width="9" style="131"/>
  </cols>
  <sheetData>
    <row r="1" spans="1:12" s="184" customFormat="1" ht="33.75" customHeight="1" thickBot="1" x14ac:dyDescent="0.45">
      <c r="A1" s="55" t="s">
        <v>344</v>
      </c>
      <c r="B1" s="55"/>
      <c r="C1" s="55"/>
      <c r="D1" s="55"/>
      <c r="E1" s="55"/>
      <c r="F1" s="55"/>
      <c r="G1" s="55"/>
      <c r="H1" s="55"/>
      <c r="I1" s="55"/>
      <c r="J1" s="55"/>
    </row>
    <row r="2" spans="1:12" ht="15.6" thickTop="1" thickBot="1" x14ac:dyDescent="0.35"/>
    <row r="3" spans="1:12" ht="6" customHeight="1" x14ac:dyDescent="0.3">
      <c r="A3" s="14"/>
      <c r="B3" s="15"/>
      <c r="C3" s="197"/>
      <c r="D3" s="16"/>
      <c r="E3" s="198"/>
      <c r="F3" s="199"/>
      <c r="G3" s="199"/>
      <c r="H3" s="199"/>
      <c r="I3" s="18"/>
      <c r="J3" s="19"/>
    </row>
    <row r="4" spans="1:12" x14ac:dyDescent="0.3">
      <c r="A4" s="20"/>
      <c r="B4" s="7"/>
      <c r="C4" s="23"/>
      <c r="D4" s="21"/>
      <c r="E4" s="153"/>
      <c r="F4" s="141"/>
      <c r="G4" s="141"/>
      <c r="H4" s="141"/>
      <c r="I4" s="133" t="s">
        <v>5029</v>
      </c>
      <c r="J4" s="25"/>
    </row>
    <row r="5" spans="1:12" x14ac:dyDescent="0.3">
      <c r="A5" s="26"/>
      <c r="B5" s="27" t="s">
        <v>265</v>
      </c>
      <c r="C5" s="34" t="s">
        <v>295</v>
      </c>
      <c r="D5" s="28" t="s">
        <v>296</v>
      </c>
      <c r="E5" s="154" t="s">
        <v>219</v>
      </c>
      <c r="F5" s="142" t="s">
        <v>170</v>
      </c>
      <c r="G5" s="142" t="s">
        <v>171</v>
      </c>
      <c r="H5" s="142" t="s">
        <v>332</v>
      </c>
      <c r="I5" s="29"/>
      <c r="J5" s="30"/>
    </row>
    <row r="6" spans="1:12" x14ac:dyDescent="0.3">
      <c r="A6" s="26"/>
      <c r="B6" s="27"/>
      <c r="C6" s="34" t="s">
        <v>297</v>
      </c>
      <c r="D6" s="28" t="s">
        <v>298</v>
      </c>
      <c r="E6" s="154" t="s">
        <v>220</v>
      </c>
      <c r="F6" s="142" t="s">
        <v>172</v>
      </c>
      <c r="G6" s="142" t="s">
        <v>173</v>
      </c>
      <c r="H6" s="142" t="s">
        <v>333</v>
      </c>
      <c r="I6" s="31" t="s">
        <v>59</v>
      </c>
      <c r="J6" s="35"/>
    </row>
    <row r="7" spans="1:12" ht="15.6" x14ac:dyDescent="0.3">
      <c r="A7" s="113"/>
      <c r="B7" s="134" t="s">
        <v>299</v>
      </c>
      <c r="C7" s="135" t="s">
        <v>300</v>
      </c>
      <c r="D7" s="136">
        <v>44013</v>
      </c>
      <c r="E7" s="117" t="s">
        <v>1772</v>
      </c>
      <c r="F7" s="143" t="s">
        <v>1773</v>
      </c>
      <c r="G7" s="143" t="s">
        <v>1774</v>
      </c>
      <c r="H7" s="143" t="s">
        <v>1775</v>
      </c>
      <c r="I7" s="118" t="s">
        <v>60</v>
      </c>
      <c r="J7" s="119" t="s">
        <v>64</v>
      </c>
    </row>
    <row r="8" spans="1:12" ht="15.75" customHeight="1" x14ac:dyDescent="0.3">
      <c r="A8" s="41"/>
      <c r="B8" s="147" t="s">
        <v>301</v>
      </c>
      <c r="C8" s="497" t="s">
        <v>302</v>
      </c>
      <c r="D8" s="126">
        <f>498822-36149</f>
        <v>462673</v>
      </c>
      <c r="E8" s="499">
        <v>239134.75</v>
      </c>
      <c r="F8" s="501">
        <v>23831.26</v>
      </c>
      <c r="G8" s="501"/>
      <c r="H8" s="213"/>
      <c r="I8" s="503">
        <f>E8+F8+G8+H15</f>
        <v>262966.01</v>
      </c>
      <c r="J8" s="495" t="s">
        <v>1</v>
      </c>
      <c r="K8" s="166"/>
      <c r="L8" s="166"/>
    </row>
    <row r="9" spans="1:12" ht="15.6" x14ac:dyDescent="0.3">
      <c r="A9" s="41"/>
      <c r="B9" s="147"/>
      <c r="C9" s="498"/>
      <c r="D9" s="126"/>
      <c r="E9" s="500"/>
      <c r="F9" s="502"/>
      <c r="G9" s="502"/>
      <c r="H9" s="214"/>
      <c r="I9" s="504"/>
      <c r="J9" s="496"/>
      <c r="K9" s="166"/>
      <c r="L9" s="166"/>
    </row>
    <row r="10" spans="1:12" ht="15.6" x14ac:dyDescent="0.3">
      <c r="A10" s="41"/>
      <c r="B10" s="147" t="s">
        <v>315</v>
      </c>
      <c r="C10" s="498"/>
      <c r="D10" s="126">
        <v>122964</v>
      </c>
      <c r="E10" s="500"/>
      <c r="F10" s="502"/>
      <c r="G10" s="502"/>
      <c r="H10" s="214"/>
      <c r="I10" s="504"/>
      <c r="J10" s="496"/>
      <c r="K10" s="166"/>
      <c r="L10" s="166"/>
    </row>
    <row r="11" spans="1:12" ht="15.6" x14ac:dyDescent="0.3">
      <c r="A11" s="41"/>
      <c r="B11" s="147"/>
      <c r="C11" s="498"/>
      <c r="D11" s="126"/>
      <c r="E11" s="500"/>
      <c r="F11" s="502"/>
      <c r="G11" s="502"/>
      <c r="H11" s="214"/>
      <c r="I11" s="504"/>
      <c r="J11" s="496"/>
      <c r="K11" s="166"/>
      <c r="L11" s="166"/>
    </row>
    <row r="12" spans="1:12" ht="15.6" x14ac:dyDescent="0.3">
      <c r="A12" s="41"/>
      <c r="B12" s="147" t="s">
        <v>303</v>
      </c>
      <c r="C12" s="498"/>
      <c r="D12" s="126">
        <f>722764-40282</f>
        <v>682482</v>
      </c>
      <c r="E12" s="500"/>
      <c r="F12" s="502"/>
      <c r="G12" s="502"/>
      <c r="H12" s="214"/>
      <c r="I12" s="504"/>
      <c r="J12" s="496"/>
      <c r="K12" s="166"/>
      <c r="L12" s="166"/>
    </row>
    <row r="13" spans="1:12" ht="15.6" x14ac:dyDescent="0.3">
      <c r="A13" s="41"/>
      <c r="B13" s="147"/>
      <c r="C13" s="498"/>
      <c r="D13" s="126"/>
      <c r="E13" s="500"/>
      <c r="F13" s="502"/>
      <c r="G13" s="502"/>
      <c r="H13" s="214"/>
      <c r="I13" s="504"/>
      <c r="J13" s="496"/>
      <c r="K13" s="166"/>
      <c r="L13" s="166"/>
    </row>
    <row r="14" spans="1:12" ht="15.6" x14ac:dyDescent="0.3">
      <c r="A14" s="41"/>
      <c r="B14" s="147" t="s">
        <v>304</v>
      </c>
      <c r="C14" s="498"/>
      <c r="D14" s="126">
        <v>1486302</v>
      </c>
      <c r="E14" s="500"/>
      <c r="F14" s="502"/>
      <c r="G14" s="502"/>
      <c r="H14" s="214"/>
      <c r="I14" s="504"/>
      <c r="J14" s="496"/>
      <c r="K14" s="166"/>
      <c r="L14" s="166"/>
    </row>
    <row r="15" spans="1:12" ht="15.6" x14ac:dyDescent="0.3">
      <c r="A15" s="41"/>
      <c r="B15" s="147"/>
      <c r="C15" s="498"/>
      <c r="D15" s="126"/>
      <c r="E15" s="500"/>
      <c r="F15" s="502"/>
      <c r="G15" s="502"/>
      <c r="H15" s="214"/>
      <c r="I15" s="504"/>
      <c r="J15" s="496"/>
      <c r="K15" s="166"/>
      <c r="L15" s="166" t="s">
        <v>339</v>
      </c>
    </row>
    <row r="16" spans="1:12" ht="31.2" x14ac:dyDescent="0.3">
      <c r="A16" s="41"/>
      <c r="B16" s="147" t="s">
        <v>305</v>
      </c>
      <c r="C16" s="498"/>
      <c r="D16" s="126">
        <v>231776</v>
      </c>
      <c r="E16" s="500"/>
      <c r="F16" s="502"/>
      <c r="G16" s="502"/>
      <c r="H16" s="214"/>
      <c r="I16" s="504"/>
      <c r="J16" s="496"/>
      <c r="K16" s="166"/>
      <c r="L16" s="166"/>
    </row>
    <row r="17" spans="1:12" ht="15.6" x14ac:dyDescent="0.3">
      <c r="A17" s="41"/>
      <c r="B17" s="147"/>
      <c r="C17" s="498"/>
      <c r="D17" s="126"/>
      <c r="E17" s="500"/>
      <c r="F17" s="502"/>
      <c r="G17" s="502"/>
      <c r="H17" s="214"/>
      <c r="I17" s="504"/>
      <c r="J17" s="496"/>
      <c r="K17" s="166"/>
      <c r="L17" s="166"/>
    </row>
    <row r="18" spans="1:12" ht="15.6" x14ac:dyDescent="0.3">
      <c r="A18" s="41"/>
      <c r="B18" s="147" t="s">
        <v>306</v>
      </c>
      <c r="C18" s="498"/>
      <c r="D18" s="126">
        <v>486324</v>
      </c>
      <c r="E18" s="500"/>
      <c r="F18" s="502"/>
      <c r="G18" s="502"/>
      <c r="H18" s="214"/>
      <c r="I18" s="504"/>
      <c r="J18" s="496"/>
      <c r="K18" s="166"/>
      <c r="L18" s="166"/>
    </row>
    <row r="19" spans="1:12" ht="15.6" x14ac:dyDescent="0.3">
      <c r="A19" s="41"/>
      <c r="B19" s="147"/>
      <c r="C19" s="498"/>
      <c r="D19" s="126"/>
      <c r="E19" s="500"/>
      <c r="F19" s="502"/>
      <c r="G19" s="502"/>
      <c r="H19" s="214"/>
      <c r="I19" s="504"/>
      <c r="J19" s="496"/>
      <c r="K19" s="166"/>
      <c r="L19" s="166"/>
    </row>
    <row r="20" spans="1:12" ht="15.6" x14ac:dyDescent="0.3">
      <c r="A20" s="41"/>
      <c r="B20" s="147" t="s">
        <v>307</v>
      </c>
      <c r="C20" s="498"/>
      <c r="D20" s="126">
        <v>1003413</v>
      </c>
      <c r="E20" s="500"/>
      <c r="F20" s="502"/>
      <c r="G20" s="502"/>
      <c r="H20" s="214"/>
      <c r="I20" s="504"/>
      <c r="J20" s="496"/>
      <c r="K20" s="166"/>
      <c r="L20" s="166"/>
    </row>
    <row r="21" spans="1:12" ht="15.6" x14ac:dyDescent="0.3">
      <c r="A21" s="41"/>
      <c r="B21" s="147"/>
      <c r="C21" s="144"/>
      <c r="D21" s="126"/>
      <c r="E21" s="500"/>
      <c r="F21" s="502"/>
      <c r="G21" s="502"/>
      <c r="H21" s="214"/>
      <c r="I21" s="504"/>
      <c r="J21" s="496"/>
      <c r="K21" s="166"/>
      <c r="L21" s="166"/>
    </row>
    <row r="22" spans="1:12" ht="15.6" x14ac:dyDescent="0.3">
      <c r="A22" s="41"/>
      <c r="B22" s="147" t="s">
        <v>316</v>
      </c>
      <c r="C22" s="144"/>
      <c r="D22" s="126">
        <v>1448112</v>
      </c>
      <c r="E22" s="500"/>
      <c r="F22" s="502"/>
      <c r="G22" s="502"/>
      <c r="H22" s="214"/>
      <c r="I22" s="504"/>
      <c r="J22" s="496"/>
      <c r="K22" s="166"/>
      <c r="L22" s="166"/>
    </row>
    <row r="23" spans="1:12" ht="15.6" x14ac:dyDescent="0.3">
      <c r="A23" s="41"/>
      <c r="B23" s="147"/>
      <c r="C23" s="138"/>
      <c r="D23" s="126"/>
      <c r="E23" s="155"/>
      <c r="F23" s="460"/>
      <c r="G23" s="460"/>
      <c r="H23" s="146"/>
      <c r="I23" s="121"/>
      <c r="J23" s="187"/>
      <c r="K23" s="166"/>
      <c r="L23" s="166"/>
    </row>
    <row r="24" spans="1:12" ht="31.2" x14ac:dyDescent="0.3">
      <c r="A24" s="41"/>
      <c r="B24" s="147" t="s">
        <v>308</v>
      </c>
      <c r="C24" s="139" t="s">
        <v>322</v>
      </c>
      <c r="D24" s="126">
        <f>10235000-490000</f>
        <v>9745000</v>
      </c>
      <c r="E24" s="155">
        <v>0</v>
      </c>
      <c r="F24" s="460">
        <v>122937.5</v>
      </c>
      <c r="G24" s="460"/>
      <c r="H24" s="146"/>
      <c r="I24" s="121">
        <f>E24+F24+G24+H24</f>
        <v>122937.5</v>
      </c>
      <c r="J24" s="187" t="s">
        <v>1</v>
      </c>
      <c r="K24" s="166"/>
      <c r="L24" s="166" t="s">
        <v>336</v>
      </c>
    </row>
    <row r="25" spans="1:12" ht="15.6" x14ac:dyDescent="0.3">
      <c r="A25" s="41"/>
      <c r="B25" s="147"/>
      <c r="C25" s="138"/>
      <c r="D25" s="126"/>
      <c r="E25" s="155"/>
      <c r="F25" s="460"/>
      <c r="G25" s="460"/>
      <c r="H25" s="146"/>
      <c r="I25" s="121"/>
      <c r="J25" s="357"/>
      <c r="K25" s="166"/>
      <c r="L25" s="166"/>
    </row>
    <row r="26" spans="1:12" ht="15.6" x14ac:dyDescent="0.3">
      <c r="A26" s="41"/>
      <c r="B26" s="147" t="s">
        <v>324</v>
      </c>
      <c r="C26" s="139" t="s">
        <v>312</v>
      </c>
      <c r="D26" s="126">
        <v>2856382</v>
      </c>
      <c r="E26" s="155">
        <v>190828.04</v>
      </c>
      <c r="F26" s="460">
        <v>191661.7</v>
      </c>
      <c r="G26" s="460"/>
      <c r="H26" s="146"/>
      <c r="I26" s="121">
        <f>E26+F26+G26+H26</f>
        <v>382489.74</v>
      </c>
      <c r="J26" s="357" t="s">
        <v>1</v>
      </c>
      <c r="K26" s="166"/>
      <c r="L26" s="166" t="s">
        <v>338</v>
      </c>
    </row>
    <row r="27" spans="1:12" ht="15.6" x14ac:dyDescent="0.3">
      <c r="A27" s="41"/>
      <c r="B27" s="147"/>
      <c r="C27" s="138"/>
      <c r="D27" s="126"/>
      <c r="E27" s="155"/>
      <c r="F27" s="460"/>
      <c r="G27" s="460"/>
      <c r="H27" s="146"/>
      <c r="I27" s="121"/>
      <c r="J27" s="357"/>
      <c r="K27" s="166"/>
      <c r="L27" s="166"/>
    </row>
    <row r="28" spans="1:12" ht="15.6" hidden="1" x14ac:dyDescent="0.3">
      <c r="A28" s="41"/>
      <c r="B28" s="147" t="s">
        <v>309</v>
      </c>
      <c r="C28" s="139" t="s">
        <v>310</v>
      </c>
      <c r="D28" s="126">
        <f>376371-58148</f>
        <v>318223</v>
      </c>
      <c r="E28" s="155">
        <v>18504.990000000002</v>
      </c>
      <c r="F28" s="460"/>
      <c r="G28" s="460"/>
      <c r="H28" s="146"/>
      <c r="I28" s="121">
        <f>E28+F28+G28+H28</f>
        <v>18504.990000000002</v>
      </c>
      <c r="J28" s="357" t="s">
        <v>1</v>
      </c>
      <c r="K28" s="166"/>
      <c r="L28" s="166"/>
    </row>
    <row r="29" spans="1:12" ht="15.6" hidden="1" x14ac:dyDescent="0.3">
      <c r="A29" s="41"/>
      <c r="B29" s="147"/>
      <c r="C29" s="138"/>
      <c r="D29" s="126"/>
      <c r="E29" s="155"/>
      <c r="F29" s="460"/>
      <c r="G29" s="460"/>
      <c r="H29" s="146"/>
      <c r="I29" s="121"/>
      <c r="J29" s="357" t="s">
        <v>1</v>
      </c>
      <c r="K29" s="166"/>
      <c r="L29" s="166"/>
    </row>
    <row r="30" spans="1:12" ht="15.6" x14ac:dyDescent="0.3">
      <c r="A30" s="41"/>
      <c r="B30" s="147" t="s">
        <v>311</v>
      </c>
      <c r="C30" s="139" t="s">
        <v>312</v>
      </c>
      <c r="D30" s="126">
        <v>1000000</v>
      </c>
      <c r="E30" s="155"/>
      <c r="F30" s="460"/>
      <c r="G30" s="460"/>
      <c r="H30" s="146"/>
      <c r="I30" s="121"/>
      <c r="J30" s="357" t="s">
        <v>1</v>
      </c>
      <c r="K30" s="166"/>
      <c r="L30" s="166"/>
    </row>
    <row r="31" spans="1:12" ht="15.6" x14ac:dyDescent="0.3">
      <c r="A31" s="41"/>
      <c r="B31" s="147"/>
      <c r="C31" s="139"/>
      <c r="D31" s="126"/>
      <c r="E31" s="155"/>
      <c r="F31" s="460"/>
      <c r="G31" s="460"/>
      <c r="H31" s="146"/>
      <c r="I31" s="121"/>
      <c r="J31" s="357"/>
      <c r="K31" s="166"/>
      <c r="L31" s="166"/>
    </row>
    <row r="32" spans="1:12" ht="15.6" x14ac:dyDescent="0.3">
      <c r="A32" s="41"/>
      <c r="B32" s="147" t="s">
        <v>313</v>
      </c>
      <c r="C32" s="139" t="s">
        <v>323</v>
      </c>
      <c r="D32" s="126">
        <v>5252818.05</v>
      </c>
      <c r="E32" s="155">
        <f>79465.64+170000</f>
        <v>249465.64</v>
      </c>
      <c r="F32" s="460"/>
      <c r="G32" s="460"/>
      <c r="H32" s="146"/>
      <c r="I32" s="121">
        <f>E32+F32+G32+H32</f>
        <v>249465.64</v>
      </c>
      <c r="J32" s="357" t="s">
        <v>1</v>
      </c>
      <c r="K32" s="166"/>
      <c r="L32" s="166" t="s">
        <v>337</v>
      </c>
    </row>
    <row r="33" spans="1:12" x14ac:dyDescent="0.3">
      <c r="A33" s="41"/>
      <c r="B33" s="145"/>
      <c r="C33" s="98"/>
      <c r="D33" s="126"/>
      <c r="E33" s="155"/>
      <c r="F33" s="460"/>
      <c r="G33" s="460"/>
      <c r="H33" s="146"/>
      <c r="I33" s="121"/>
      <c r="J33" s="357"/>
      <c r="K33" s="166"/>
      <c r="L33" s="166"/>
    </row>
    <row r="34" spans="1:12" ht="15.6" x14ac:dyDescent="0.3">
      <c r="A34" s="41"/>
      <c r="B34" s="147" t="s">
        <v>325</v>
      </c>
      <c r="C34" s="139" t="s">
        <v>312</v>
      </c>
      <c r="D34" s="126"/>
      <c r="E34" s="155">
        <v>3512.36</v>
      </c>
      <c r="F34" s="460"/>
      <c r="G34" s="460"/>
      <c r="H34" s="146"/>
      <c r="I34" s="121"/>
      <c r="J34" s="357" t="s">
        <v>1</v>
      </c>
      <c r="K34" s="166"/>
      <c r="L34" s="346" t="s">
        <v>2487</v>
      </c>
    </row>
    <row r="35" spans="1:12" x14ac:dyDescent="0.3">
      <c r="A35" s="41"/>
      <c r="B35" s="145"/>
      <c r="C35" s="98"/>
      <c r="D35" s="126"/>
      <c r="E35" s="155"/>
      <c r="F35" s="460"/>
      <c r="G35" s="460"/>
      <c r="H35" s="146"/>
      <c r="I35" s="121"/>
      <c r="J35" s="187"/>
    </row>
    <row r="36" spans="1:12" ht="31.8" thickBot="1" x14ac:dyDescent="0.35">
      <c r="A36" s="200"/>
      <c r="B36" s="201" t="s">
        <v>329</v>
      </c>
      <c r="C36" s="202" t="s">
        <v>326</v>
      </c>
      <c r="D36" s="127">
        <v>8050000</v>
      </c>
      <c r="E36" s="203">
        <v>618753.19999999995</v>
      </c>
      <c r="F36" s="461"/>
      <c r="G36" s="461"/>
      <c r="H36" s="204"/>
      <c r="I36" s="123"/>
      <c r="J36" s="189" t="s">
        <v>1</v>
      </c>
      <c r="L36" s="462" t="s">
        <v>5030</v>
      </c>
    </row>
    <row r="37" spans="1:12" ht="7.2" customHeight="1" thickBot="1" x14ac:dyDescent="0.35"/>
    <row r="38" spans="1:12" x14ac:dyDescent="0.3">
      <c r="E38" s="346"/>
      <c r="F38" s="346"/>
      <c r="G38" s="346"/>
      <c r="H38" s="346"/>
      <c r="I38" s="346"/>
      <c r="J38" s="363" t="s">
        <v>24</v>
      </c>
    </row>
    <row r="39" spans="1:12" x14ac:dyDescent="0.3">
      <c r="E39" s="346"/>
      <c r="F39" s="346"/>
      <c r="G39" s="346"/>
      <c r="H39" s="346"/>
      <c r="I39" s="346"/>
      <c r="J39" s="360" t="s">
        <v>1</v>
      </c>
    </row>
    <row r="40" spans="1:12" x14ac:dyDescent="0.3">
      <c r="E40" s="346"/>
      <c r="F40" s="346"/>
      <c r="G40" s="346"/>
      <c r="H40" s="346"/>
      <c r="I40" s="346"/>
      <c r="J40" s="361" t="s">
        <v>3</v>
      </c>
    </row>
    <row r="41" spans="1:12" ht="15" thickBot="1" x14ac:dyDescent="0.35">
      <c r="E41" s="346"/>
      <c r="F41" s="346"/>
      <c r="G41" s="346"/>
      <c r="H41" s="346"/>
      <c r="I41" s="346"/>
      <c r="J41" s="362" t="s">
        <v>5</v>
      </c>
    </row>
    <row r="42" spans="1:12" ht="5.25" customHeight="1" x14ac:dyDescent="0.3"/>
  </sheetData>
  <mergeCells count="6">
    <mergeCell ref="J8:J22"/>
    <mergeCell ref="C8:C20"/>
    <mergeCell ref="E8:E22"/>
    <mergeCell ref="F8:F22"/>
    <mergeCell ref="I8:I22"/>
    <mergeCell ref="G8:G22"/>
  </mergeCells>
  <hyperlinks>
    <hyperlink ref="L36" r:id="rId1" xr:uid="{9B6DEBB9-87E6-45CE-8FFA-6EEA4B0E9365}"/>
  </hyperlinks>
  <printOptions horizontalCentered="1" verticalCentered="1"/>
  <pageMargins left="0.25" right="0.25" top="0.75" bottom="0.75" header="0.3" footer="0.3"/>
  <pageSetup scale="64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D6AE-8F3F-4FA9-9751-140BEDB60C8E}">
  <dimension ref="A1"/>
  <sheetViews>
    <sheetView workbookViewId="0">
      <selection activeCell="K54" sqref="K54"/>
    </sheetView>
  </sheetViews>
  <sheetFormatPr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B1DC-F860-4679-AA1A-D6688C1E870C}">
  <dimension ref="A1:F153"/>
  <sheetViews>
    <sheetView showGridLines="0" workbookViewId="0">
      <selection activeCell="K32" sqref="K32"/>
    </sheetView>
  </sheetViews>
  <sheetFormatPr defaultRowHeight="14.4" x14ac:dyDescent="0.3"/>
  <cols>
    <col min="1" max="1" width="29" customWidth="1"/>
    <col min="2" max="2" width="32.21875" bestFit="1" customWidth="1"/>
    <col min="3" max="6" width="12.21875" bestFit="1" customWidth="1"/>
  </cols>
  <sheetData>
    <row r="1" spans="1:6" x14ac:dyDescent="0.3">
      <c r="A1" s="74" t="s">
        <v>191</v>
      </c>
      <c r="B1" s="73"/>
      <c r="C1" s="73"/>
      <c r="D1" s="73"/>
      <c r="E1" s="73"/>
      <c r="F1" s="73"/>
    </row>
    <row r="2" spans="1:6" x14ac:dyDescent="0.3">
      <c r="A2" s="74" t="s">
        <v>192</v>
      </c>
      <c r="B2" s="73"/>
      <c r="C2" s="73"/>
      <c r="D2" s="73"/>
      <c r="E2" s="73"/>
      <c r="F2" s="73"/>
    </row>
    <row r="4" spans="1:6" x14ac:dyDescent="0.3">
      <c r="A4" s="74" t="s">
        <v>193</v>
      </c>
      <c r="B4" s="74" t="s">
        <v>193</v>
      </c>
      <c r="C4" s="76" t="s">
        <v>74</v>
      </c>
      <c r="D4" s="76" t="s">
        <v>193</v>
      </c>
      <c r="E4" s="76" t="s">
        <v>193</v>
      </c>
      <c r="F4" s="76" t="s">
        <v>75</v>
      </c>
    </row>
    <row r="5" spans="1:6" x14ac:dyDescent="0.3">
      <c r="A5" s="74" t="s">
        <v>76</v>
      </c>
      <c r="B5" s="74" t="s">
        <v>193</v>
      </c>
      <c r="C5" s="76" t="s">
        <v>26</v>
      </c>
      <c r="D5" s="76" t="s">
        <v>77</v>
      </c>
      <c r="E5" s="76" t="s">
        <v>77</v>
      </c>
      <c r="F5" s="76" t="s">
        <v>26</v>
      </c>
    </row>
    <row r="6" spans="1:6" x14ac:dyDescent="0.3">
      <c r="A6" s="75" t="s">
        <v>78</v>
      </c>
      <c r="B6" s="75" t="s">
        <v>79</v>
      </c>
      <c r="C6" s="77" t="s">
        <v>194</v>
      </c>
      <c r="D6" s="77" t="s">
        <v>80</v>
      </c>
      <c r="E6" s="77" t="s">
        <v>81</v>
      </c>
      <c r="F6" s="77" t="s">
        <v>195</v>
      </c>
    </row>
    <row r="9" spans="1:6" x14ac:dyDescent="0.3">
      <c r="A9" s="74" t="s">
        <v>82</v>
      </c>
      <c r="B9" s="73"/>
      <c r="C9" s="73"/>
      <c r="D9" s="73"/>
      <c r="E9" s="73"/>
      <c r="F9" s="73"/>
    </row>
    <row r="10" spans="1:6" x14ac:dyDescent="0.3">
      <c r="A10" s="74" t="s">
        <v>83</v>
      </c>
      <c r="B10" s="74" t="s">
        <v>84</v>
      </c>
      <c r="C10" s="79">
        <v>2960.07</v>
      </c>
      <c r="D10" s="79">
        <v>316943.34000000003</v>
      </c>
      <c r="E10" s="79">
        <v>319812.15000000002</v>
      </c>
      <c r="F10" s="79">
        <v>91.26</v>
      </c>
    </row>
    <row r="11" spans="1:6" x14ac:dyDescent="0.3">
      <c r="A11" s="80"/>
      <c r="B11" s="74" t="s">
        <v>85</v>
      </c>
      <c r="C11" s="78">
        <v>2960.07</v>
      </c>
      <c r="D11" s="78">
        <v>316943.34000000003</v>
      </c>
      <c r="E11" s="78">
        <v>319812.15000000002</v>
      </c>
      <c r="F11" s="78">
        <v>91.26</v>
      </c>
    </row>
    <row r="14" spans="1:6" x14ac:dyDescent="0.3">
      <c r="A14" s="74" t="s">
        <v>196</v>
      </c>
      <c r="B14" s="73"/>
      <c r="C14" s="73"/>
      <c r="D14" s="73"/>
      <c r="E14" s="73"/>
      <c r="F14" s="73"/>
    </row>
    <row r="15" spans="1:6" x14ac:dyDescent="0.3">
      <c r="A15" s="74" t="s">
        <v>197</v>
      </c>
      <c r="B15" s="74" t="s">
        <v>198</v>
      </c>
      <c r="C15" s="79">
        <v>-0.01</v>
      </c>
      <c r="D15" s="79">
        <v>478795.66</v>
      </c>
      <c r="E15" s="79">
        <v>478795.65</v>
      </c>
      <c r="F15" s="79">
        <v>0</v>
      </c>
    </row>
    <row r="16" spans="1:6" x14ac:dyDescent="0.3">
      <c r="A16" s="80"/>
      <c r="B16" s="74" t="s">
        <v>199</v>
      </c>
      <c r="C16" s="78">
        <v>-0.01</v>
      </c>
      <c r="D16" s="78">
        <v>478795.66</v>
      </c>
      <c r="E16" s="78">
        <v>478795.65</v>
      </c>
      <c r="F16" s="78">
        <v>0</v>
      </c>
    </row>
    <row r="19" spans="1:6" x14ac:dyDescent="0.3">
      <c r="A19" s="74" t="s">
        <v>200</v>
      </c>
      <c r="B19" s="73"/>
      <c r="C19" s="73"/>
      <c r="D19" s="73"/>
      <c r="E19" s="73"/>
      <c r="F19" s="73"/>
    </row>
    <row r="20" spans="1:6" x14ac:dyDescent="0.3">
      <c r="A20" s="74" t="s">
        <v>201</v>
      </c>
      <c r="B20" s="74" t="s">
        <v>35</v>
      </c>
      <c r="C20" s="79">
        <v>508000.27</v>
      </c>
      <c r="D20" s="79">
        <v>1203.92</v>
      </c>
      <c r="E20" s="79">
        <v>509204.19</v>
      </c>
      <c r="F20" s="79">
        <v>0</v>
      </c>
    </row>
    <row r="21" spans="1:6" x14ac:dyDescent="0.3">
      <c r="A21" s="80"/>
      <c r="B21" s="74" t="s">
        <v>202</v>
      </c>
      <c r="C21" s="78">
        <v>508000.27</v>
      </c>
      <c r="D21" s="78">
        <v>1203.92</v>
      </c>
      <c r="E21" s="78">
        <v>509204.19</v>
      </c>
      <c r="F21" s="78">
        <v>0</v>
      </c>
    </row>
    <row r="24" spans="1:6" x14ac:dyDescent="0.3">
      <c r="A24" s="74" t="s">
        <v>86</v>
      </c>
      <c r="B24" s="73"/>
      <c r="C24" s="73"/>
      <c r="D24" s="73"/>
      <c r="E24" s="73"/>
      <c r="F24" s="73"/>
    </row>
    <row r="25" spans="1:6" x14ac:dyDescent="0.3">
      <c r="A25" s="74" t="s">
        <v>87</v>
      </c>
      <c r="B25" s="74" t="s">
        <v>31</v>
      </c>
      <c r="C25" s="79">
        <v>513440.5</v>
      </c>
      <c r="D25" s="79">
        <v>233.76</v>
      </c>
      <c r="E25" s="79">
        <v>500000</v>
      </c>
      <c r="F25" s="79">
        <v>13674.26</v>
      </c>
    </row>
    <row r="26" spans="1:6" x14ac:dyDescent="0.3">
      <c r="A26" s="80"/>
      <c r="B26" s="74" t="s">
        <v>88</v>
      </c>
      <c r="C26" s="78">
        <v>513440.5</v>
      </c>
      <c r="D26" s="78">
        <v>233.76</v>
      </c>
      <c r="E26" s="78">
        <v>500000</v>
      </c>
      <c r="F26" s="78">
        <v>13674.26</v>
      </c>
    </row>
    <row r="27" spans="1:6" x14ac:dyDescent="0.3">
      <c r="C27" s="11"/>
      <c r="F27" s="11"/>
    </row>
    <row r="29" spans="1:6" x14ac:dyDescent="0.3">
      <c r="A29" s="74" t="s">
        <v>203</v>
      </c>
      <c r="B29" s="73"/>
      <c r="C29" s="73"/>
      <c r="D29" s="73"/>
      <c r="E29" s="73"/>
      <c r="F29" s="73"/>
    </row>
    <row r="30" spans="1:6" x14ac:dyDescent="0.3">
      <c r="A30" s="74" t="s">
        <v>204</v>
      </c>
      <c r="B30" s="74" t="s">
        <v>33</v>
      </c>
      <c r="C30" s="79">
        <v>770262.11</v>
      </c>
      <c r="D30" s="79">
        <v>229510.2</v>
      </c>
      <c r="E30" s="79">
        <v>999772.31</v>
      </c>
      <c r="F30" s="79">
        <v>0</v>
      </c>
    </row>
    <row r="31" spans="1:6" x14ac:dyDescent="0.3">
      <c r="A31" s="80"/>
      <c r="B31" s="74" t="s">
        <v>205</v>
      </c>
      <c r="C31" s="78">
        <v>770262.11</v>
      </c>
      <c r="D31" s="78">
        <v>229510.2</v>
      </c>
      <c r="E31" s="78">
        <v>999772.31</v>
      </c>
      <c r="F31" s="78">
        <v>0</v>
      </c>
    </row>
    <row r="32" spans="1:6" x14ac:dyDescent="0.3">
      <c r="C32" s="11"/>
      <c r="E32" s="11"/>
    </row>
    <row r="33" spans="1:6" x14ac:dyDescent="0.3">
      <c r="C33" s="11"/>
      <c r="E33" s="11"/>
    </row>
    <row r="34" spans="1:6" x14ac:dyDescent="0.3">
      <c r="A34" s="74" t="s">
        <v>89</v>
      </c>
      <c r="B34" s="73"/>
      <c r="C34" s="73"/>
      <c r="D34" s="73"/>
      <c r="E34" s="73"/>
      <c r="F34" s="73"/>
    </row>
    <row r="35" spans="1:6" x14ac:dyDescent="0.3">
      <c r="A35" s="74" t="s">
        <v>90</v>
      </c>
      <c r="B35" s="74" t="s">
        <v>27</v>
      </c>
      <c r="C35" s="79">
        <v>516483.07</v>
      </c>
      <c r="D35" s="79">
        <v>9319.06</v>
      </c>
      <c r="E35" s="79">
        <v>0</v>
      </c>
      <c r="F35" s="79">
        <v>525802.13</v>
      </c>
    </row>
    <row r="36" spans="1:6" x14ac:dyDescent="0.3">
      <c r="A36" s="80"/>
      <c r="B36" s="74" t="s">
        <v>91</v>
      </c>
      <c r="C36" s="78">
        <v>516483.07</v>
      </c>
      <c r="D36" s="78">
        <v>9319.06</v>
      </c>
      <c r="E36" s="78">
        <v>0</v>
      </c>
      <c r="F36" s="78">
        <v>525802.13</v>
      </c>
    </row>
    <row r="37" spans="1:6" x14ac:dyDescent="0.3">
      <c r="C37" s="11"/>
      <c r="D37" s="11"/>
      <c r="E37" s="11"/>
      <c r="F37" s="11"/>
    </row>
    <row r="38" spans="1:6" x14ac:dyDescent="0.3">
      <c r="C38" s="11"/>
      <c r="D38" s="11"/>
      <c r="E38" s="11"/>
      <c r="F38" s="11"/>
    </row>
    <row r="39" spans="1:6" x14ac:dyDescent="0.3">
      <c r="A39" s="74" t="s">
        <v>92</v>
      </c>
      <c r="B39" s="73"/>
      <c r="C39" s="73"/>
      <c r="D39" s="73"/>
      <c r="E39" s="73"/>
      <c r="F39" s="73"/>
    </row>
    <row r="40" spans="1:6" x14ac:dyDescent="0.3">
      <c r="A40" s="74" t="s">
        <v>93</v>
      </c>
      <c r="B40" s="74" t="s">
        <v>94</v>
      </c>
      <c r="C40" s="78">
        <v>3986.56</v>
      </c>
      <c r="D40" s="78">
        <v>0</v>
      </c>
      <c r="E40" s="78">
        <v>0</v>
      </c>
      <c r="F40" s="78">
        <v>3986.56</v>
      </c>
    </row>
    <row r="41" spans="1:6" x14ac:dyDescent="0.3">
      <c r="A41" s="74" t="s">
        <v>95</v>
      </c>
      <c r="B41" s="74" t="s">
        <v>94</v>
      </c>
      <c r="C41" s="79">
        <v>150</v>
      </c>
      <c r="D41" s="79">
        <v>0</v>
      </c>
      <c r="E41" s="79">
        <v>0</v>
      </c>
      <c r="F41" s="79">
        <v>150</v>
      </c>
    </row>
    <row r="42" spans="1:6" x14ac:dyDescent="0.3">
      <c r="A42" s="80"/>
      <c r="B42" s="74" t="s">
        <v>94</v>
      </c>
      <c r="C42" s="78">
        <v>4136.5600000000004</v>
      </c>
      <c r="D42" s="78">
        <v>0</v>
      </c>
      <c r="E42" s="78">
        <v>0</v>
      </c>
      <c r="F42" s="78">
        <v>4136.5600000000004</v>
      </c>
    </row>
    <row r="43" spans="1:6" x14ac:dyDescent="0.3">
      <c r="C43" s="11"/>
      <c r="D43" s="11"/>
      <c r="E43" s="11"/>
      <c r="F43" s="11"/>
    </row>
    <row r="44" spans="1:6" x14ac:dyDescent="0.3">
      <c r="C44" s="11"/>
      <c r="E44" s="11"/>
      <c r="F44" s="11"/>
    </row>
    <row r="45" spans="1:6" x14ac:dyDescent="0.3">
      <c r="A45" s="74" t="s">
        <v>96</v>
      </c>
      <c r="B45" s="73"/>
      <c r="C45" s="73"/>
      <c r="D45" s="73"/>
      <c r="E45" s="73"/>
      <c r="F45" s="73"/>
    </row>
    <row r="46" spans="1:6" x14ac:dyDescent="0.3">
      <c r="A46" s="74" t="s">
        <v>97</v>
      </c>
      <c r="B46" s="74" t="s">
        <v>34</v>
      </c>
      <c r="C46" s="78">
        <v>252891.04</v>
      </c>
      <c r="D46" s="78">
        <v>65.760000000000005</v>
      </c>
      <c r="E46" s="78">
        <v>252956.79999999999</v>
      </c>
      <c r="F46" s="78">
        <v>0</v>
      </c>
    </row>
    <row r="47" spans="1:6" x14ac:dyDescent="0.3">
      <c r="A47" s="74" t="s">
        <v>98</v>
      </c>
      <c r="B47" s="74" t="s">
        <v>34</v>
      </c>
      <c r="C47" s="79">
        <v>150000</v>
      </c>
      <c r="D47" s="79">
        <v>0</v>
      </c>
      <c r="E47" s="79">
        <v>150000</v>
      </c>
      <c r="F47" s="79">
        <v>0</v>
      </c>
    </row>
    <row r="48" spans="1:6" x14ac:dyDescent="0.3">
      <c r="A48" s="80"/>
      <c r="B48" s="74" t="s">
        <v>34</v>
      </c>
      <c r="C48" s="78">
        <v>402891.04</v>
      </c>
      <c r="D48" s="78">
        <v>65.760000000000005</v>
      </c>
      <c r="E48" s="78">
        <v>402956.79999999999</v>
      </c>
      <c r="F48" s="78">
        <v>0</v>
      </c>
    </row>
    <row r="49" spans="1:6" x14ac:dyDescent="0.3">
      <c r="C49" s="11"/>
      <c r="D49" s="11"/>
      <c r="E49" s="11"/>
      <c r="F49" s="11"/>
    </row>
    <row r="50" spans="1:6" x14ac:dyDescent="0.3">
      <c r="C50" s="11"/>
      <c r="D50" s="11"/>
      <c r="F50" s="11"/>
    </row>
    <row r="51" spans="1:6" x14ac:dyDescent="0.3">
      <c r="A51" s="74" t="s">
        <v>99</v>
      </c>
      <c r="B51" s="73"/>
      <c r="C51" s="73"/>
      <c r="D51" s="73"/>
      <c r="E51" s="73"/>
      <c r="F51" s="73"/>
    </row>
    <row r="52" spans="1:6" x14ac:dyDescent="0.3">
      <c r="A52" s="74" t="s">
        <v>100</v>
      </c>
      <c r="B52" s="74" t="s">
        <v>101</v>
      </c>
      <c r="C52" s="78">
        <v>505059.64</v>
      </c>
      <c r="D52" s="78">
        <v>20673887.350000001</v>
      </c>
      <c r="E52" s="78">
        <v>20874461.600000001</v>
      </c>
      <c r="F52" s="78">
        <v>304485.39</v>
      </c>
    </row>
    <row r="53" spans="1:6" x14ac:dyDescent="0.3">
      <c r="A53" s="74" t="s">
        <v>102</v>
      </c>
      <c r="B53" s="74" t="s">
        <v>101</v>
      </c>
      <c r="C53" s="78">
        <v>1118164.77</v>
      </c>
      <c r="D53" s="78">
        <v>2383502.31</v>
      </c>
      <c r="E53" s="78">
        <v>3422372.25</v>
      </c>
      <c r="F53" s="78">
        <v>79294.83</v>
      </c>
    </row>
    <row r="54" spans="1:6" x14ac:dyDescent="0.3">
      <c r="A54" s="74" t="s">
        <v>103</v>
      </c>
      <c r="B54" s="74" t="s">
        <v>101</v>
      </c>
      <c r="C54" s="78">
        <v>551882.94999999995</v>
      </c>
      <c r="D54" s="78">
        <v>1544436.47</v>
      </c>
      <c r="E54" s="78">
        <v>2045974.54</v>
      </c>
      <c r="F54" s="78">
        <v>50344.88</v>
      </c>
    </row>
    <row r="55" spans="1:6" x14ac:dyDescent="0.3">
      <c r="A55" s="74" t="s">
        <v>104</v>
      </c>
      <c r="B55" s="74" t="s">
        <v>101</v>
      </c>
      <c r="C55" s="78">
        <v>269670.07</v>
      </c>
      <c r="D55" s="78">
        <v>287567</v>
      </c>
      <c r="E55" s="78">
        <v>540698.30000000005</v>
      </c>
      <c r="F55" s="78">
        <v>16538.77</v>
      </c>
    </row>
    <row r="56" spans="1:6" x14ac:dyDescent="0.3">
      <c r="A56" s="74" t="s">
        <v>105</v>
      </c>
      <c r="B56" s="74" t="s">
        <v>101</v>
      </c>
      <c r="C56" s="78">
        <v>37969.57</v>
      </c>
      <c r="D56" s="78">
        <v>52838.79</v>
      </c>
      <c r="E56" s="78">
        <v>58651</v>
      </c>
      <c r="F56" s="78">
        <v>32157.360000000001</v>
      </c>
    </row>
    <row r="57" spans="1:6" x14ac:dyDescent="0.3">
      <c r="A57" s="74" t="s">
        <v>106</v>
      </c>
      <c r="B57" s="74" t="s">
        <v>101</v>
      </c>
      <c r="C57" s="78">
        <v>0</v>
      </c>
      <c r="D57" s="78">
        <v>21.63</v>
      </c>
      <c r="E57" s="78">
        <v>0</v>
      </c>
      <c r="F57" s="78">
        <v>21.63</v>
      </c>
    </row>
    <row r="58" spans="1:6" x14ac:dyDescent="0.3">
      <c r="A58" s="74" t="s">
        <v>107</v>
      </c>
      <c r="B58" s="74" t="s">
        <v>101</v>
      </c>
      <c r="C58" s="78">
        <v>789851.15</v>
      </c>
      <c r="D58" s="78">
        <v>5499850.1500000004</v>
      </c>
      <c r="E58" s="78">
        <v>6049817.3399999999</v>
      </c>
      <c r="F58" s="78">
        <v>239883.96</v>
      </c>
    </row>
    <row r="59" spans="1:6" x14ac:dyDescent="0.3">
      <c r="A59" s="74" t="s">
        <v>108</v>
      </c>
      <c r="B59" s="74" t="s">
        <v>101</v>
      </c>
      <c r="C59" s="78">
        <v>980707.21</v>
      </c>
      <c r="D59" s="78">
        <v>852587.77</v>
      </c>
      <c r="E59" s="78">
        <v>1742211.95</v>
      </c>
      <c r="F59" s="78">
        <v>91083.03</v>
      </c>
    </row>
    <row r="60" spans="1:6" x14ac:dyDescent="0.3">
      <c r="A60" s="74" t="s">
        <v>109</v>
      </c>
      <c r="B60" s="74" t="s">
        <v>101</v>
      </c>
      <c r="C60" s="78">
        <v>120131.67</v>
      </c>
      <c r="D60" s="78">
        <v>876896.26</v>
      </c>
      <c r="E60" s="78">
        <v>991019.97</v>
      </c>
      <c r="F60" s="78">
        <v>6007.96</v>
      </c>
    </row>
    <row r="61" spans="1:6" x14ac:dyDescent="0.3">
      <c r="A61" s="74" t="s">
        <v>110</v>
      </c>
      <c r="B61" s="74" t="s">
        <v>101</v>
      </c>
      <c r="C61" s="78">
        <v>-90949.52</v>
      </c>
      <c r="D61" s="78">
        <v>2460873.63</v>
      </c>
      <c r="E61" s="78">
        <v>2339051.88</v>
      </c>
      <c r="F61" s="78">
        <v>30872.23</v>
      </c>
    </row>
    <row r="62" spans="1:6" x14ac:dyDescent="0.3">
      <c r="A62" s="74" t="s">
        <v>111</v>
      </c>
      <c r="B62" s="74" t="s">
        <v>101</v>
      </c>
      <c r="C62" s="78">
        <v>225527.71</v>
      </c>
      <c r="D62" s="78">
        <v>1036161.05</v>
      </c>
      <c r="E62" s="78">
        <v>1262700.47</v>
      </c>
      <c r="F62" s="78">
        <v>-1011.71</v>
      </c>
    </row>
    <row r="63" spans="1:6" x14ac:dyDescent="0.3">
      <c r="A63" s="74" t="s">
        <v>112</v>
      </c>
      <c r="B63" s="74" t="s">
        <v>101</v>
      </c>
      <c r="C63" s="78">
        <v>63317.27</v>
      </c>
      <c r="D63" s="78">
        <v>2667597.9300000002</v>
      </c>
      <c r="E63" s="78">
        <v>2642065.38</v>
      </c>
      <c r="F63" s="78">
        <v>88849.82</v>
      </c>
    </row>
    <row r="64" spans="1:6" x14ac:dyDescent="0.3">
      <c r="A64" s="74" t="s">
        <v>113</v>
      </c>
      <c r="B64" s="74" t="s">
        <v>101</v>
      </c>
      <c r="C64" s="78">
        <v>1572504.8</v>
      </c>
      <c r="D64" s="78">
        <v>6878160.6900000004</v>
      </c>
      <c r="E64" s="78">
        <v>8383471.29</v>
      </c>
      <c r="F64" s="78">
        <v>67194.2</v>
      </c>
    </row>
    <row r="65" spans="1:6" x14ac:dyDescent="0.3">
      <c r="A65" s="74" t="s">
        <v>114</v>
      </c>
      <c r="B65" s="74" t="s">
        <v>101</v>
      </c>
      <c r="C65" s="78">
        <v>0</v>
      </c>
      <c r="D65" s="78">
        <v>95550.73</v>
      </c>
      <c r="E65" s="78">
        <v>61847.49</v>
      </c>
      <c r="F65" s="78">
        <v>33703.24</v>
      </c>
    </row>
    <row r="66" spans="1:6" x14ac:dyDescent="0.3">
      <c r="A66" s="74" t="s">
        <v>115</v>
      </c>
      <c r="B66" s="74" t="s">
        <v>101</v>
      </c>
      <c r="C66" s="78">
        <v>381641.04</v>
      </c>
      <c r="D66" s="78">
        <v>1428353.67</v>
      </c>
      <c r="E66" s="78">
        <v>1716995.97</v>
      </c>
      <c r="F66" s="78">
        <v>92998.74</v>
      </c>
    </row>
    <row r="67" spans="1:6" x14ac:dyDescent="0.3">
      <c r="A67" s="74" t="s">
        <v>116</v>
      </c>
      <c r="B67" s="74" t="s">
        <v>117</v>
      </c>
      <c r="C67" s="78">
        <v>56626.33</v>
      </c>
      <c r="D67" s="78">
        <v>1108155.98</v>
      </c>
      <c r="E67" s="78">
        <v>1156140.69</v>
      </c>
      <c r="F67" s="78">
        <v>8641.6200000000008</v>
      </c>
    </row>
    <row r="68" spans="1:6" x14ac:dyDescent="0.3">
      <c r="A68" s="74" t="s">
        <v>118</v>
      </c>
      <c r="B68" s="74" t="s">
        <v>101</v>
      </c>
      <c r="C68" s="79">
        <v>224985.12</v>
      </c>
      <c r="D68" s="79">
        <v>0</v>
      </c>
      <c r="E68" s="79">
        <v>37819.83</v>
      </c>
      <c r="F68" s="79">
        <v>187165.29</v>
      </c>
    </row>
    <row r="69" spans="1:6" x14ac:dyDescent="0.3">
      <c r="A69" s="80"/>
      <c r="B69" s="74" t="s">
        <v>119</v>
      </c>
      <c r="C69" s="78">
        <v>6807089.7800000003</v>
      </c>
      <c r="D69" s="78">
        <v>47846441.409999996</v>
      </c>
      <c r="E69" s="78">
        <v>53325299.950000003</v>
      </c>
      <c r="F69" s="78">
        <v>1328231.24</v>
      </c>
    </row>
    <row r="71" spans="1:6" x14ac:dyDescent="0.3">
      <c r="C71" s="11"/>
      <c r="D71" s="11"/>
      <c r="E71" s="11"/>
      <c r="F71" s="11"/>
    </row>
    <row r="72" spans="1:6" x14ac:dyDescent="0.3">
      <c r="A72" s="74" t="s">
        <v>120</v>
      </c>
      <c r="B72" s="73"/>
      <c r="C72" s="73"/>
      <c r="D72" s="73"/>
      <c r="E72" s="73"/>
      <c r="F72" s="73"/>
    </row>
    <row r="73" spans="1:6" x14ac:dyDescent="0.3">
      <c r="A73" s="74" t="s">
        <v>121</v>
      </c>
      <c r="B73" s="74" t="s">
        <v>37</v>
      </c>
      <c r="C73" s="79">
        <v>251157.11</v>
      </c>
      <c r="D73" s="79">
        <v>2738.9</v>
      </c>
      <c r="E73" s="79">
        <v>253896.01</v>
      </c>
      <c r="F73" s="79">
        <v>0</v>
      </c>
    </row>
    <row r="74" spans="1:6" x14ac:dyDescent="0.3">
      <c r="A74" s="80"/>
      <c r="B74" s="74" t="s">
        <v>37</v>
      </c>
      <c r="C74" s="78">
        <v>251157.11</v>
      </c>
      <c r="D74" s="78">
        <v>2738.9</v>
      </c>
      <c r="E74" s="78">
        <v>253896.01</v>
      </c>
      <c r="F74" s="78">
        <v>0</v>
      </c>
    </row>
    <row r="75" spans="1:6" x14ac:dyDescent="0.3">
      <c r="D75" s="11"/>
      <c r="F75" s="11"/>
    </row>
    <row r="76" spans="1:6" x14ac:dyDescent="0.3">
      <c r="C76" s="11"/>
      <c r="D76" s="11"/>
      <c r="F76" s="11"/>
    </row>
    <row r="77" spans="1:6" x14ac:dyDescent="0.3">
      <c r="A77" s="74" t="s">
        <v>122</v>
      </c>
      <c r="B77" s="73"/>
      <c r="C77" s="73"/>
      <c r="D77" s="73"/>
      <c r="E77" s="73"/>
      <c r="F77" s="73"/>
    </row>
    <row r="78" spans="1:6" x14ac:dyDescent="0.3">
      <c r="A78" s="74" t="s">
        <v>123</v>
      </c>
      <c r="B78" s="74" t="s">
        <v>124</v>
      </c>
      <c r="C78" s="78">
        <v>1071487.25</v>
      </c>
      <c r="D78" s="78">
        <v>62891.61</v>
      </c>
      <c r="E78" s="78">
        <v>150079.19</v>
      </c>
      <c r="F78" s="78">
        <v>984299.67</v>
      </c>
    </row>
    <row r="79" spans="1:6" x14ac:dyDescent="0.3">
      <c r="A79" s="74" t="s">
        <v>125</v>
      </c>
      <c r="B79" s="74" t="s">
        <v>126</v>
      </c>
      <c r="C79" s="78">
        <v>0</v>
      </c>
      <c r="D79" s="78">
        <v>750560.28</v>
      </c>
      <c r="E79" s="78">
        <v>250000</v>
      </c>
      <c r="F79" s="78">
        <v>500560.28</v>
      </c>
    </row>
    <row r="80" spans="1:6" x14ac:dyDescent="0.3">
      <c r="A80" s="74" t="s">
        <v>127</v>
      </c>
      <c r="B80" s="74" t="s">
        <v>124</v>
      </c>
      <c r="C80" s="78">
        <v>1000000</v>
      </c>
      <c r="D80" s="78">
        <v>500364.18</v>
      </c>
      <c r="E80" s="78">
        <v>400000</v>
      </c>
      <c r="F80" s="78">
        <v>1100364.18</v>
      </c>
    </row>
    <row r="81" spans="1:6" x14ac:dyDescent="0.3">
      <c r="A81" s="74" t="s">
        <v>128</v>
      </c>
      <c r="B81" s="74" t="s">
        <v>124</v>
      </c>
      <c r="C81" s="79">
        <v>500000</v>
      </c>
      <c r="D81" s="79">
        <v>0</v>
      </c>
      <c r="E81" s="79">
        <v>300000</v>
      </c>
      <c r="F81" s="79">
        <v>200000</v>
      </c>
    </row>
    <row r="82" spans="1:6" x14ac:dyDescent="0.3">
      <c r="A82" s="80"/>
      <c r="B82" s="74" t="s">
        <v>129</v>
      </c>
      <c r="C82" s="78">
        <v>2571487.25</v>
      </c>
      <c r="D82" s="78">
        <v>1313816.07</v>
      </c>
      <c r="E82" s="78">
        <v>1100079.19</v>
      </c>
      <c r="F82" s="78">
        <v>2785224.13</v>
      </c>
    </row>
    <row r="83" spans="1:6" x14ac:dyDescent="0.3">
      <c r="C83" s="11"/>
      <c r="D83" s="11"/>
      <c r="E83" s="11"/>
    </row>
    <row r="84" spans="1:6" x14ac:dyDescent="0.3">
      <c r="C84" s="11"/>
      <c r="D84" s="11"/>
      <c r="E84" s="11"/>
      <c r="F84" s="11"/>
    </row>
    <row r="85" spans="1:6" x14ac:dyDescent="0.3">
      <c r="A85" s="74" t="s">
        <v>206</v>
      </c>
      <c r="B85" s="73"/>
      <c r="C85" s="73"/>
      <c r="D85" s="73"/>
      <c r="E85" s="73"/>
      <c r="F85" s="73"/>
    </row>
    <row r="86" spans="1:6" x14ac:dyDescent="0.3">
      <c r="A86" s="74" t="s">
        <v>207</v>
      </c>
      <c r="B86" s="74" t="s">
        <v>33</v>
      </c>
      <c r="C86" s="79">
        <v>201540.32</v>
      </c>
      <c r="D86" s="79">
        <v>1284.0999999999999</v>
      </c>
      <c r="E86" s="79">
        <v>202824.42</v>
      </c>
      <c r="F86" s="79">
        <v>0</v>
      </c>
    </row>
    <row r="87" spans="1:6" x14ac:dyDescent="0.3">
      <c r="A87" s="80"/>
      <c r="B87" s="74" t="s">
        <v>208</v>
      </c>
      <c r="C87" s="78">
        <v>201540.32</v>
      </c>
      <c r="D87" s="78">
        <v>1284.0999999999999</v>
      </c>
      <c r="E87" s="78">
        <v>202824.42</v>
      </c>
      <c r="F87" s="78">
        <v>0</v>
      </c>
    </row>
    <row r="88" spans="1:6" x14ac:dyDescent="0.3">
      <c r="C88" s="11"/>
      <c r="F88" s="11"/>
    </row>
    <row r="89" spans="1:6" x14ac:dyDescent="0.3">
      <c r="C89" s="11"/>
      <c r="F89" s="11"/>
    </row>
    <row r="90" spans="1:6" x14ac:dyDescent="0.3">
      <c r="A90" s="74" t="s">
        <v>130</v>
      </c>
      <c r="B90" s="73"/>
      <c r="C90" s="73"/>
      <c r="D90" s="73"/>
      <c r="E90" s="73"/>
      <c r="F90" s="73"/>
    </row>
    <row r="91" spans="1:6" x14ac:dyDescent="0.3">
      <c r="A91" s="74" t="s">
        <v>131</v>
      </c>
      <c r="B91" s="74" t="s">
        <v>39</v>
      </c>
      <c r="C91" s="78">
        <v>552463.57999999996</v>
      </c>
      <c r="D91" s="78">
        <v>5336010.4400000004</v>
      </c>
      <c r="E91" s="78">
        <v>4130416.7</v>
      </c>
      <c r="F91" s="78">
        <v>1758057.32</v>
      </c>
    </row>
    <row r="92" spans="1:6" x14ac:dyDescent="0.3">
      <c r="A92" s="74" t="s">
        <v>132</v>
      </c>
      <c r="B92" s="74" t="s">
        <v>39</v>
      </c>
      <c r="C92" s="78">
        <v>500893.33</v>
      </c>
      <c r="D92" s="78">
        <v>161128.59</v>
      </c>
      <c r="E92" s="78">
        <v>221036.88</v>
      </c>
      <c r="F92" s="78">
        <v>440985.04</v>
      </c>
    </row>
    <row r="93" spans="1:6" x14ac:dyDescent="0.3">
      <c r="A93" s="74" t="s">
        <v>133</v>
      </c>
      <c r="B93" s="74" t="s">
        <v>39</v>
      </c>
      <c r="C93" s="78">
        <v>0</v>
      </c>
      <c r="D93" s="78">
        <v>350674.23</v>
      </c>
      <c r="E93" s="78">
        <v>20000</v>
      </c>
      <c r="F93" s="78">
        <v>330674.23</v>
      </c>
    </row>
    <row r="94" spans="1:6" x14ac:dyDescent="0.3">
      <c r="A94" s="74" t="s">
        <v>134</v>
      </c>
      <c r="B94" s="74" t="s">
        <v>39</v>
      </c>
      <c r="C94" s="78">
        <v>0</v>
      </c>
      <c r="D94" s="78">
        <v>355361.3</v>
      </c>
      <c r="E94" s="78">
        <v>64514.59</v>
      </c>
      <c r="F94" s="78">
        <v>290846.71000000002</v>
      </c>
    </row>
    <row r="95" spans="1:6" x14ac:dyDescent="0.3">
      <c r="A95" s="74" t="s">
        <v>135</v>
      </c>
      <c r="B95" s="74" t="s">
        <v>39</v>
      </c>
      <c r="C95" s="78">
        <v>0</v>
      </c>
      <c r="D95" s="78">
        <v>163673.34</v>
      </c>
      <c r="E95" s="78">
        <v>123370.59</v>
      </c>
      <c r="F95" s="78">
        <v>40302.75</v>
      </c>
    </row>
    <row r="96" spans="1:6" x14ac:dyDescent="0.3">
      <c r="A96" s="74" t="s">
        <v>136</v>
      </c>
      <c r="B96" s="74" t="s">
        <v>39</v>
      </c>
      <c r="C96" s="78">
        <v>1001730.23</v>
      </c>
      <c r="D96" s="78">
        <v>3069842.35</v>
      </c>
      <c r="E96" s="78">
        <v>1615837.73</v>
      </c>
      <c r="F96" s="78">
        <v>2455734.85</v>
      </c>
    </row>
    <row r="97" spans="1:6" x14ac:dyDescent="0.3">
      <c r="A97" s="74" t="s">
        <v>137</v>
      </c>
      <c r="B97" s="74" t="s">
        <v>39</v>
      </c>
      <c r="C97" s="78">
        <v>1001104.81</v>
      </c>
      <c r="D97" s="78">
        <v>624156.52</v>
      </c>
      <c r="E97" s="78">
        <v>22582.32</v>
      </c>
      <c r="F97" s="78">
        <v>1602679.01</v>
      </c>
    </row>
    <row r="98" spans="1:6" x14ac:dyDescent="0.3">
      <c r="A98" s="74" t="s">
        <v>138</v>
      </c>
      <c r="B98" s="74" t="s">
        <v>39</v>
      </c>
      <c r="C98" s="78">
        <v>0</v>
      </c>
      <c r="D98" s="78">
        <v>212474.79</v>
      </c>
      <c r="E98" s="78">
        <v>188388.14</v>
      </c>
      <c r="F98" s="78">
        <v>24086.65</v>
      </c>
    </row>
    <row r="99" spans="1:6" x14ac:dyDescent="0.3">
      <c r="A99" s="74" t="s">
        <v>139</v>
      </c>
      <c r="B99" s="74" t="s">
        <v>39</v>
      </c>
      <c r="C99" s="78">
        <v>0</v>
      </c>
      <c r="D99" s="78">
        <v>1190115.56</v>
      </c>
      <c r="E99" s="78">
        <v>638111.25</v>
      </c>
      <c r="F99" s="78">
        <v>552004.31000000006</v>
      </c>
    </row>
    <row r="100" spans="1:6" x14ac:dyDescent="0.3">
      <c r="A100" s="74" t="s">
        <v>209</v>
      </c>
      <c r="B100" s="74" t="s">
        <v>39</v>
      </c>
      <c r="C100" s="78">
        <v>0</v>
      </c>
      <c r="D100" s="78">
        <v>855000</v>
      </c>
      <c r="E100" s="78">
        <v>0</v>
      </c>
      <c r="F100" s="78">
        <v>855000</v>
      </c>
    </row>
    <row r="101" spans="1:6" x14ac:dyDescent="0.3">
      <c r="A101" s="74" t="s">
        <v>140</v>
      </c>
      <c r="B101" s="74" t="s">
        <v>39</v>
      </c>
      <c r="C101" s="78">
        <v>0</v>
      </c>
      <c r="D101" s="78">
        <v>1084313.56</v>
      </c>
      <c r="E101" s="78">
        <v>634293.05000000005</v>
      </c>
      <c r="F101" s="78">
        <v>450020.51</v>
      </c>
    </row>
    <row r="102" spans="1:6" x14ac:dyDescent="0.3">
      <c r="A102" s="74" t="s">
        <v>141</v>
      </c>
      <c r="B102" s="74" t="s">
        <v>39</v>
      </c>
      <c r="C102" s="78">
        <v>0</v>
      </c>
      <c r="D102" s="78">
        <v>2367868.38</v>
      </c>
      <c r="E102" s="78">
        <v>1611601.32</v>
      </c>
      <c r="F102" s="78">
        <v>756267.06</v>
      </c>
    </row>
    <row r="103" spans="1:6" x14ac:dyDescent="0.3">
      <c r="A103" s="74" t="s">
        <v>142</v>
      </c>
      <c r="B103" s="74" t="s">
        <v>39</v>
      </c>
      <c r="C103" s="79">
        <v>0</v>
      </c>
      <c r="D103" s="79">
        <v>303390.01</v>
      </c>
      <c r="E103" s="79">
        <v>111412.11</v>
      </c>
      <c r="F103" s="79">
        <v>191977.9</v>
      </c>
    </row>
    <row r="104" spans="1:6" x14ac:dyDescent="0.3">
      <c r="A104" s="80"/>
      <c r="B104" s="74" t="s">
        <v>143</v>
      </c>
      <c r="C104" s="78">
        <v>3056191.95</v>
      </c>
      <c r="D104" s="78">
        <v>16074009.07</v>
      </c>
      <c r="E104" s="78">
        <v>9381564.6799999997</v>
      </c>
      <c r="F104" s="78">
        <v>9748636.3399999999</v>
      </c>
    </row>
    <row r="105" spans="1:6" x14ac:dyDescent="0.3">
      <c r="C105" s="11"/>
      <c r="D105" s="11"/>
      <c r="E105" s="11"/>
      <c r="F105" s="11"/>
    </row>
    <row r="107" spans="1:6" x14ac:dyDescent="0.3">
      <c r="A107" s="74" t="s">
        <v>144</v>
      </c>
      <c r="B107" s="73"/>
      <c r="C107" s="73"/>
      <c r="D107" s="73"/>
      <c r="E107" s="73"/>
      <c r="F107" s="73"/>
    </row>
    <row r="108" spans="1:6" x14ac:dyDescent="0.3">
      <c r="A108" s="74" t="s">
        <v>145</v>
      </c>
      <c r="B108" s="74" t="s">
        <v>28</v>
      </c>
      <c r="C108" s="78">
        <v>1001439.24</v>
      </c>
      <c r="D108" s="78">
        <v>12065.84</v>
      </c>
      <c r="E108" s="78">
        <v>1000748.18</v>
      </c>
      <c r="F108" s="78">
        <v>12756.9</v>
      </c>
    </row>
    <row r="109" spans="1:6" x14ac:dyDescent="0.3">
      <c r="A109" s="74" t="s">
        <v>146</v>
      </c>
      <c r="B109" s="74" t="s">
        <v>28</v>
      </c>
      <c r="C109" s="79">
        <v>470431.25</v>
      </c>
      <c r="D109" s="79">
        <v>6073.1</v>
      </c>
      <c r="E109" s="79">
        <v>374.11</v>
      </c>
      <c r="F109" s="79">
        <v>476130.24</v>
      </c>
    </row>
    <row r="110" spans="1:6" x14ac:dyDescent="0.3">
      <c r="A110" s="80"/>
      <c r="B110" s="74" t="s">
        <v>147</v>
      </c>
      <c r="C110" s="78">
        <v>1471870.49</v>
      </c>
      <c r="D110" s="78">
        <v>18138.939999999999</v>
      </c>
      <c r="E110" s="78">
        <v>1001122.29</v>
      </c>
      <c r="F110" s="78">
        <v>488887.14</v>
      </c>
    </row>
    <row r="113" spans="1:6" x14ac:dyDescent="0.3">
      <c r="A113" s="74" t="s">
        <v>210</v>
      </c>
      <c r="B113" s="73"/>
      <c r="C113" s="73"/>
      <c r="D113" s="73"/>
      <c r="E113" s="73"/>
      <c r="F113" s="73"/>
    </row>
    <row r="114" spans="1:6" x14ac:dyDescent="0.3">
      <c r="A114" s="74" t="s">
        <v>211</v>
      </c>
      <c r="B114" s="74" t="s">
        <v>36</v>
      </c>
      <c r="C114" s="78">
        <v>515330.88</v>
      </c>
      <c r="D114" s="78">
        <v>1511122.48</v>
      </c>
      <c r="E114" s="78">
        <v>2026453.36</v>
      </c>
      <c r="F114" s="78">
        <v>0</v>
      </c>
    </row>
    <row r="115" spans="1:6" x14ac:dyDescent="0.3">
      <c r="A115" s="74" t="s">
        <v>148</v>
      </c>
      <c r="B115" s="74" t="s">
        <v>30</v>
      </c>
      <c r="C115" s="79">
        <v>1024721.7</v>
      </c>
      <c r="D115" s="79">
        <v>1345.14</v>
      </c>
      <c r="E115" s="79">
        <v>1026066.84</v>
      </c>
      <c r="F115" s="79">
        <v>0</v>
      </c>
    </row>
    <row r="116" spans="1:6" x14ac:dyDescent="0.3">
      <c r="A116" s="80"/>
      <c r="B116" s="74" t="s">
        <v>149</v>
      </c>
      <c r="C116" s="78">
        <v>1540052.58</v>
      </c>
      <c r="D116" s="78">
        <v>1512467.62</v>
      </c>
      <c r="E116" s="78">
        <v>3052520.2</v>
      </c>
      <c r="F116" s="78">
        <v>0</v>
      </c>
    </row>
    <row r="119" spans="1:6" x14ac:dyDescent="0.3">
      <c r="A119" s="74" t="s">
        <v>150</v>
      </c>
      <c r="B119" s="73"/>
      <c r="C119" s="73"/>
      <c r="D119" s="73"/>
      <c r="E119" s="73"/>
      <c r="F119" s="73"/>
    </row>
    <row r="120" spans="1:6" x14ac:dyDescent="0.3">
      <c r="A120" s="74" t="s">
        <v>151</v>
      </c>
      <c r="B120" s="74" t="s">
        <v>152</v>
      </c>
      <c r="C120" s="79">
        <v>98953.69</v>
      </c>
      <c r="D120" s="79">
        <v>1134239.33</v>
      </c>
      <c r="E120" s="79">
        <v>1233187.18</v>
      </c>
      <c r="F120" s="79">
        <v>5.84</v>
      </c>
    </row>
    <row r="121" spans="1:6" x14ac:dyDescent="0.3">
      <c r="A121" s="80"/>
      <c r="B121" s="74" t="s">
        <v>153</v>
      </c>
      <c r="C121" s="78">
        <v>98953.69</v>
      </c>
      <c r="D121" s="78">
        <v>1134239.33</v>
      </c>
      <c r="E121" s="78">
        <v>1233187.18</v>
      </c>
      <c r="F121" s="78">
        <v>5.84</v>
      </c>
    </row>
    <row r="122" spans="1:6" x14ac:dyDescent="0.3">
      <c r="C122" s="11"/>
      <c r="D122" s="11"/>
      <c r="E122" s="11"/>
      <c r="F122" s="11"/>
    </row>
    <row r="124" spans="1:6" x14ac:dyDescent="0.3">
      <c r="A124" s="74" t="s">
        <v>212</v>
      </c>
      <c r="B124" s="73"/>
      <c r="C124" s="73"/>
      <c r="D124" s="73"/>
      <c r="E124" s="73"/>
      <c r="F124" s="73"/>
    </row>
    <row r="125" spans="1:6" x14ac:dyDescent="0.3">
      <c r="A125" s="74" t="s">
        <v>213</v>
      </c>
      <c r="B125" s="74" t="s">
        <v>38</v>
      </c>
      <c r="C125" s="79">
        <v>19759.75</v>
      </c>
      <c r="D125" s="79">
        <v>125.89</v>
      </c>
      <c r="E125" s="79">
        <v>19885.64</v>
      </c>
      <c r="F125" s="79">
        <v>0</v>
      </c>
    </row>
    <row r="126" spans="1:6" x14ac:dyDescent="0.3">
      <c r="A126" s="80"/>
      <c r="B126" s="74" t="s">
        <v>214</v>
      </c>
      <c r="C126" s="78">
        <v>19759.75</v>
      </c>
      <c r="D126" s="78">
        <v>125.89</v>
      </c>
      <c r="E126" s="78">
        <v>19885.64</v>
      </c>
      <c r="F126" s="78">
        <v>0</v>
      </c>
    </row>
    <row r="129" spans="1:6" x14ac:dyDescent="0.3">
      <c r="A129" s="74" t="s">
        <v>154</v>
      </c>
      <c r="B129" s="73"/>
      <c r="C129" s="73"/>
      <c r="D129" s="73"/>
      <c r="E129" s="73"/>
      <c r="F129" s="73"/>
    </row>
    <row r="130" spans="1:6" x14ac:dyDescent="0.3">
      <c r="A130" s="74" t="s">
        <v>155</v>
      </c>
      <c r="B130" s="74" t="s">
        <v>84</v>
      </c>
      <c r="C130" s="79">
        <v>46538.2</v>
      </c>
      <c r="D130" s="79">
        <v>5777515.2800000003</v>
      </c>
      <c r="E130" s="79">
        <v>5755666.4800000004</v>
      </c>
      <c r="F130" s="79">
        <v>68387</v>
      </c>
    </row>
    <row r="131" spans="1:6" x14ac:dyDescent="0.3">
      <c r="A131" s="80"/>
      <c r="B131" s="74" t="s">
        <v>156</v>
      </c>
      <c r="C131" s="78">
        <v>46538.2</v>
      </c>
      <c r="D131" s="78">
        <v>5777515.2800000003</v>
      </c>
      <c r="E131" s="78">
        <v>5755666.4800000004</v>
      </c>
      <c r="F131" s="78">
        <v>68387</v>
      </c>
    </row>
    <row r="134" spans="1:6" x14ac:dyDescent="0.3">
      <c r="A134" s="74" t="s">
        <v>157</v>
      </c>
      <c r="B134" s="73"/>
      <c r="C134" s="73"/>
      <c r="D134" s="73"/>
      <c r="E134" s="73"/>
      <c r="F134" s="73"/>
    </row>
    <row r="135" spans="1:6" x14ac:dyDescent="0.3">
      <c r="A135" s="74" t="s">
        <v>158</v>
      </c>
      <c r="B135" s="74" t="s">
        <v>32</v>
      </c>
      <c r="C135" s="79">
        <v>508468.05</v>
      </c>
      <c r="D135" s="79">
        <v>2513.15</v>
      </c>
      <c r="E135" s="79">
        <v>510981.2</v>
      </c>
      <c r="F135" s="79">
        <v>0</v>
      </c>
    </row>
    <row r="136" spans="1:6" x14ac:dyDescent="0.3">
      <c r="A136" s="80"/>
      <c r="B136" s="74" t="s">
        <v>159</v>
      </c>
      <c r="C136" s="78">
        <v>508468.05</v>
      </c>
      <c r="D136" s="78">
        <v>2513.15</v>
      </c>
      <c r="E136" s="78">
        <v>510981.2</v>
      </c>
      <c r="F136" s="78">
        <v>0</v>
      </c>
    </row>
    <row r="139" spans="1:6" x14ac:dyDescent="0.3">
      <c r="A139" s="74" t="s">
        <v>215</v>
      </c>
      <c r="B139" s="73"/>
      <c r="C139" s="73"/>
      <c r="D139" s="73"/>
      <c r="E139" s="73"/>
      <c r="F139" s="73"/>
    </row>
    <row r="140" spans="1:6" x14ac:dyDescent="0.3">
      <c r="A140" s="74" t="s">
        <v>216</v>
      </c>
      <c r="B140" s="74" t="s">
        <v>217</v>
      </c>
      <c r="C140" s="79">
        <v>506577.17</v>
      </c>
      <c r="D140" s="79">
        <v>80.5</v>
      </c>
      <c r="E140" s="79">
        <v>506657.67</v>
      </c>
      <c r="F140" s="79">
        <v>0</v>
      </c>
    </row>
    <row r="141" spans="1:6" x14ac:dyDescent="0.3">
      <c r="A141" s="80"/>
      <c r="B141" s="74" t="s">
        <v>218</v>
      </c>
      <c r="C141" s="78">
        <v>506577.17</v>
      </c>
      <c r="D141" s="78">
        <v>80.5</v>
      </c>
      <c r="E141" s="78">
        <v>506657.67</v>
      </c>
      <c r="F141" s="78">
        <v>0</v>
      </c>
    </row>
    <row r="144" spans="1:6" x14ac:dyDescent="0.3">
      <c r="A144" s="74" t="s">
        <v>160</v>
      </c>
      <c r="B144" s="73"/>
      <c r="C144" s="73"/>
      <c r="D144" s="73"/>
      <c r="E144" s="73"/>
      <c r="F144" s="73"/>
    </row>
    <row r="145" spans="1:6" x14ac:dyDescent="0.3">
      <c r="A145" s="74" t="s">
        <v>161</v>
      </c>
      <c r="B145" s="74" t="s">
        <v>29</v>
      </c>
      <c r="C145" s="79">
        <v>100.35</v>
      </c>
      <c r="D145" s="79">
        <v>0</v>
      </c>
      <c r="E145" s="79">
        <v>100.35</v>
      </c>
      <c r="F145" s="79">
        <v>0</v>
      </c>
    </row>
    <row r="146" spans="1:6" x14ac:dyDescent="0.3">
      <c r="A146" s="80"/>
      <c r="B146" s="74" t="s">
        <v>162</v>
      </c>
      <c r="C146" s="78">
        <v>100.35</v>
      </c>
      <c r="D146" s="78">
        <v>0</v>
      </c>
      <c r="E146" s="78">
        <v>100.35</v>
      </c>
      <c r="F146" s="78">
        <v>0</v>
      </c>
    </row>
    <row r="149" spans="1:6" x14ac:dyDescent="0.3">
      <c r="A149" s="74" t="s">
        <v>163</v>
      </c>
      <c r="B149" s="73"/>
      <c r="C149" s="73"/>
      <c r="D149" s="73"/>
      <c r="E149" s="73"/>
      <c r="F149" s="73"/>
    </row>
    <row r="150" spans="1:6" x14ac:dyDescent="0.3">
      <c r="A150" s="74" t="s">
        <v>164</v>
      </c>
      <c r="B150" s="74" t="s">
        <v>165</v>
      </c>
      <c r="C150" s="79">
        <v>1</v>
      </c>
      <c r="D150" s="79">
        <v>56970806.990000002</v>
      </c>
      <c r="E150" s="79">
        <v>56970806.939999998</v>
      </c>
      <c r="F150" s="79">
        <v>1.05</v>
      </c>
    </row>
    <row r="151" spans="1:6" x14ac:dyDescent="0.3">
      <c r="A151" s="80"/>
      <c r="B151" s="74" t="s">
        <v>166</v>
      </c>
      <c r="C151" s="78">
        <v>1</v>
      </c>
      <c r="D151" s="78">
        <v>56970806.990000002</v>
      </c>
      <c r="E151" s="78">
        <v>56970806.939999998</v>
      </c>
      <c r="F151" s="78">
        <v>1.05</v>
      </c>
    </row>
    <row r="152" spans="1:6" x14ac:dyDescent="0.3">
      <c r="A152" s="73"/>
      <c r="B152" s="73"/>
      <c r="C152" s="81"/>
      <c r="D152" s="81"/>
      <c r="E152" s="81"/>
      <c r="F152" s="81"/>
    </row>
    <row r="153" spans="1:6" x14ac:dyDescent="0.3">
      <c r="A153" s="80"/>
      <c r="B153" s="74" t="s">
        <v>167</v>
      </c>
      <c r="C153" s="78">
        <v>19797961.300000001</v>
      </c>
      <c r="D153" s="78">
        <v>131690248.95</v>
      </c>
      <c r="E153" s="78">
        <v>136525133.30000001</v>
      </c>
      <c r="F153" s="78">
        <v>14963076.949999999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9055-73E8-44D9-85E6-F8723AE5DA44}">
  <dimension ref="A2:O26"/>
  <sheetViews>
    <sheetView workbookViewId="0">
      <selection activeCell="M39" sqref="M39"/>
    </sheetView>
  </sheetViews>
  <sheetFormatPr defaultRowHeight="14.4" x14ac:dyDescent="0.3"/>
  <cols>
    <col min="1" max="1" width="31.109375" bestFit="1" customWidth="1"/>
    <col min="2" max="2" width="25" bestFit="1" customWidth="1"/>
    <col min="3" max="3" width="16.21875" bestFit="1" customWidth="1"/>
    <col min="4" max="14" width="16.21875" style="92" bestFit="1" customWidth="1"/>
    <col min="15" max="15" width="10.6640625" bestFit="1" customWidth="1"/>
  </cols>
  <sheetData>
    <row r="2" spans="1:14" x14ac:dyDescent="0.3">
      <c r="B2" s="93" t="s">
        <v>193</v>
      </c>
      <c r="C2" s="94" t="s">
        <v>221</v>
      </c>
      <c r="D2" s="94" t="s">
        <v>221</v>
      </c>
      <c r="E2" s="94" t="s">
        <v>221</v>
      </c>
      <c r="F2" s="94" t="s">
        <v>221</v>
      </c>
      <c r="G2" s="94" t="s">
        <v>221</v>
      </c>
      <c r="H2" s="94" t="s">
        <v>221</v>
      </c>
      <c r="I2" s="94" t="s">
        <v>221</v>
      </c>
      <c r="J2" s="94" t="s">
        <v>221</v>
      </c>
      <c r="K2" s="94" t="s">
        <v>221</v>
      </c>
      <c r="L2" s="94" t="s">
        <v>221</v>
      </c>
      <c r="M2" s="94" t="s">
        <v>221</v>
      </c>
      <c r="N2" s="94" t="s">
        <v>221</v>
      </c>
    </row>
    <row r="3" spans="1:14" x14ac:dyDescent="0.3">
      <c r="B3" s="93" t="s">
        <v>193</v>
      </c>
      <c r="C3" s="94" t="s">
        <v>222</v>
      </c>
      <c r="D3" s="94" t="s">
        <v>223</v>
      </c>
      <c r="E3" s="94" t="s">
        <v>224</v>
      </c>
      <c r="F3" s="94" t="s">
        <v>225</v>
      </c>
      <c r="G3" s="94" t="s">
        <v>226</v>
      </c>
      <c r="H3" s="94" t="s">
        <v>227</v>
      </c>
      <c r="I3" s="94" t="s">
        <v>228</v>
      </c>
      <c r="J3" s="94" t="s">
        <v>229</v>
      </c>
      <c r="K3" s="94" t="s">
        <v>230</v>
      </c>
      <c r="L3" s="94" t="s">
        <v>231</v>
      </c>
      <c r="M3" s="94" t="s">
        <v>232</v>
      </c>
      <c r="N3" s="94" t="s">
        <v>233</v>
      </c>
    </row>
    <row r="5" spans="1:14" x14ac:dyDescent="0.3">
      <c r="C5" s="176"/>
      <c r="D5" s="176"/>
      <c r="E5" s="176"/>
      <c r="F5" s="176"/>
      <c r="G5" s="176"/>
      <c r="H5" s="176"/>
      <c r="I5" s="176"/>
      <c r="J5" s="176"/>
      <c r="K5" s="176"/>
    </row>
    <row r="6" spans="1:14" x14ac:dyDescent="0.3">
      <c r="A6" s="105"/>
      <c r="B6" s="106"/>
      <c r="C6" s="107" t="s">
        <v>222</v>
      </c>
      <c r="D6" s="107" t="s">
        <v>223</v>
      </c>
      <c r="E6" s="107" t="s">
        <v>224</v>
      </c>
      <c r="F6" s="107" t="s">
        <v>225</v>
      </c>
      <c r="G6" s="107" t="s">
        <v>226</v>
      </c>
      <c r="H6" s="107" t="s">
        <v>227</v>
      </c>
      <c r="I6" s="107" t="s">
        <v>228</v>
      </c>
      <c r="J6" s="107" t="s">
        <v>229</v>
      </c>
      <c r="K6" s="107" t="s">
        <v>230</v>
      </c>
      <c r="L6" s="107" t="s">
        <v>231</v>
      </c>
      <c r="M6" s="107" t="s">
        <v>232</v>
      </c>
      <c r="N6" s="107" t="s">
        <v>233</v>
      </c>
    </row>
    <row r="7" spans="1:14" x14ac:dyDescent="0.3">
      <c r="A7" s="93" t="s">
        <v>234</v>
      </c>
      <c r="B7" s="95" t="s">
        <v>235</v>
      </c>
      <c r="C7" s="458">
        <v>269496.11</v>
      </c>
      <c r="D7" s="458">
        <v>3193082.21</v>
      </c>
      <c r="E7" s="458">
        <v>7969444.8799999999</v>
      </c>
      <c r="F7" s="458">
        <v>860218.88</v>
      </c>
      <c r="G7" s="458">
        <v>324151.36</v>
      </c>
      <c r="H7" s="458">
        <v>446512.8</v>
      </c>
      <c r="I7" s="177"/>
      <c r="J7" s="177"/>
      <c r="K7" s="177"/>
      <c r="L7" s="109"/>
      <c r="M7" s="109"/>
      <c r="N7" s="109"/>
    </row>
    <row r="8" spans="1:14" x14ac:dyDescent="0.3">
      <c r="A8" s="93"/>
      <c r="B8" s="95" t="s">
        <v>236</v>
      </c>
      <c r="C8" s="109"/>
      <c r="D8" s="109"/>
      <c r="E8" s="130">
        <f>C7+D7+E7</f>
        <v>11432023.199999999</v>
      </c>
      <c r="H8" s="108">
        <f>F7+G7+H7</f>
        <v>1630883.04</v>
      </c>
      <c r="K8" s="108">
        <f>I7+J7+K7</f>
        <v>0</v>
      </c>
      <c r="N8" s="108">
        <f>L7+M7+N7</f>
        <v>0</v>
      </c>
    </row>
    <row r="23" spans="1:15" x14ac:dyDescent="0.3">
      <c r="C23" s="178"/>
      <c r="D23" s="178"/>
      <c r="E23" s="178"/>
      <c r="F23" s="178"/>
      <c r="G23" s="178"/>
      <c r="H23" s="178"/>
      <c r="I23" s="178"/>
      <c r="J23" s="178"/>
      <c r="K23" s="178"/>
    </row>
    <row r="24" spans="1:15" x14ac:dyDescent="0.3">
      <c r="A24" s="105"/>
      <c r="B24" s="106"/>
      <c r="C24" s="107" t="s">
        <v>222</v>
      </c>
      <c r="D24" s="107" t="s">
        <v>223</v>
      </c>
      <c r="E24" s="107" t="s">
        <v>224</v>
      </c>
      <c r="F24" s="107" t="s">
        <v>225</v>
      </c>
      <c r="G24" s="107" t="s">
        <v>226</v>
      </c>
      <c r="H24" s="107" t="s">
        <v>227</v>
      </c>
      <c r="I24" s="107" t="s">
        <v>228</v>
      </c>
      <c r="J24" s="107" t="s">
        <v>229</v>
      </c>
      <c r="K24" s="107" t="s">
        <v>230</v>
      </c>
      <c r="L24" s="107" t="s">
        <v>231</v>
      </c>
      <c r="M24" s="107" t="s">
        <v>232</v>
      </c>
      <c r="N24" s="107" t="s">
        <v>233</v>
      </c>
    </row>
    <row r="25" spans="1:15" x14ac:dyDescent="0.3">
      <c r="A25" s="93" t="s">
        <v>239</v>
      </c>
      <c r="B25" s="95" t="s">
        <v>237</v>
      </c>
      <c r="C25" s="459">
        <v>1075335.76</v>
      </c>
      <c r="D25" s="459">
        <v>811366.89</v>
      </c>
      <c r="E25" s="459">
        <v>1897997.4</v>
      </c>
      <c r="F25" s="459">
        <v>1034759.28</v>
      </c>
      <c r="G25" s="459">
        <v>663657.18999999994</v>
      </c>
      <c r="H25" s="459">
        <v>1417812.37</v>
      </c>
      <c r="I25" s="180"/>
      <c r="J25" s="180"/>
      <c r="K25" s="180"/>
      <c r="L25" s="109"/>
      <c r="M25" s="109"/>
      <c r="N25" s="109"/>
    </row>
    <row r="26" spans="1:15" x14ac:dyDescent="0.3">
      <c r="A26" s="93"/>
      <c r="B26" s="95" t="s">
        <v>238</v>
      </c>
      <c r="C26" s="109"/>
      <c r="D26" s="109"/>
      <c r="E26" s="110">
        <f>SUM(C25:E25)</f>
        <v>3784700.05</v>
      </c>
      <c r="H26" s="108">
        <f>F25+G25+H25</f>
        <v>3116228.84</v>
      </c>
      <c r="K26" s="108">
        <f>I25+J25+K25</f>
        <v>0</v>
      </c>
      <c r="N26" s="108">
        <f>L25+M25+N25</f>
        <v>0</v>
      </c>
      <c r="O26" s="10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EEB10-EBAD-4298-9AA5-59C57D47CC56}">
  <sheetPr>
    <tabColor rgb="FFFF0000"/>
  </sheetPr>
  <dimension ref="A1:I1498"/>
  <sheetViews>
    <sheetView workbookViewId="0">
      <pane ySplit="7" topLeftCell="A735" activePane="bottomLeft" state="frozen"/>
      <selection activeCell="E12" sqref="E12"/>
      <selection pane="bottomLeft" sqref="A1:G995"/>
    </sheetView>
  </sheetViews>
  <sheetFormatPr defaultColWidth="9.109375" defaultRowHeight="14.4" x14ac:dyDescent="0.3"/>
  <cols>
    <col min="1" max="1" width="30.109375" customWidth="1"/>
    <col min="2" max="2" width="36.77734375" bestFit="1" customWidth="1"/>
    <col min="3" max="3" width="16.109375" bestFit="1" customWidth="1"/>
    <col min="4" max="5" width="12.77734375" bestFit="1" customWidth="1"/>
    <col min="6" max="6" width="13.33203125" bestFit="1" customWidth="1"/>
    <col min="7" max="7" width="9.21875" bestFit="1" customWidth="1"/>
  </cols>
  <sheetData>
    <row r="1" spans="1:7" x14ac:dyDescent="0.3">
      <c r="A1" s="387" t="s">
        <v>2490</v>
      </c>
      <c r="B1" s="386"/>
      <c r="C1" s="386"/>
      <c r="D1" s="386"/>
      <c r="E1" s="386"/>
      <c r="F1" s="386"/>
      <c r="G1" s="386"/>
    </row>
    <row r="2" spans="1:7" x14ac:dyDescent="0.3">
      <c r="A2" s="387" t="s">
        <v>440</v>
      </c>
      <c r="B2" s="386"/>
      <c r="C2" s="386"/>
      <c r="D2" s="386"/>
      <c r="E2" s="386"/>
      <c r="F2" s="386"/>
      <c r="G2" s="386"/>
    </row>
    <row r="3" spans="1:7" x14ac:dyDescent="0.3">
      <c r="A3" s="387" t="s">
        <v>441</v>
      </c>
      <c r="B3" s="386"/>
      <c r="C3" s="386"/>
      <c r="D3" s="386"/>
      <c r="E3" s="386"/>
      <c r="F3" s="386"/>
      <c r="G3" s="386"/>
    </row>
    <row r="4" spans="1:7" x14ac:dyDescent="0.3">
      <c r="A4" s="236"/>
      <c r="B4" s="237"/>
      <c r="C4" s="237"/>
      <c r="D4" s="237"/>
      <c r="E4" s="237"/>
      <c r="F4" s="237"/>
      <c r="G4" s="237"/>
    </row>
    <row r="5" spans="1:7" x14ac:dyDescent="0.3">
      <c r="A5" s="387" t="s">
        <v>193</v>
      </c>
      <c r="B5" s="387" t="s">
        <v>193</v>
      </c>
      <c r="C5" s="389" t="s">
        <v>193</v>
      </c>
      <c r="D5" s="389" t="s">
        <v>193</v>
      </c>
      <c r="E5" s="389" t="s">
        <v>5011</v>
      </c>
      <c r="F5" s="389" t="s">
        <v>193</v>
      </c>
      <c r="G5" s="389" t="s">
        <v>193</v>
      </c>
    </row>
    <row r="6" spans="1:7" x14ac:dyDescent="0.3">
      <c r="A6" s="387" t="s">
        <v>193</v>
      </c>
      <c r="B6" s="387" t="s">
        <v>193</v>
      </c>
      <c r="C6" s="389" t="s">
        <v>347</v>
      </c>
      <c r="D6" s="389" t="s">
        <v>5012</v>
      </c>
      <c r="E6" s="389" t="s">
        <v>5013</v>
      </c>
      <c r="F6" s="389" t="s">
        <v>5014</v>
      </c>
      <c r="G6" s="389" t="s">
        <v>5015</v>
      </c>
    </row>
    <row r="7" spans="1:7" x14ac:dyDescent="0.3">
      <c r="A7" s="388" t="s">
        <v>40</v>
      </c>
      <c r="B7" s="388" t="s">
        <v>442</v>
      </c>
      <c r="C7" s="390" t="s">
        <v>5016</v>
      </c>
      <c r="D7" s="390" t="s">
        <v>443</v>
      </c>
      <c r="E7" s="390" t="s">
        <v>443</v>
      </c>
      <c r="F7" s="390" t="s">
        <v>298</v>
      </c>
      <c r="G7" s="390" t="s">
        <v>5017</v>
      </c>
    </row>
    <row r="8" spans="1:7" x14ac:dyDescent="0.3">
      <c r="A8" s="236"/>
      <c r="B8" s="235"/>
      <c r="C8" s="235"/>
      <c r="D8" s="235"/>
      <c r="E8" s="235"/>
      <c r="F8" s="235"/>
      <c r="G8" s="235"/>
    </row>
    <row r="9" spans="1:7" x14ac:dyDescent="0.3">
      <c r="A9" s="387" t="s">
        <v>345</v>
      </c>
      <c r="B9" s="386"/>
      <c r="C9" s="386"/>
      <c r="D9" s="386"/>
      <c r="E9" s="386"/>
      <c r="F9" s="386"/>
      <c r="G9" s="386"/>
    </row>
    <row r="10" spans="1:7" x14ac:dyDescent="0.3">
      <c r="A10" s="387" t="s">
        <v>444</v>
      </c>
      <c r="B10" s="387" t="s">
        <v>43</v>
      </c>
      <c r="C10" s="391">
        <v>9278000</v>
      </c>
      <c r="D10" s="391">
        <v>9329528.8200000003</v>
      </c>
      <c r="E10" s="391">
        <v>9329528.8200000003</v>
      </c>
      <c r="F10" s="391">
        <v>-51528.82</v>
      </c>
      <c r="G10" s="391">
        <v>100.56</v>
      </c>
    </row>
    <row r="11" spans="1:7" x14ac:dyDescent="0.3">
      <c r="A11" s="387" t="s">
        <v>445</v>
      </c>
      <c r="B11" s="387" t="s">
        <v>446</v>
      </c>
      <c r="C11" s="391">
        <v>50000</v>
      </c>
      <c r="D11" s="391">
        <v>0</v>
      </c>
      <c r="E11" s="391">
        <v>0</v>
      </c>
      <c r="F11" s="391">
        <v>50000</v>
      </c>
      <c r="G11" s="391">
        <v>0</v>
      </c>
    </row>
    <row r="12" spans="1:7" x14ac:dyDescent="0.3">
      <c r="A12" s="387" t="s">
        <v>447</v>
      </c>
      <c r="B12" s="387" t="s">
        <v>47</v>
      </c>
      <c r="C12" s="391">
        <v>292000</v>
      </c>
      <c r="D12" s="391">
        <v>259990.38</v>
      </c>
      <c r="E12" s="391">
        <v>259990.38</v>
      </c>
      <c r="F12" s="391">
        <v>32009.62</v>
      </c>
      <c r="G12" s="391">
        <v>89.04</v>
      </c>
    </row>
    <row r="13" spans="1:7" x14ac:dyDescent="0.3">
      <c r="A13" s="387" t="s">
        <v>448</v>
      </c>
      <c r="B13" s="387" t="s">
        <v>48</v>
      </c>
      <c r="C13" s="391">
        <v>250000</v>
      </c>
      <c r="D13" s="391">
        <v>58363.27</v>
      </c>
      <c r="E13" s="391">
        <v>58363.27</v>
      </c>
      <c r="F13" s="391">
        <v>191636.73</v>
      </c>
      <c r="G13" s="391">
        <v>23.35</v>
      </c>
    </row>
    <row r="14" spans="1:7" x14ac:dyDescent="0.3">
      <c r="A14" s="387" t="s">
        <v>449</v>
      </c>
      <c r="B14" s="387" t="s">
        <v>450</v>
      </c>
      <c r="C14" s="391">
        <v>1000</v>
      </c>
      <c r="D14" s="391">
        <v>750</v>
      </c>
      <c r="E14" s="391">
        <v>750</v>
      </c>
      <c r="F14" s="391">
        <v>250</v>
      </c>
      <c r="G14" s="391">
        <v>75</v>
      </c>
    </row>
    <row r="15" spans="1:7" x14ac:dyDescent="0.3">
      <c r="A15" s="387" t="s">
        <v>451</v>
      </c>
      <c r="B15" s="387" t="s">
        <v>452</v>
      </c>
      <c r="C15" s="391">
        <v>50</v>
      </c>
      <c r="D15" s="391">
        <v>0</v>
      </c>
      <c r="E15" s="391">
        <v>0</v>
      </c>
      <c r="F15" s="391">
        <v>50</v>
      </c>
      <c r="G15" s="391">
        <v>0</v>
      </c>
    </row>
    <row r="16" spans="1:7" x14ac:dyDescent="0.3">
      <c r="A16" s="387" t="s">
        <v>453</v>
      </c>
      <c r="B16" s="387" t="s">
        <v>454</v>
      </c>
      <c r="C16" s="391">
        <v>8749</v>
      </c>
      <c r="D16" s="391">
        <v>2080</v>
      </c>
      <c r="E16" s="391">
        <v>2080</v>
      </c>
      <c r="F16" s="391">
        <v>6669</v>
      </c>
      <c r="G16" s="391">
        <v>23.77</v>
      </c>
    </row>
    <row r="17" spans="1:7" x14ac:dyDescent="0.3">
      <c r="A17" s="387" t="s">
        <v>455</v>
      </c>
      <c r="B17" s="387" t="s">
        <v>456</v>
      </c>
      <c r="C17" s="391">
        <v>206</v>
      </c>
      <c r="D17" s="391">
        <v>0</v>
      </c>
      <c r="E17" s="391">
        <v>0</v>
      </c>
      <c r="F17" s="391">
        <v>206</v>
      </c>
      <c r="G17" s="391">
        <v>0</v>
      </c>
    </row>
    <row r="18" spans="1:7" x14ac:dyDescent="0.3">
      <c r="A18" s="387" t="s">
        <v>457</v>
      </c>
      <c r="B18" s="387" t="s">
        <v>50</v>
      </c>
      <c r="C18" s="391">
        <v>160000</v>
      </c>
      <c r="D18" s="391">
        <v>37385</v>
      </c>
      <c r="E18" s="391">
        <v>37385</v>
      </c>
      <c r="F18" s="391">
        <v>122615</v>
      </c>
      <c r="G18" s="391">
        <v>23.37</v>
      </c>
    </row>
    <row r="19" spans="1:7" x14ac:dyDescent="0.3">
      <c r="A19" s="387" t="s">
        <v>458</v>
      </c>
      <c r="B19" s="387" t="s">
        <v>459</v>
      </c>
      <c r="C19" s="391">
        <v>50000</v>
      </c>
      <c r="D19" s="391">
        <v>11945</v>
      </c>
      <c r="E19" s="391">
        <v>11945</v>
      </c>
      <c r="F19" s="391">
        <v>38055</v>
      </c>
      <c r="G19" s="391">
        <v>23.89</v>
      </c>
    </row>
    <row r="20" spans="1:7" x14ac:dyDescent="0.3">
      <c r="A20" s="387" t="s">
        <v>460</v>
      </c>
      <c r="B20" s="387" t="s">
        <v>461</v>
      </c>
      <c r="C20" s="391">
        <v>50000</v>
      </c>
      <c r="D20" s="391">
        <v>11257.75</v>
      </c>
      <c r="E20" s="391">
        <v>11257.75</v>
      </c>
      <c r="F20" s="391">
        <v>38742.25</v>
      </c>
      <c r="G20" s="391">
        <v>22.52</v>
      </c>
    </row>
    <row r="21" spans="1:7" x14ac:dyDescent="0.3">
      <c r="A21" s="387" t="s">
        <v>462</v>
      </c>
      <c r="B21" s="387" t="s">
        <v>463</v>
      </c>
      <c r="C21" s="391">
        <v>25000</v>
      </c>
      <c r="D21" s="391">
        <v>7106.25</v>
      </c>
      <c r="E21" s="391">
        <v>7106.25</v>
      </c>
      <c r="F21" s="391">
        <v>17893.75</v>
      </c>
      <c r="G21" s="391">
        <v>28.43</v>
      </c>
    </row>
    <row r="22" spans="1:7" x14ac:dyDescent="0.3">
      <c r="A22" s="387" t="s">
        <v>464</v>
      </c>
      <c r="B22" s="387" t="s">
        <v>465</v>
      </c>
      <c r="C22" s="391">
        <v>5661</v>
      </c>
      <c r="D22" s="391">
        <v>214</v>
      </c>
      <c r="E22" s="391">
        <v>214</v>
      </c>
      <c r="F22" s="391">
        <v>5447</v>
      </c>
      <c r="G22" s="391">
        <v>3.78</v>
      </c>
    </row>
    <row r="23" spans="1:7" x14ac:dyDescent="0.3">
      <c r="A23" s="387" t="s">
        <v>466</v>
      </c>
      <c r="B23" s="387" t="s">
        <v>467</v>
      </c>
      <c r="C23" s="391">
        <v>9884</v>
      </c>
      <c r="D23" s="391">
        <v>755</v>
      </c>
      <c r="E23" s="391">
        <v>755</v>
      </c>
      <c r="F23" s="391">
        <v>9129</v>
      </c>
      <c r="G23" s="391">
        <v>7.64</v>
      </c>
    </row>
    <row r="24" spans="1:7" x14ac:dyDescent="0.3">
      <c r="A24" s="387" t="s">
        <v>468</v>
      </c>
      <c r="B24" s="387" t="s">
        <v>469</v>
      </c>
      <c r="C24" s="391">
        <v>1029</v>
      </c>
      <c r="D24" s="391">
        <v>0</v>
      </c>
      <c r="E24" s="391">
        <v>0</v>
      </c>
      <c r="F24" s="391">
        <v>1029</v>
      </c>
      <c r="G24" s="391">
        <v>0</v>
      </c>
    </row>
    <row r="25" spans="1:7" x14ac:dyDescent="0.3">
      <c r="A25" s="387" t="s">
        <v>470</v>
      </c>
      <c r="B25" s="387" t="s">
        <v>471</v>
      </c>
      <c r="C25" s="391">
        <v>4117</v>
      </c>
      <c r="D25" s="391">
        <v>2260</v>
      </c>
      <c r="E25" s="391">
        <v>2260</v>
      </c>
      <c r="F25" s="391">
        <v>1857</v>
      </c>
      <c r="G25" s="391">
        <v>54.89</v>
      </c>
    </row>
    <row r="26" spans="1:7" x14ac:dyDescent="0.3">
      <c r="A26" s="387" t="s">
        <v>472</v>
      </c>
      <c r="B26" s="387" t="s">
        <v>473</v>
      </c>
      <c r="C26" s="391">
        <v>3088</v>
      </c>
      <c r="D26" s="391">
        <v>585</v>
      </c>
      <c r="E26" s="391">
        <v>585</v>
      </c>
      <c r="F26" s="391">
        <v>2503</v>
      </c>
      <c r="G26" s="391">
        <v>18.940000000000001</v>
      </c>
    </row>
    <row r="27" spans="1:7" x14ac:dyDescent="0.3">
      <c r="A27" s="387" t="s">
        <v>474</v>
      </c>
      <c r="B27" s="387" t="s">
        <v>475</v>
      </c>
      <c r="C27" s="391">
        <v>6000</v>
      </c>
      <c r="D27" s="391">
        <v>1500</v>
      </c>
      <c r="E27" s="391">
        <v>1500</v>
      </c>
      <c r="F27" s="391">
        <v>4500</v>
      </c>
      <c r="G27" s="391">
        <v>25</v>
      </c>
    </row>
    <row r="28" spans="1:7" x14ac:dyDescent="0.3">
      <c r="A28" s="387" t="s">
        <v>476</v>
      </c>
      <c r="B28" s="387" t="s">
        <v>477</v>
      </c>
      <c r="C28" s="391">
        <v>0</v>
      </c>
      <c r="D28" s="391">
        <v>1875</v>
      </c>
      <c r="E28" s="391">
        <v>1875</v>
      </c>
      <c r="F28" s="391">
        <v>-1875</v>
      </c>
      <c r="G28" s="391">
        <v>100</v>
      </c>
    </row>
    <row r="29" spans="1:7" x14ac:dyDescent="0.3">
      <c r="A29" s="387" t="s">
        <v>478</v>
      </c>
      <c r="B29" s="387" t="s">
        <v>479</v>
      </c>
      <c r="C29" s="391">
        <v>0</v>
      </c>
      <c r="D29" s="391">
        <v>55619.64</v>
      </c>
      <c r="E29" s="391">
        <v>55619.64</v>
      </c>
      <c r="F29" s="391">
        <v>-55619.64</v>
      </c>
      <c r="G29" s="391">
        <v>100</v>
      </c>
    </row>
    <row r="30" spans="1:7" x14ac:dyDescent="0.3">
      <c r="A30" s="387" t="s">
        <v>480</v>
      </c>
      <c r="B30" s="387" t="s">
        <v>481</v>
      </c>
      <c r="C30" s="391">
        <v>0</v>
      </c>
      <c r="D30" s="391">
        <v>695836.5</v>
      </c>
      <c r="E30" s="391">
        <v>695836.5</v>
      </c>
      <c r="F30" s="391">
        <v>-695836.5</v>
      </c>
      <c r="G30" s="391">
        <v>100</v>
      </c>
    </row>
    <row r="31" spans="1:7" x14ac:dyDescent="0.3">
      <c r="A31" s="387" t="s">
        <v>482</v>
      </c>
      <c r="B31" s="387" t="s">
        <v>483</v>
      </c>
      <c r="C31" s="391">
        <v>772</v>
      </c>
      <c r="D31" s="391">
        <v>0</v>
      </c>
      <c r="E31" s="391">
        <v>0</v>
      </c>
      <c r="F31" s="391">
        <v>772</v>
      </c>
      <c r="G31" s="391">
        <v>0</v>
      </c>
    </row>
    <row r="32" spans="1:7" x14ac:dyDescent="0.3">
      <c r="A32" s="387" t="s">
        <v>484</v>
      </c>
      <c r="B32" s="387" t="s">
        <v>485</v>
      </c>
      <c r="C32" s="391">
        <v>14409</v>
      </c>
      <c r="D32" s="391">
        <v>12582.35</v>
      </c>
      <c r="E32" s="391">
        <v>12582.35</v>
      </c>
      <c r="F32" s="391">
        <v>1826.65</v>
      </c>
      <c r="G32" s="391">
        <v>87.32</v>
      </c>
    </row>
    <row r="33" spans="1:7" x14ac:dyDescent="0.3">
      <c r="A33" s="387" t="s">
        <v>486</v>
      </c>
      <c r="B33" s="387" t="s">
        <v>487</v>
      </c>
      <c r="C33" s="391">
        <v>4117</v>
      </c>
      <c r="D33" s="391">
        <v>0</v>
      </c>
      <c r="E33" s="391">
        <v>0</v>
      </c>
      <c r="F33" s="391">
        <v>4117</v>
      </c>
      <c r="G33" s="391">
        <v>0</v>
      </c>
    </row>
    <row r="34" spans="1:7" x14ac:dyDescent="0.3">
      <c r="A34" s="387" t="s">
        <v>488</v>
      </c>
      <c r="B34" s="387" t="s">
        <v>489</v>
      </c>
      <c r="C34" s="391">
        <v>4632</v>
      </c>
      <c r="D34" s="391">
        <v>0</v>
      </c>
      <c r="E34" s="391">
        <v>0</v>
      </c>
      <c r="F34" s="391">
        <v>4632</v>
      </c>
      <c r="G34" s="391">
        <v>0</v>
      </c>
    </row>
    <row r="35" spans="1:7" x14ac:dyDescent="0.3">
      <c r="A35" s="387" t="s">
        <v>490</v>
      </c>
      <c r="B35" s="387" t="s">
        <v>491</v>
      </c>
      <c r="C35" s="391">
        <v>464000</v>
      </c>
      <c r="D35" s="391">
        <v>160130.82</v>
      </c>
      <c r="E35" s="391">
        <v>160130.82</v>
      </c>
      <c r="F35" s="391">
        <v>303869.18</v>
      </c>
      <c r="G35" s="391">
        <v>34.51</v>
      </c>
    </row>
    <row r="36" spans="1:7" x14ac:dyDescent="0.3">
      <c r="A36" s="387" t="s">
        <v>492</v>
      </c>
      <c r="B36" s="387" t="s">
        <v>49</v>
      </c>
      <c r="C36" s="391">
        <v>354000</v>
      </c>
      <c r="D36" s="391">
        <v>0</v>
      </c>
      <c r="E36" s="391">
        <v>0</v>
      </c>
      <c r="F36" s="391">
        <v>354000</v>
      </c>
      <c r="G36" s="391">
        <v>0</v>
      </c>
    </row>
    <row r="37" spans="1:7" x14ac:dyDescent="0.3">
      <c r="A37" s="387" t="s">
        <v>493</v>
      </c>
      <c r="B37" s="387" t="s">
        <v>45</v>
      </c>
      <c r="C37" s="391">
        <v>1160000</v>
      </c>
      <c r="D37" s="391">
        <v>232746</v>
      </c>
      <c r="E37" s="391">
        <v>232746</v>
      </c>
      <c r="F37" s="391">
        <v>927254</v>
      </c>
      <c r="G37" s="391">
        <v>20.059999999999999</v>
      </c>
    </row>
    <row r="38" spans="1:7" x14ac:dyDescent="0.3">
      <c r="A38" s="387" t="s">
        <v>494</v>
      </c>
      <c r="B38" s="387" t="s">
        <v>495</v>
      </c>
      <c r="C38" s="391">
        <v>46140</v>
      </c>
      <c r="D38" s="391">
        <v>7505</v>
      </c>
      <c r="E38" s="391">
        <v>7505</v>
      </c>
      <c r="F38" s="391">
        <v>38635</v>
      </c>
      <c r="G38" s="391">
        <v>16.27</v>
      </c>
    </row>
    <row r="39" spans="1:7" x14ac:dyDescent="0.3">
      <c r="A39" s="387" t="s">
        <v>496</v>
      </c>
      <c r="B39" s="387" t="s">
        <v>178</v>
      </c>
      <c r="C39" s="391">
        <v>160000</v>
      </c>
      <c r="D39" s="391">
        <v>2263.36</v>
      </c>
      <c r="E39" s="391">
        <v>2263.36</v>
      </c>
      <c r="F39" s="391">
        <v>157736.64000000001</v>
      </c>
      <c r="G39" s="391">
        <v>1.41</v>
      </c>
    </row>
    <row r="40" spans="1:7" x14ac:dyDescent="0.3">
      <c r="A40" s="387" t="s">
        <v>497</v>
      </c>
      <c r="B40" s="387" t="s">
        <v>498</v>
      </c>
      <c r="C40" s="391">
        <v>8234</v>
      </c>
      <c r="D40" s="391">
        <v>5050</v>
      </c>
      <c r="E40" s="391">
        <v>5050</v>
      </c>
      <c r="F40" s="391">
        <v>3184</v>
      </c>
      <c r="G40" s="391">
        <v>61.33</v>
      </c>
    </row>
    <row r="41" spans="1:7" x14ac:dyDescent="0.3">
      <c r="A41" s="387" t="s">
        <v>499</v>
      </c>
      <c r="B41" s="387" t="s">
        <v>46</v>
      </c>
      <c r="C41" s="391">
        <v>312000</v>
      </c>
      <c r="D41" s="391">
        <v>73921.240000000005</v>
      </c>
      <c r="E41" s="391">
        <v>73921.240000000005</v>
      </c>
      <c r="F41" s="391">
        <v>238078.76</v>
      </c>
      <c r="G41" s="391">
        <v>23.69</v>
      </c>
    </row>
    <row r="42" spans="1:7" x14ac:dyDescent="0.3">
      <c r="A42" s="387" t="s">
        <v>500</v>
      </c>
      <c r="B42" s="387" t="s">
        <v>501</v>
      </c>
      <c r="C42" s="391">
        <v>5146</v>
      </c>
      <c r="D42" s="391">
        <v>2205</v>
      </c>
      <c r="E42" s="391">
        <v>2205</v>
      </c>
      <c r="F42" s="391">
        <v>2941</v>
      </c>
      <c r="G42" s="391">
        <v>42.85</v>
      </c>
    </row>
    <row r="43" spans="1:7" x14ac:dyDescent="0.3">
      <c r="A43" s="387" t="s">
        <v>502</v>
      </c>
      <c r="B43" s="387" t="s">
        <v>503</v>
      </c>
      <c r="C43" s="391">
        <v>10000</v>
      </c>
      <c r="D43" s="391">
        <v>0</v>
      </c>
      <c r="E43" s="391">
        <v>0</v>
      </c>
      <c r="F43" s="391">
        <v>10000</v>
      </c>
      <c r="G43" s="391">
        <v>0</v>
      </c>
    </row>
    <row r="44" spans="1:7" x14ac:dyDescent="0.3">
      <c r="A44" s="387" t="s">
        <v>504</v>
      </c>
      <c r="B44" s="387" t="s">
        <v>505</v>
      </c>
      <c r="C44" s="391">
        <v>284</v>
      </c>
      <c r="D44" s="391">
        <v>848.86</v>
      </c>
      <c r="E44" s="391">
        <v>848.86</v>
      </c>
      <c r="F44" s="391">
        <v>-564.86</v>
      </c>
      <c r="G44" s="391">
        <v>298.89</v>
      </c>
    </row>
    <row r="45" spans="1:7" x14ac:dyDescent="0.3">
      <c r="A45" s="387" t="s">
        <v>506</v>
      </c>
      <c r="B45" s="387" t="s">
        <v>507</v>
      </c>
      <c r="C45" s="391">
        <v>3088</v>
      </c>
      <c r="D45" s="391">
        <v>0</v>
      </c>
      <c r="E45" s="391">
        <v>0</v>
      </c>
      <c r="F45" s="391">
        <v>3088</v>
      </c>
      <c r="G45" s="391">
        <v>0</v>
      </c>
    </row>
    <row r="46" spans="1:7" x14ac:dyDescent="0.3">
      <c r="A46" s="387" t="s">
        <v>508</v>
      </c>
      <c r="B46" s="387" t="s">
        <v>509</v>
      </c>
      <c r="C46" s="391">
        <v>2058</v>
      </c>
      <c r="D46" s="391">
        <v>0</v>
      </c>
      <c r="E46" s="391">
        <v>0</v>
      </c>
      <c r="F46" s="391">
        <v>2058</v>
      </c>
      <c r="G46" s="391">
        <v>0</v>
      </c>
    </row>
    <row r="47" spans="1:7" x14ac:dyDescent="0.3">
      <c r="A47" s="387" t="s">
        <v>510</v>
      </c>
      <c r="B47" s="387" t="s">
        <v>511</v>
      </c>
      <c r="C47" s="391">
        <v>1235</v>
      </c>
      <c r="D47" s="391">
        <v>0</v>
      </c>
      <c r="E47" s="391">
        <v>0</v>
      </c>
      <c r="F47" s="391">
        <v>1235</v>
      </c>
      <c r="G47" s="391">
        <v>0</v>
      </c>
    </row>
    <row r="48" spans="1:7" x14ac:dyDescent="0.3">
      <c r="A48" s="387" t="s">
        <v>512</v>
      </c>
      <c r="B48" s="387" t="s">
        <v>513</v>
      </c>
      <c r="C48" s="391">
        <v>823</v>
      </c>
      <c r="D48" s="391">
        <v>25</v>
      </c>
      <c r="E48" s="391">
        <v>25</v>
      </c>
      <c r="F48" s="391">
        <v>798</v>
      </c>
      <c r="G48" s="391">
        <v>3.04</v>
      </c>
    </row>
    <row r="49" spans="1:7" x14ac:dyDescent="0.3">
      <c r="A49" s="387" t="s">
        <v>514</v>
      </c>
      <c r="B49" s="387" t="s">
        <v>515</v>
      </c>
      <c r="C49" s="391">
        <v>6175</v>
      </c>
      <c r="D49" s="391">
        <v>2040</v>
      </c>
      <c r="E49" s="391">
        <v>2040</v>
      </c>
      <c r="F49" s="391">
        <v>4135</v>
      </c>
      <c r="G49" s="391">
        <v>33.04</v>
      </c>
    </row>
    <row r="50" spans="1:7" x14ac:dyDescent="0.3">
      <c r="A50" s="387" t="s">
        <v>516</v>
      </c>
      <c r="B50" s="387" t="s">
        <v>517</v>
      </c>
      <c r="C50" s="391">
        <v>515</v>
      </c>
      <c r="D50" s="391">
        <v>240</v>
      </c>
      <c r="E50" s="391">
        <v>240</v>
      </c>
      <c r="F50" s="391">
        <v>275</v>
      </c>
      <c r="G50" s="391">
        <v>46.6</v>
      </c>
    </row>
    <row r="51" spans="1:7" x14ac:dyDescent="0.3">
      <c r="A51" s="387" t="s">
        <v>518</v>
      </c>
      <c r="B51" s="387" t="s">
        <v>519</v>
      </c>
      <c r="C51" s="391">
        <v>27</v>
      </c>
      <c r="D51" s="391">
        <v>678.42</v>
      </c>
      <c r="E51" s="391">
        <v>678.42</v>
      </c>
      <c r="F51" s="391">
        <v>-651.41999999999996</v>
      </c>
      <c r="G51" s="391">
        <v>2512.67</v>
      </c>
    </row>
    <row r="52" spans="1:7" x14ac:dyDescent="0.3">
      <c r="A52" s="387" t="s">
        <v>520</v>
      </c>
      <c r="B52" s="387" t="s">
        <v>521</v>
      </c>
      <c r="C52" s="391">
        <v>206</v>
      </c>
      <c r="D52" s="391">
        <v>225</v>
      </c>
      <c r="E52" s="391">
        <v>225</v>
      </c>
      <c r="F52" s="391">
        <v>-19</v>
      </c>
      <c r="G52" s="391">
        <v>109.22</v>
      </c>
    </row>
    <row r="53" spans="1:7" x14ac:dyDescent="0.3">
      <c r="A53" s="387" t="s">
        <v>522</v>
      </c>
      <c r="B53" s="387" t="s">
        <v>179</v>
      </c>
      <c r="C53" s="391">
        <v>97773</v>
      </c>
      <c r="D53" s="391">
        <v>17596.59</v>
      </c>
      <c r="E53" s="391">
        <v>17596.59</v>
      </c>
      <c r="F53" s="391">
        <v>80176.41</v>
      </c>
      <c r="G53" s="391">
        <v>18</v>
      </c>
    </row>
    <row r="54" spans="1:7" x14ac:dyDescent="0.3">
      <c r="A54" s="387" t="s">
        <v>523</v>
      </c>
      <c r="B54" s="387" t="s">
        <v>245</v>
      </c>
      <c r="C54" s="391">
        <v>50000</v>
      </c>
      <c r="D54" s="391">
        <v>0</v>
      </c>
      <c r="E54" s="391">
        <v>0</v>
      </c>
      <c r="F54" s="391">
        <v>50000</v>
      </c>
      <c r="G54" s="391">
        <v>0</v>
      </c>
    </row>
    <row r="55" spans="1:7" x14ac:dyDescent="0.3">
      <c r="A55" s="387" t="s">
        <v>524</v>
      </c>
      <c r="B55" s="387" t="s">
        <v>525</v>
      </c>
      <c r="C55" s="391">
        <v>0</v>
      </c>
      <c r="D55" s="391">
        <v>2146.77</v>
      </c>
      <c r="E55" s="391">
        <v>2146.77</v>
      </c>
      <c r="F55" s="391">
        <v>-2146.77</v>
      </c>
      <c r="G55" s="391">
        <v>100</v>
      </c>
    </row>
    <row r="56" spans="1:7" x14ac:dyDescent="0.3">
      <c r="A56" s="387" t="s">
        <v>526</v>
      </c>
      <c r="B56" s="387" t="s">
        <v>527</v>
      </c>
      <c r="C56" s="391">
        <v>0</v>
      </c>
      <c r="D56" s="391">
        <v>3411.24</v>
      </c>
      <c r="E56" s="391">
        <v>3411.24</v>
      </c>
      <c r="F56" s="391">
        <v>-3411.24</v>
      </c>
      <c r="G56" s="391">
        <v>100</v>
      </c>
    </row>
    <row r="57" spans="1:7" x14ac:dyDescent="0.3">
      <c r="A57" s="387" t="s">
        <v>2491</v>
      </c>
      <c r="B57" s="387" t="s">
        <v>2492</v>
      </c>
      <c r="C57" s="391">
        <v>0</v>
      </c>
      <c r="D57" s="391">
        <v>52.41</v>
      </c>
      <c r="E57" s="391">
        <v>52.41</v>
      </c>
      <c r="F57" s="391">
        <v>-52.41</v>
      </c>
      <c r="G57" s="391">
        <v>100</v>
      </c>
    </row>
    <row r="58" spans="1:7" x14ac:dyDescent="0.3">
      <c r="A58" s="387" t="s">
        <v>528</v>
      </c>
      <c r="B58" s="387" t="s">
        <v>529</v>
      </c>
      <c r="C58" s="391">
        <v>6000</v>
      </c>
      <c r="D58" s="391">
        <v>1584</v>
      </c>
      <c r="E58" s="391">
        <v>1584</v>
      </c>
      <c r="F58" s="391">
        <v>4416</v>
      </c>
      <c r="G58" s="391">
        <v>26.4</v>
      </c>
    </row>
    <row r="59" spans="1:7" x14ac:dyDescent="0.3">
      <c r="A59" s="387" t="s">
        <v>530</v>
      </c>
      <c r="B59" s="387" t="s">
        <v>44</v>
      </c>
      <c r="C59" s="391">
        <v>1620735</v>
      </c>
      <c r="D59" s="391">
        <v>403993.26</v>
      </c>
      <c r="E59" s="391">
        <v>403993.26</v>
      </c>
      <c r="F59" s="391">
        <v>1216741.74</v>
      </c>
      <c r="G59" s="391">
        <v>24.93</v>
      </c>
    </row>
    <row r="60" spans="1:7" x14ac:dyDescent="0.3">
      <c r="A60" s="387" t="s">
        <v>531</v>
      </c>
      <c r="B60" s="387" t="s">
        <v>532</v>
      </c>
      <c r="C60" s="391">
        <v>1235</v>
      </c>
      <c r="D60" s="391">
        <v>360</v>
      </c>
      <c r="E60" s="391">
        <v>360</v>
      </c>
      <c r="F60" s="391">
        <v>875</v>
      </c>
      <c r="G60" s="391">
        <v>29.15</v>
      </c>
    </row>
    <row r="61" spans="1:7" x14ac:dyDescent="0.3">
      <c r="A61" s="387" t="s">
        <v>533</v>
      </c>
      <c r="B61" s="387" t="s">
        <v>534</v>
      </c>
      <c r="C61" s="391">
        <v>30876</v>
      </c>
      <c r="D61" s="391">
        <v>3785</v>
      </c>
      <c r="E61" s="391">
        <v>3785</v>
      </c>
      <c r="F61" s="391">
        <v>27091</v>
      </c>
      <c r="G61" s="391">
        <v>12.26</v>
      </c>
    </row>
    <row r="62" spans="1:7" x14ac:dyDescent="0.3">
      <c r="A62" s="387" t="s">
        <v>535</v>
      </c>
      <c r="B62" s="387" t="s">
        <v>536</v>
      </c>
      <c r="C62" s="391">
        <v>20510</v>
      </c>
      <c r="D62" s="391">
        <v>7887.56</v>
      </c>
      <c r="E62" s="391">
        <v>7887.56</v>
      </c>
      <c r="F62" s="391">
        <v>12622.44</v>
      </c>
      <c r="G62" s="391">
        <v>38.46</v>
      </c>
    </row>
    <row r="63" spans="1:7" x14ac:dyDescent="0.3">
      <c r="A63" s="387" t="s">
        <v>537</v>
      </c>
      <c r="B63" s="387" t="s">
        <v>538</v>
      </c>
      <c r="C63" s="391">
        <v>361</v>
      </c>
      <c r="D63" s="391">
        <v>0</v>
      </c>
      <c r="E63" s="391">
        <v>0</v>
      </c>
      <c r="F63" s="391">
        <v>361</v>
      </c>
      <c r="G63" s="391">
        <v>0</v>
      </c>
    </row>
    <row r="64" spans="1:7" x14ac:dyDescent="0.3">
      <c r="A64" s="387" t="s">
        <v>539</v>
      </c>
      <c r="B64" s="387" t="s">
        <v>540</v>
      </c>
      <c r="C64" s="391">
        <v>52</v>
      </c>
      <c r="D64" s="391">
        <v>0</v>
      </c>
      <c r="E64" s="391">
        <v>0</v>
      </c>
      <c r="F64" s="391">
        <v>52</v>
      </c>
      <c r="G64" s="391">
        <v>0</v>
      </c>
    </row>
    <row r="65" spans="1:9" x14ac:dyDescent="0.3">
      <c r="A65" s="387" t="s">
        <v>541</v>
      </c>
      <c r="B65" s="387" t="s">
        <v>542</v>
      </c>
      <c r="C65" s="391">
        <v>3088</v>
      </c>
      <c r="D65" s="391">
        <v>700</v>
      </c>
      <c r="E65" s="391">
        <v>700</v>
      </c>
      <c r="F65" s="391">
        <v>2388</v>
      </c>
      <c r="G65" s="391">
        <v>22.67</v>
      </c>
    </row>
    <row r="66" spans="1:9" x14ac:dyDescent="0.3">
      <c r="A66" s="387" t="s">
        <v>543</v>
      </c>
      <c r="B66" s="387" t="s">
        <v>544</v>
      </c>
      <c r="C66" s="391">
        <v>720</v>
      </c>
      <c r="D66" s="391">
        <v>200</v>
      </c>
      <c r="E66" s="391">
        <v>200</v>
      </c>
      <c r="F66" s="391">
        <v>520</v>
      </c>
      <c r="G66" s="391">
        <v>27.78</v>
      </c>
    </row>
    <row r="67" spans="1:9" x14ac:dyDescent="0.3">
      <c r="A67" s="387" t="s">
        <v>545</v>
      </c>
      <c r="B67" s="387" t="s">
        <v>546</v>
      </c>
      <c r="C67" s="391">
        <v>52</v>
      </c>
      <c r="D67" s="391">
        <v>0</v>
      </c>
      <c r="E67" s="391">
        <v>0</v>
      </c>
      <c r="F67" s="391">
        <v>52</v>
      </c>
      <c r="G67" s="391">
        <v>0</v>
      </c>
    </row>
    <row r="68" spans="1:9" x14ac:dyDescent="0.3">
      <c r="A68" s="387" t="s">
        <v>547</v>
      </c>
      <c r="B68" s="387" t="s">
        <v>244</v>
      </c>
      <c r="C68" s="391">
        <v>41168</v>
      </c>
      <c r="D68" s="391">
        <v>3637.51</v>
      </c>
      <c r="E68" s="391">
        <v>3637.51</v>
      </c>
      <c r="F68" s="391">
        <v>37530.49</v>
      </c>
      <c r="G68" s="391">
        <v>8.84</v>
      </c>
    </row>
    <row r="69" spans="1:9" x14ac:dyDescent="0.3">
      <c r="A69" s="387" t="s">
        <v>548</v>
      </c>
      <c r="B69" s="387" t="s">
        <v>549</v>
      </c>
      <c r="C69" s="391">
        <v>515</v>
      </c>
      <c r="D69" s="391">
        <v>0</v>
      </c>
      <c r="E69" s="391">
        <v>0</v>
      </c>
      <c r="F69" s="391">
        <v>515</v>
      </c>
      <c r="G69" s="391">
        <v>0</v>
      </c>
    </row>
    <row r="70" spans="1:9" x14ac:dyDescent="0.3">
      <c r="A70" s="387" t="s">
        <v>550</v>
      </c>
      <c r="B70" s="387" t="s">
        <v>551</v>
      </c>
      <c r="C70" s="391">
        <v>6175</v>
      </c>
      <c r="D70" s="391">
        <v>2033.7</v>
      </c>
      <c r="E70" s="391">
        <v>2033.7</v>
      </c>
      <c r="F70" s="391">
        <v>4141.3</v>
      </c>
      <c r="G70" s="391">
        <v>32.93</v>
      </c>
    </row>
    <row r="71" spans="1:9" x14ac:dyDescent="0.3">
      <c r="A71" s="387" t="s">
        <v>552</v>
      </c>
      <c r="B71" s="387" t="s">
        <v>553</v>
      </c>
      <c r="C71" s="391">
        <v>3088</v>
      </c>
      <c r="D71" s="391">
        <v>330</v>
      </c>
      <c r="E71" s="391">
        <v>330</v>
      </c>
      <c r="F71" s="391">
        <v>2758</v>
      </c>
      <c r="G71" s="391">
        <v>10.69</v>
      </c>
    </row>
    <row r="72" spans="1:9" x14ac:dyDescent="0.3">
      <c r="A72" s="387" t="s">
        <v>554</v>
      </c>
      <c r="B72" s="387" t="s">
        <v>555</v>
      </c>
      <c r="C72" s="391">
        <v>1000</v>
      </c>
      <c r="D72" s="391">
        <v>6100</v>
      </c>
      <c r="E72" s="391">
        <v>6100</v>
      </c>
      <c r="F72" s="391">
        <v>-5100</v>
      </c>
      <c r="G72" s="391">
        <v>610</v>
      </c>
    </row>
    <row r="73" spans="1:9" x14ac:dyDescent="0.3">
      <c r="A73" s="387" t="s">
        <v>2493</v>
      </c>
      <c r="B73" s="387" t="s">
        <v>2494</v>
      </c>
      <c r="C73" s="391">
        <v>0</v>
      </c>
      <c r="D73" s="391">
        <v>692.5</v>
      </c>
      <c r="E73" s="391">
        <v>692.5</v>
      </c>
      <c r="F73" s="391">
        <v>-692.5</v>
      </c>
      <c r="G73" s="391">
        <v>100</v>
      </c>
    </row>
    <row r="74" spans="1:9" x14ac:dyDescent="0.3">
      <c r="A74" s="387" t="s">
        <v>556</v>
      </c>
      <c r="B74" s="387" t="s">
        <v>557</v>
      </c>
      <c r="C74" s="391">
        <v>41168</v>
      </c>
      <c r="D74" s="391">
        <v>0</v>
      </c>
      <c r="E74" s="391">
        <v>0</v>
      </c>
      <c r="F74" s="391">
        <v>41168</v>
      </c>
      <c r="G74" s="391">
        <v>0</v>
      </c>
    </row>
    <row r="75" spans="1:9" x14ac:dyDescent="0.3">
      <c r="A75" s="387" t="s">
        <v>559</v>
      </c>
      <c r="B75" s="387" t="s">
        <v>560</v>
      </c>
      <c r="C75" s="391">
        <v>10621</v>
      </c>
      <c r="D75" s="391">
        <v>0</v>
      </c>
      <c r="E75" s="391">
        <v>0</v>
      </c>
      <c r="F75" s="391">
        <v>10621</v>
      </c>
      <c r="G75" s="391">
        <v>0</v>
      </c>
    </row>
    <row r="76" spans="1:9" x14ac:dyDescent="0.3">
      <c r="A76" s="387" t="s">
        <v>561</v>
      </c>
      <c r="B76" s="387" t="s">
        <v>259</v>
      </c>
      <c r="C76" s="391">
        <v>814</v>
      </c>
      <c r="D76" s="391">
        <v>0</v>
      </c>
      <c r="E76" s="391">
        <v>0</v>
      </c>
      <c r="F76" s="391">
        <v>814</v>
      </c>
      <c r="G76" s="391">
        <v>0</v>
      </c>
    </row>
    <row r="77" spans="1:9" x14ac:dyDescent="0.3">
      <c r="A77" s="387" t="s">
        <v>562</v>
      </c>
      <c r="B77" s="387" t="s">
        <v>563</v>
      </c>
      <c r="C77" s="391">
        <v>110</v>
      </c>
      <c r="D77" s="391">
        <v>110</v>
      </c>
      <c r="E77" s="391">
        <v>110</v>
      </c>
      <c r="F77" s="391">
        <v>0</v>
      </c>
      <c r="G77" s="391">
        <v>100</v>
      </c>
    </row>
    <row r="78" spans="1:9" x14ac:dyDescent="0.3">
      <c r="A78" s="387" t="s">
        <v>564</v>
      </c>
      <c r="B78" s="387" t="s">
        <v>565</v>
      </c>
      <c r="C78" s="391">
        <v>40000</v>
      </c>
      <c r="D78" s="391">
        <v>9999.99</v>
      </c>
      <c r="E78" s="391">
        <v>9999.99</v>
      </c>
      <c r="F78" s="391">
        <v>30000.01</v>
      </c>
      <c r="G78" s="391">
        <v>25</v>
      </c>
    </row>
    <row r="79" spans="1:9" x14ac:dyDescent="0.3">
      <c r="A79" s="387" t="s">
        <v>566</v>
      </c>
      <c r="B79" s="387" t="s">
        <v>567</v>
      </c>
      <c r="C79" s="391">
        <v>9063</v>
      </c>
      <c r="D79" s="391">
        <v>650</v>
      </c>
      <c r="E79" s="391">
        <v>650</v>
      </c>
      <c r="F79" s="391">
        <v>8413</v>
      </c>
      <c r="G79" s="391">
        <v>7.17</v>
      </c>
      <c r="I79" s="263" t="s">
        <v>1750</v>
      </c>
    </row>
    <row r="80" spans="1:9" x14ac:dyDescent="0.3">
      <c r="A80" s="387" t="s">
        <v>568</v>
      </c>
      <c r="B80" s="387" t="s">
        <v>569</v>
      </c>
      <c r="C80" s="391">
        <v>2500</v>
      </c>
      <c r="D80" s="391">
        <v>1043</v>
      </c>
      <c r="E80" s="391">
        <v>1043</v>
      </c>
      <c r="F80" s="391">
        <v>1457</v>
      </c>
      <c r="G80" s="391">
        <v>41.72</v>
      </c>
    </row>
    <row r="81" spans="1:7" x14ac:dyDescent="0.3">
      <c r="A81" s="387" t="s">
        <v>570</v>
      </c>
      <c r="B81" s="387" t="s">
        <v>571</v>
      </c>
      <c r="C81" s="391">
        <v>317</v>
      </c>
      <c r="D81" s="391">
        <v>0</v>
      </c>
      <c r="E81" s="391">
        <v>0</v>
      </c>
      <c r="F81" s="391">
        <v>317</v>
      </c>
      <c r="G81" s="391">
        <v>0</v>
      </c>
    </row>
    <row r="82" spans="1:7" x14ac:dyDescent="0.3">
      <c r="A82" s="387" t="s">
        <v>572</v>
      </c>
      <c r="B82" s="387" t="s">
        <v>573</v>
      </c>
      <c r="C82" s="391">
        <v>11773</v>
      </c>
      <c r="D82" s="391">
        <v>0</v>
      </c>
      <c r="E82" s="391">
        <v>0</v>
      </c>
      <c r="F82" s="391">
        <v>11773</v>
      </c>
      <c r="G82" s="391">
        <v>0</v>
      </c>
    </row>
    <row r="83" spans="1:7" x14ac:dyDescent="0.3">
      <c r="A83" s="387" t="s">
        <v>574</v>
      </c>
      <c r="B83" s="387" t="s">
        <v>575</v>
      </c>
      <c r="C83" s="391">
        <v>5000</v>
      </c>
      <c r="D83" s="391">
        <v>0</v>
      </c>
      <c r="E83" s="391">
        <v>0</v>
      </c>
      <c r="F83" s="391">
        <v>5000</v>
      </c>
      <c r="G83" s="391">
        <v>0</v>
      </c>
    </row>
    <row r="84" spans="1:7" x14ac:dyDescent="0.3">
      <c r="A84" s="387" t="s">
        <v>576</v>
      </c>
      <c r="B84" s="387" t="s">
        <v>180</v>
      </c>
      <c r="C84" s="391">
        <v>122311</v>
      </c>
      <c r="D84" s="391">
        <v>28756.32</v>
      </c>
      <c r="E84" s="391">
        <v>28756.32</v>
      </c>
      <c r="F84" s="391">
        <v>93554.68</v>
      </c>
      <c r="G84" s="391">
        <v>23.51</v>
      </c>
    </row>
    <row r="85" spans="1:7" x14ac:dyDescent="0.3">
      <c r="A85" s="387" t="s">
        <v>577</v>
      </c>
      <c r="B85" s="387" t="s">
        <v>51</v>
      </c>
      <c r="C85" s="391">
        <v>144816</v>
      </c>
      <c r="D85" s="391">
        <v>34163.39</v>
      </c>
      <c r="E85" s="391">
        <v>34163.39</v>
      </c>
      <c r="F85" s="391">
        <v>110652.61</v>
      </c>
      <c r="G85" s="391">
        <v>23.59</v>
      </c>
    </row>
    <row r="86" spans="1:7" x14ac:dyDescent="0.3">
      <c r="A86" s="387" t="s">
        <v>578</v>
      </c>
      <c r="B86" s="387" t="s">
        <v>181</v>
      </c>
      <c r="C86" s="391">
        <v>25000</v>
      </c>
      <c r="D86" s="391">
        <v>630.5</v>
      </c>
      <c r="E86" s="391">
        <v>630.5</v>
      </c>
      <c r="F86" s="391">
        <v>24369.5</v>
      </c>
      <c r="G86" s="391">
        <v>2.52</v>
      </c>
    </row>
    <row r="87" spans="1:7" x14ac:dyDescent="0.3">
      <c r="A87" s="387" t="s">
        <v>579</v>
      </c>
      <c r="B87" s="387" t="s">
        <v>580</v>
      </c>
      <c r="C87" s="391">
        <v>1000</v>
      </c>
      <c r="D87" s="391">
        <v>2589.83</v>
      </c>
      <c r="E87" s="391">
        <v>2589.83</v>
      </c>
      <c r="F87" s="391">
        <v>-1589.83</v>
      </c>
      <c r="G87" s="391">
        <v>258.98</v>
      </c>
    </row>
    <row r="88" spans="1:7" x14ac:dyDescent="0.3">
      <c r="A88" s="387" t="s">
        <v>581</v>
      </c>
      <c r="B88" s="387" t="s">
        <v>582</v>
      </c>
      <c r="C88" s="391">
        <v>1400</v>
      </c>
      <c r="D88" s="391">
        <v>0</v>
      </c>
      <c r="E88" s="391">
        <v>0</v>
      </c>
      <c r="F88" s="391">
        <v>1400</v>
      </c>
      <c r="G88" s="391">
        <v>0</v>
      </c>
    </row>
    <row r="89" spans="1:7" x14ac:dyDescent="0.3">
      <c r="A89" s="387" t="s">
        <v>583</v>
      </c>
      <c r="B89" s="387" t="s">
        <v>259</v>
      </c>
      <c r="C89" s="391">
        <v>22134</v>
      </c>
      <c r="D89" s="391">
        <v>5196.3</v>
      </c>
      <c r="E89" s="391">
        <v>5196.3</v>
      </c>
      <c r="F89" s="391">
        <v>16937.7</v>
      </c>
      <c r="G89" s="391">
        <v>23.48</v>
      </c>
    </row>
    <row r="90" spans="1:7" x14ac:dyDescent="0.3">
      <c r="A90" s="387" t="s">
        <v>584</v>
      </c>
      <c r="B90" s="387" t="s">
        <v>53</v>
      </c>
      <c r="C90" s="391">
        <v>28074</v>
      </c>
      <c r="D90" s="391">
        <v>6686.1</v>
      </c>
      <c r="E90" s="391">
        <v>6686.1</v>
      </c>
      <c r="F90" s="391">
        <v>21387.9</v>
      </c>
      <c r="G90" s="391">
        <v>23.82</v>
      </c>
    </row>
    <row r="91" spans="1:7" x14ac:dyDescent="0.3">
      <c r="A91" s="387" t="s">
        <v>585</v>
      </c>
      <c r="B91" s="387" t="s">
        <v>257</v>
      </c>
      <c r="C91" s="391">
        <v>7057</v>
      </c>
      <c r="D91" s="391">
        <v>0</v>
      </c>
      <c r="E91" s="391">
        <v>0</v>
      </c>
      <c r="F91" s="391">
        <v>7057</v>
      </c>
      <c r="G91" s="391">
        <v>0</v>
      </c>
    </row>
    <row r="92" spans="1:7" x14ac:dyDescent="0.3">
      <c r="A92" s="387" t="s">
        <v>586</v>
      </c>
      <c r="B92" s="387" t="s">
        <v>54</v>
      </c>
      <c r="C92" s="391">
        <v>23923</v>
      </c>
      <c r="D92" s="391">
        <v>22037</v>
      </c>
      <c r="E92" s="391">
        <v>22037</v>
      </c>
      <c r="F92" s="391">
        <v>1886</v>
      </c>
      <c r="G92" s="391">
        <v>92.12</v>
      </c>
    </row>
    <row r="93" spans="1:7" x14ac:dyDescent="0.3">
      <c r="A93" s="387" t="s">
        <v>587</v>
      </c>
      <c r="B93" s="387" t="s">
        <v>588</v>
      </c>
      <c r="C93" s="391">
        <v>20906</v>
      </c>
      <c r="D93" s="391">
        <v>6126.02</v>
      </c>
      <c r="E93" s="391">
        <v>6126.02</v>
      </c>
      <c r="F93" s="391">
        <v>14779.98</v>
      </c>
      <c r="G93" s="391">
        <v>29.3</v>
      </c>
    </row>
    <row r="94" spans="1:7" x14ac:dyDescent="0.3">
      <c r="A94" s="387" t="s">
        <v>589</v>
      </c>
      <c r="B94" s="387" t="s">
        <v>590</v>
      </c>
      <c r="C94" s="391">
        <v>2470</v>
      </c>
      <c r="D94" s="391">
        <v>507.76</v>
      </c>
      <c r="E94" s="391">
        <v>507.76</v>
      </c>
      <c r="F94" s="391">
        <v>1962.24</v>
      </c>
      <c r="G94" s="391">
        <v>20.56</v>
      </c>
    </row>
    <row r="95" spans="1:7" x14ac:dyDescent="0.3">
      <c r="A95" s="387" t="s">
        <v>591</v>
      </c>
      <c r="B95" s="387" t="s">
        <v>592</v>
      </c>
      <c r="C95" s="391">
        <v>451</v>
      </c>
      <c r="D95" s="391">
        <v>319.83</v>
      </c>
      <c r="E95" s="391">
        <v>319.83</v>
      </c>
      <c r="F95" s="391">
        <v>131.16999999999999</v>
      </c>
      <c r="G95" s="391">
        <v>70.92</v>
      </c>
    </row>
    <row r="96" spans="1:7" x14ac:dyDescent="0.3">
      <c r="A96" s="387" t="s">
        <v>593</v>
      </c>
      <c r="B96" s="387" t="s">
        <v>563</v>
      </c>
      <c r="C96" s="391">
        <v>4000</v>
      </c>
      <c r="D96" s="391">
        <v>10926</v>
      </c>
      <c r="E96" s="391">
        <v>10926</v>
      </c>
      <c r="F96" s="391">
        <v>-6926</v>
      </c>
      <c r="G96" s="391">
        <v>273.14999999999998</v>
      </c>
    </row>
    <row r="97" spans="1:7" x14ac:dyDescent="0.3">
      <c r="A97" s="387" t="s">
        <v>594</v>
      </c>
      <c r="B97" s="387" t="s">
        <v>595</v>
      </c>
      <c r="C97" s="391">
        <v>30</v>
      </c>
      <c r="D97" s="391">
        <v>13.22</v>
      </c>
      <c r="E97" s="391">
        <v>13.22</v>
      </c>
      <c r="F97" s="391">
        <v>16.78</v>
      </c>
      <c r="G97" s="391">
        <v>44.07</v>
      </c>
    </row>
    <row r="98" spans="1:7" x14ac:dyDescent="0.3">
      <c r="A98" s="387" t="s">
        <v>596</v>
      </c>
      <c r="B98" s="387" t="s">
        <v>183</v>
      </c>
      <c r="C98" s="391">
        <v>31000</v>
      </c>
      <c r="D98" s="391">
        <v>34249.360000000001</v>
      </c>
      <c r="E98" s="391">
        <v>34249.360000000001</v>
      </c>
      <c r="F98" s="391">
        <v>-3249.36</v>
      </c>
      <c r="G98" s="391">
        <v>110.48</v>
      </c>
    </row>
    <row r="99" spans="1:7" x14ac:dyDescent="0.3">
      <c r="A99" s="387" t="s">
        <v>597</v>
      </c>
      <c r="B99" s="387" t="s">
        <v>598</v>
      </c>
      <c r="C99" s="391">
        <v>5273</v>
      </c>
      <c r="D99" s="391">
        <v>0</v>
      </c>
      <c r="E99" s="391">
        <v>0</v>
      </c>
      <c r="F99" s="391">
        <v>5273</v>
      </c>
      <c r="G99" s="391">
        <v>0</v>
      </c>
    </row>
    <row r="100" spans="1:7" x14ac:dyDescent="0.3">
      <c r="A100" s="387" t="s">
        <v>599</v>
      </c>
      <c r="B100" s="387" t="s">
        <v>600</v>
      </c>
      <c r="C100" s="391">
        <v>0</v>
      </c>
      <c r="D100" s="391">
        <v>240</v>
      </c>
      <c r="E100" s="391">
        <v>240</v>
      </c>
      <c r="F100" s="391">
        <v>-240</v>
      </c>
      <c r="G100" s="391">
        <v>100</v>
      </c>
    </row>
    <row r="101" spans="1:7" x14ac:dyDescent="0.3">
      <c r="A101" s="387" t="s">
        <v>601</v>
      </c>
      <c r="B101" s="387" t="s">
        <v>55</v>
      </c>
      <c r="C101" s="391">
        <v>7900</v>
      </c>
      <c r="D101" s="391">
        <v>0</v>
      </c>
      <c r="E101" s="391">
        <v>0</v>
      </c>
      <c r="F101" s="391">
        <v>7900</v>
      </c>
      <c r="G101" s="391">
        <v>0</v>
      </c>
    </row>
    <row r="102" spans="1:7" x14ac:dyDescent="0.3">
      <c r="A102" s="387" t="s">
        <v>602</v>
      </c>
      <c r="B102" s="387" t="s">
        <v>569</v>
      </c>
      <c r="C102" s="391">
        <v>1200</v>
      </c>
      <c r="D102" s="391">
        <v>305</v>
      </c>
      <c r="E102" s="391">
        <v>305</v>
      </c>
      <c r="F102" s="391">
        <v>895</v>
      </c>
      <c r="G102" s="391">
        <v>25.42</v>
      </c>
    </row>
    <row r="103" spans="1:7" x14ac:dyDescent="0.3">
      <c r="A103" s="387" t="s">
        <v>603</v>
      </c>
      <c r="B103" s="387" t="s">
        <v>571</v>
      </c>
      <c r="C103" s="391">
        <v>2640</v>
      </c>
      <c r="D103" s="391">
        <v>0</v>
      </c>
      <c r="E103" s="391">
        <v>0</v>
      </c>
      <c r="F103" s="391">
        <v>2640</v>
      </c>
      <c r="G103" s="391">
        <v>0</v>
      </c>
    </row>
    <row r="104" spans="1:7" x14ac:dyDescent="0.3">
      <c r="A104" s="387" t="s">
        <v>604</v>
      </c>
      <c r="B104" s="387" t="s">
        <v>605</v>
      </c>
      <c r="C104" s="391">
        <v>7091</v>
      </c>
      <c r="D104" s="391">
        <v>1592.28</v>
      </c>
      <c r="E104" s="391">
        <v>1592.28</v>
      </c>
      <c r="F104" s="391">
        <v>5498.72</v>
      </c>
      <c r="G104" s="391">
        <v>22.45</v>
      </c>
    </row>
    <row r="105" spans="1:7" x14ac:dyDescent="0.3">
      <c r="A105" s="387" t="s">
        <v>606</v>
      </c>
      <c r="B105" s="387" t="s">
        <v>607</v>
      </c>
      <c r="C105" s="391">
        <v>1056</v>
      </c>
      <c r="D105" s="391">
        <v>0</v>
      </c>
      <c r="E105" s="391">
        <v>0</v>
      </c>
      <c r="F105" s="391">
        <v>1056</v>
      </c>
      <c r="G105" s="391">
        <v>0</v>
      </c>
    </row>
    <row r="106" spans="1:7" x14ac:dyDescent="0.3">
      <c r="A106" s="387" t="s">
        <v>608</v>
      </c>
      <c r="B106" s="387" t="s">
        <v>573</v>
      </c>
      <c r="C106" s="391">
        <v>11000</v>
      </c>
      <c r="D106" s="391">
        <v>305</v>
      </c>
      <c r="E106" s="391">
        <v>305</v>
      </c>
      <c r="F106" s="391">
        <v>10695</v>
      </c>
      <c r="G106" s="391">
        <v>2.77</v>
      </c>
    </row>
    <row r="107" spans="1:7" x14ac:dyDescent="0.3">
      <c r="A107" s="387" t="s">
        <v>609</v>
      </c>
      <c r="B107" s="387" t="s">
        <v>575</v>
      </c>
      <c r="C107" s="391">
        <v>5000</v>
      </c>
      <c r="D107" s="391">
        <v>0</v>
      </c>
      <c r="E107" s="391">
        <v>0</v>
      </c>
      <c r="F107" s="391">
        <v>5000</v>
      </c>
      <c r="G107" s="391">
        <v>0</v>
      </c>
    </row>
    <row r="108" spans="1:7" x14ac:dyDescent="0.3">
      <c r="A108" s="387" t="s">
        <v>610</v>
      </c>
      <c r="B108" s="387" t="s">
        <v>181</v>
      </c>
      <c r="C108" s="391">
        <v>16467</v>
      </c>
      <c r="D108" s="391">
        <v>0</v>
      </c>
      <c r="E108" s="391">
        <v>0</v>
      </c>
      <c r="F108" s="391">
        <v>16467</v>
      </c>
      <c r="G108" s="391">
        <v>0</v>
      </c>
    </row>
    <row r="109" spans="1:7" x14ac:dyDescent="0.3">
      <c r="A109" s="387" t="s">
        <v>611</v>
      </c>
      <c r="B109" s="387" t="s">
        <v>259</v>
      </c>
      <c r="C109" s="391">
        <v>22</v>
      </c>
      <c r="D109" s="391">
        <v>0</v>
      </c>
      <c r="E109" s="391">
        <v>0</v>
      </c>
      <c r="F109" s="391">
        <v>22</v>
      </c>
      <c r="G109" s="391">
        <v>0</v>
      </c>
    </row>
    <row r="110" spans="1:7" x14ac:dyDescent="0.3">
      <c r="A110" s="387" t="s">
        <v>612</v>
      </c>
      <c r="B110" s="387" t="s">
        <v>54</v>
      </c>
      <c r="C110" s="391">
        <v>1892</v>
      </c>
      <c r="D110" s="391">
        <v>1743</v>
      </c>
      <c r="E110" s="391">
        <v>1743</v>
      </c>
      <c r="F110" s="391">
        <v>149</v>
      </c>
      <c r="G110" s="391">
        <v>92.12</v>
      </c>
    </row>
    <row r="111" spans="1:7" x14ac:dyDescent="0.3">
      <c r="A111" s="387" t="s">
        <v>613</v>
      </c>
      <c r="B111" s="387" t="s">
        <v>614</v>
      </c>
      <c r="C111" s="391">
        <v>9263</v>
      </c>
      <c r="D111" s="391">
        <v>2583.48</v>
      </c>
      <c r="E111" s="391">
        <v>2583.48</v>
      </c>
      <c r="F111" s="391">
        <v>6679.52</v>
      </c>
      <c r="G111" s="391">
        <v>27.89</v>
      </c>
    </row>
    <row r="112" spans="1:7" x14ac:dyDescent="0.3">
      <c r="A112" s="387" t="s">
        <v>615</v>
      </c>
      <c r="B112" s="387" t="s">
        <v>616</v>
      </c>
      <c r="C112" s="391">
        <v>6175</v>
      </c>
      <c r="D112" s="391">
        <v>3555.85</v>
      </c>
      <c r="E112" s="391">
        <v>3555.85</v>
      </c>
      <c r="F112" s="391">
        <v>2619.15</v>
      </c>
      <c r="G112" s="391">
        <v>57.58</v>
      </c>
    </row>
    <row r="113" spans="1:7" x14ac:dyDescent="0.3">
      <c r="A113" s="387" t="s">
        <v>617</v>
      </c>
      <c r="B113" s="387" t="s">
        <v>183</v>
      </c>
      <c r="C113" s="391">
        <v>3327</v>
      </c>
      <c r="D113" s="391">
        <v>0</v>
      </c>
      <c r="E113" s="391">
        <v>0</v>
      </c>
      <c r="F113" s="391">
        <v>3327</v>
      </c>
      <c r="G113" s="391">
        <v>0</v>
      </c>
    </row>
    <row r="114" spans="1:7" x14ac:dyDescent="0.3">
      <c r="A114" s="387" t="s">
        <v>618</v>
      </c>
      <c r="B114" s="387" t="s">
        <v>55</v>
      </c>
      <c r="C114" s="391">
        <v>1900</v>
      </c>
      <c r="D114" s="391">
        <v>74.64</v>
      </c>
      <c r="E114" s="391">
        <v>74.64</v>
      </c>
      <c r="F114" s="391">
        <v>1825.36</v>
      </c>
      <c r="G114" s="391">
        <v>3.93</v>
      </c>
    </row>
    <row r="115" spans="1:7" x14ac:dyDescent="0.3">
      <c r="A115" s="387" t="s">
        <v>619</v>
      </c>
      <c r="B115" s="387" t="s">
        <v>575</v>
      </c>
      <c r="C115" s="391">
        <v>1000</v>
      </c>
      <c r="D115" s="391">
        <v>0</v>
      </c>
      <c r="E115" s="391">
        <v>0</v>
      </c>
      <c r="F115" s="391">
        <v>1000</v>
      </c>
      <c r="G115" s="391">
        <v>0</v>
      </c>
    </row>
    <row r="116" spans="1:7" x14ac:dyDescent="0.3">
      <c r="A116" s="387" t="s">
        <v>620</v>
      </c>
      <c r="B116" s="387" t="s">
        <v>180</v>
      </c>
      <c r="C116" s="391">
        <v>82999</v>
      </c>
      <c r="D116" s="391">
        <v>18950.18</v>
      </c>
      <c r="E116" s="391">
        <v>18950.18</v>
      </c>
      <c r="F116" s="391">
        <v>64048.82</v>
      </c>
      <c r="G116" s="391">
        <v>22.83</v>
      </c>
    </row>
    <row r="117" spans="1:7" x14ac:dyDescent="0.3">
      <c r="A117" s="387" t="s">
        <v>621</v>
      </c>
      <c r="B117" s="387" t="s">
        <v>51</v>
      </c>
      <c r="C117" s="391">
        <v>212986</v>
      </c>
      <c r="D117" s="391">
        <v>51615.46</v>
      </c>
      <c r="E117" s="391">
        <v>51615.46</v>
      </c>
      <c r="F117" s="391">
        <v>161370.54</v>
      </c>
      <c r="G117" s="391">
        <v>24.23</v>
      </c>
    </row>
    <row r="118" spans="1:7" x14ac:dyDescent="0.3">
      <c r="A118" s="387" t="s">
        <v>622</v>
      </c>
      <c r="B118" s="387" t="s">
        <v>181</v>
      </c>
      <c r="C118" s="391">
        <v>107000</v>
      </c>
      <c r="D118" s="391">
        <v>13782.55</v>
      </c>
      <c r="E118" s="391">
        <v>13782.55</v>
      </c>
      <c r="F118" s="391">
        <v>93217.45</v>
      </c>
      <c r="G118" s="391">
        <v>12.88</v>
      </c>
    </row>
    <row r="119" spans="1:7" x14ac:dyDescent="0.3">
      <c r="A119" s="387" t="s">
        <v>623</v>
      </c>
      <c r="B119" s="387" t="s">
        <v>580</v>
      </c>
      <c r="C119" s="391">
        <v>1000</v>
      </c>
      <c r="D119" s="391">
        <v>226.3</v>
      </c>
      <c r="E119" s="391">
        <v>226.3</v>
      </c>
      <c r="F119" s="391">
        <v>773.7</v>
      </c>
      <c r="G119" s="391">
        <v>22.63</v>
      </c>
    </row>
    <row r="120" spans="1:7" x14ac:dyDescent="0.3">
      <c r="A120" s="387" t="s">
        <v>624</v>
      </c>
      <c r="B120" s="387" t="s">
        <v>582</v>
      </c>
      <c r="C120" s="391">
        <v>3500</v>
      </c>
      <c r="D120" s="391">
        <v>0</v>
      </c>
      <c r="E120" s="391">
        <v>0</v>
      </c>
      <c r="F120" s="391">
        <v>3500</v>
      </c>
      <c r="G120" s="391">
        <v>0</v>
      </c>
    </row>
    <row r="121" spans="1:7" x14ac:dyDescent="0.3">
      <c r="A121" s="387" t="s">
        <v>625</v>
      </c>
      <c r="B121" s="387" t="s">
        <v>259</v>
      </c>
      <c r="C121" s="391">
        <v>24640</v>
      </c>
      <c r="D121" s="391">
        <v>6614.73</v>
      </c>
      <c r="E121" s="391">
        <v>6614.73</v>
      </c>
      <c r="F121" s="391">
        <v>18025.27</v>
      </c>
      <c r="G121" s="391">
        <v>26.85</v>
      </c>
    </row>
    <row r="122" spans="1:7" x14ac:dyDescent="0.3">
      <c r="A122" s="387" t="s">
        <v>626</v>
      </c>
      <c r="B122" s="387" t="s">
        <v>53</v>
      </c>
      <c r="C122" s="391">
        <v>108839</v>
      </c>
      <c r="D122" s="391">
        <v>7898.04</v>
      </c>
      <c r="E122" s="391">
        <v>7898.04</v>
      </c>
      <c r="F122" s="391">
        <v>100940.96</v>
      </c>
      <c r="G122" s="391">
        <v>7.26</v>
      </c>
    </row>
    <row r="123" spans="1:7" x14ac:dyDescent="0.3">
      <c r="A123" s="387" t="s">
        <v>627</v>
      </c>
      <c r="B123" s="387" t="s">
        <v>628</v>
      </c>
      <c r="C123" s="391">
        <v>7204</v>
      </c>
      <c r="D123" s="391">
        <v>1615.44</v>
      </c>
      <c r="E123" s="391">
        <v>1615.44</v>
      </c>
      <c r="F123" s="391">
        <v>5588.56</v>
      </c>
      <c r="G123" s="391">
        <v>22.42</v>
      </c>
    </row>
    <row r="124" spans="1:7" x14ac:dyDescent="0.3">
      <c r="A124" s="387" t="s">
        <v>629</v>
      </c>
      <c r="B124" s="387" t="s">
        <v>630</v>
      </c>
      <c r="C124" s="391">
        <v>633</v>
      </c>
      <c r="D124" s="391">
        <v>115.38</v>
      </c>
      <c r="E124" s="391">
        <v>115.38</v>
      </c>
      <c r="F124" s="391">
        <v>517.62</v>
      </c>
      <c r="G124" s="391">
        <v>18.23</v>
      </c>
    </row>
    <row r="125" spans="1:7" x14ac:dyDescent="0.3">
      <c r="A125" s="387" t="s">
        <v>631</v>
      </c>
      <c r="B125" s="387" t="s">
        <v>257</v>
      </c>
      <c r="C125" s="391">
        <v>10000</v>
      </c>
      <c r="D125" s="391">
        <v>0</v>
      </c>
      <c r="E125" s="391">
        <v>0</v>
      </c>
      <c r="F125" s="391">
        <v>10000</v>
      </c>
      <c r="G125" s="391">
        <v>0</v>
      </c>
    </row>
    <row r="126" spans="1:7" x14ac:dyDescent="0.3">
      <c r="A126" s="387" t="s">
        <v>632</v>
      </c>
      <c r="B126" s="387" t="s">
        <v>54</v>
      </c>
      <c r="C126" s="391">
        <v>61798</v>
      </c>
      <c r="D126" s="391">
        <v>56925</v>
      </c>
      <c r="E126" s="391">
        <v>56925</v>
      </c>
      <c r="F126" s="391">
        <v>4873</v>
      </c>
      <c r="G126" s="391">
        <v>92.11</v>
      </c>
    </row>
    <row r="127" spans="1:7" x14ac:dyDescent="0.3">
      <c r="A127" s="387" t="s">
        <v>633</v>
      </c>
      <c r="B127" s="387" t="s">
        <v>588</v>
      </c>
      <c r="C127" s="391">
        <v>12500</v>
      </c>
      <c r="D127" s="391">
        <v>3317</v>
      </c>
      <c r="E127" s="391">
        <v>3317</v>
      </c>
      <c r="F127" s="391">
        <v>9183</v>
      </c>
      <c r="G127" s="391">
        <v>26.54</v>
      </c>
    </row>
    <row r="128" spans="1:7" x14ac:dyDescent="0.3">
      <c r="A128" s="387" t="s">
        <v>634</v>
      </c>
      <c r="B128" s="387" t="s">
        <v>590</v>
      </c>
      <c r="C128" s="391">
        <v>1235</v>
      </c>
      <c r="D128" s="391">
        <v>622.44000000000005</v>
      </c>
      <c r="E128" s="391">
        <v>622.44000000000005</v>
      </c>
      <c r="F128" s="391">
        <v>612.55999999999995</v>
      </c>
      <c r="G128" s="391">
        <v>50.4</v>
      </c>
    </row>
    <row r="129" spans="1:7" x14ac:dyDescent="0.3">
      <c r="A129" s="387" t="s">
        <v>635</v>
      </c>
      <c r="B129" s="387" t="s">
        <v>592</v>
      </c>
      <c r="C129" s="391">
        <v>1540</v>
      </c>
      <c r="D129" s="391">
        <v>327.51</v>
      </c>
      <c r="E129" s="391">
        <v>327.51</v>
      </c>
      <c r="F129" s="391">
        <v>1212.49</v>
      </c>
      <c r="G129" s="391">
        <v>21.27</v>
      </c>
    </row>
    <row r="130" spans="1:7" x14ac:dyDescent="0.3">
      <c r="A130" s="387" t="s">
        <v>636</v>
      </c>
      <c r="B130" s="387" t="s">
        <v>637</v>
      </c>
      <c r="C130" s="391">
        <v>500</v>
      </c>
      <c r="D130" s="391">
        <v>115.44</v>
      </c>
      <c r="E130" s="391">
        <v>115.44</v>
      </c>
      <c r="F130" s="391">
        <v>384.56</v>
      </c>
      <c r="G130" s="391">
        <v>23.09</v>
      </c>
    </row>
    <row r="131" spans="1:7" x14ac:dyDescent="0.3">
      <c r="A131" s="387" t="s">
        <v>638</v>
      </c>
      <c r="B131" s="387" t="s">
        <v>563</v>
      </c>
      <c r="C131" s="391">
        <v>2000</v>
      </c>
      <c r="D131" s="391">
        <v>4213</v>
      </c>
      <c r="E131" s="391">
        <v>4213</v>
      </c>
      <c r="F131" s="391">
        <v>-2213</v>
      </c>
      <c r="G131" s="391">
        <v>210.65</v>
      </c>
    </row>
    <row r="132" spans="1:7" x14ac:dyDescent="0.3">
      <c r="A132" s="387" t="s">
        <v>639</v>
      </c>
      <c r="B132" s="387" t="s">
        <v>595</v>
      </c>
      <c r="C132" s="391">
        <v>450</v>
      </c>
      <c r="D132" s="391">
        <v>73.569999999999993</v>
      </c>
      <c r="E132" s="391">
        <v>73.569999999999993</v>
      </c>
      <c r="F132" s="391">
        <v>376.43</v>
      </c>
      <c r="G132" s="391">
        <v>16.350000000000001</v>
      </c>
    </row>
    <row r="133" spans="1:7" x14ac:dyDescent="0.3">
      <c r="A133" s="387" t="s">
        <v>640</v>
      </c>
      <c r="B133" s="387" t="s">
        <v>183</v>
      </c>
      <c r="C133" s="391">
        <v>93000</v>
      </c>
      <c r="D133" s="391">
        <v>0</v>
      </c>
      <c r="E133" s="391">
        <v>0</v>
      </c>
      <c r="F133" s="391">
        <v>93000</v>
      </c>
      <c r="G133" s="391">
        <v>0</v>
      </c>
    </row>
    <row r="134" spans="1:7" x14ac:dyDescent="0.3">
      <c r="A134" s="387" t="s">
        <v>641</v>
      </c>
      <c r="B134" s="387" t="s">
        <v>569</v>
      </c>
      <c r="C134" s="391">
        <v>5280</v>
      </c>
      <c r="D134" s="391">
        <v>359</v>
      </c>
      <c r="E134" s="391">
        <v>359</v>
      </c>
      <c r="F134" s="391">
        <v>4921</v>
      </c>
      <c r="G134" s="391">
        <v>6.8</v>
      </c>
    </row>
    <row r="135" spans="1:7" x14ac:dyDescent="0.3">
      <c r="A135" s="387" t="s">
        <v>642</v>
      </c>
      <c r="B135" s="387" t="s">
        <v>571</v>
      </c>
      <c r="C135" s="391">
        <v>2108</v>
      </c>
      <c r="D135" s="391">
        <v>0</v>
      </c>
      <c r="E135" s="391">
        <v>0</v>
      </c>
      <c r="F135" s="391">
        <v>2108</v>
      </c>
      <c r="G135" s="391">
        <v>0</v>
      </c>
    </row>
    <row r="136" spans="1:7" x14ac:dyDescent="0.3">
      <c r="A136" s="387" t="s">
        <v>643</v>
      </c>
      <c r="B136" s="387" t="s">
        <v>573</v>
      </c>
      <c r="C136" s="391">
        <v>1795</v>
      </c>
      <c r="D136" s="391">
        <v>449</v>
      </c>
      <c r="E136" s="391">
        <v>449</v>
      </c>
      <c r="F136" s="391">
        <v>1346</v>
      </c>
      <c r="G136" s="391">
        <v>25.01</v>
      </c>
    </row>
    <row r="137" spans="1:7" x14ac:dyDescent="0.3">
      <c r="A137" s="387" t="s">
        <v>644</v>
      </c>
      <c r="B137" s="387" t="s">
        <v>575</v>
      </c>
      <c r="C137" s="391">
        <v>1000</v>
      </c>
      <c r="D137" s="391">
        <v>0</v>
      </c>
      <c r="E137" s="391">
        <v>0</v>
      </c>
      <c r="F137" s="391">
        <v>1000</v>
      </c>
      <c r="G137" s="391">
        <v>0</v>
      </c>
    </row>
    <row r="138" spans="1:7" x14ac:dyDescent="0.3">
      <c r="A138" s="387" t="s">
        <v>645</v>
      </c>
      <c r="B138" s="387" t="s">
        <v>646</v>
      </c>
      <c r="C138" s="391">
        <v>1863</v>
      </c>
      <c r="D138" s="391">
        <v>0</v>
      </c>
      <c r="E138" s="391">
        <v>0</v>
      </c>
      <c r="F138" s="391">
        <v>1863</v>
      </c>
      <c r="G138" s="391">
        <v>0</v>
      </c>
    </row>
    <row r="139" spans="1:7" x14ac:dyDescent="0.3">
      <c r="A139" s="387" t="s">
        <v>647</v>
      </c>
      <c r="B139" s="387" t="s">
        <v>180</v>
      </c>
      <c r="C139" s="391">
        <v>68355</v>
      </c>
      <c r="D139" s="391">
        <v>16485.21</v>
      </c>
      <c r="E139" s="391">
        <v>16485.21</v>
      </c>
      <c r="F139" s="391">
        <v>51869.79</v>
      </c>
      <c r="G139" s="391">
        <v>24.12</v>
      </c>
    </row>
    <row r="140" spans="1:7" x14ac:dyDescent="0.3">
      <c r="A140" s="387" t="s">
        <v>648</v>
      </c>
      <c r="B140" s="387" t="s">
        <v>51</v>
      </c>
      <c r="C140" s="391">
        <v>37467</v>
      </c>
      <c r="D140" s="391">
        <v>9046.15</v>
      </c>
      <c r="E140" s="391">
        <v>9046.15</v>
      </c>
      <c r="F140" s="391">
        <v>28420.85</v>
      </c>
      <c r="G140" s="391">
        <v>24.14</v>
      </c>
    </row>
    <row r="141" spans="1:7" x14ac:dyDescent="0.3">
      <c r="A141" s="387" t="s">
        <v>649</v>
      </c>
      <c r="B141" s="387" t="s">
        <v>580</v>
      </c>
      <c r="C141" s="391">
        <v>813</v>
      </c>
      <c r="D141" s="391">
        <v>166.58</v>
      </c>
      <c r="E141" s="391">
        <v>166.58</v>
      </c>
      <c r="F141" s="391">
        <v>646.41999999999996</v>
      </c>
      <c r="G141" s="391">
        <v>20.49</v>
      </c>
    </row>
    <row r="142" spans="1:7" x14ac:dyDescent="0.3">
      <c r="A142" s="387" t="s">
        <v>650</v>
      </c>
      <c r="B142" s="387" t="s">
        <v>582</v>
      </c>
      <c r="C142" s="391">
        <v>2161</v>
      </c>
      <c r="D142" s="391">
        <v>0</v>
      </c>
      <c r="E142" s="391">
        <v>0</v>
      </c>
      <c r="F142" s="391">
        <v>2161</v>
      </c>
      <c r="G142" s="391">
        <v>0</v>
      </c>
    </row>
    <row r="143" spans="1:7" x14ac:dyDescent="0.3">
      <c r="A143" s="387" t="s">
        <v>651</v>
      </c>
      <c r="B143" s="387" t="s">
        <v>259</v>
      </c>
      <c r="C143" s="391">
        <v>8174</v>
      </c>
      <c r="D143" s="391">
        <v>1970.07</v>
      </c>
      <c r="E143" s="391">
        <v>1970.07</v>
      </c>
      <c r="F143" s="391">
        <v>6203.93</v>
      </c>
      <c r="G143" s="391">
        <v>24.1</v>
      </c>
    </row>
    <row r="144" spans="1:7" x14ac:dyDescent="0.3">
      <c r="A144" s="387" t="s">
        <v>652</v>
      </c>
      <c r="B144" s="387" t="s">
        <v>53</v>
      </c>
      <c r="C144" s="391">
        <v>13780</v>
      </c>
      <c r="D144" s="391">
        <v>5848.8</v>
      </c>
      <c r="E144" s="391">
        <v>5848.8</v>
      </c>
      <c r="F144" s="391">
        <v>7931.2</v>
      </c>
      <c r="G144" s="391">
        <v>42.44</v>
      </c>
    </row>
    <row r="145" spans="1:7" x14ac:dyDescent="0.3">
      <c r="A145" s="387" t="s">
        <v>653</v>
      </c>
      <c r="B145" s="387" t="s">
        <v>628</v>
      </c>
      <c r="C145" s="391">
        <v>7204</v>
      </c>
      <c r="D145" s="391">
        <v>0</v>
      </c>
      <c r="E145" s="391">
        <v>0</v>
      </c>
      <c r="F145" s="391">
        <v>7204</v>
      </c>
      <c r="G145" s="391">
        <v>0</v>
      </c>
    </row>
    <row r="146" spans="1:7" x14ac:dyDescent="0.3">
      <c r="A146" s="387" t="s">
        <v>654</v>
      </c>
      <c r="B146" s="387" t="s">
        <v>257</v>
      </c>
      <c r="C146" s="391">
        <v>6800</v>
      </c>
      <c r="D146" s="391">
        <v>0</v>
      </c>
      <c r="E146" s="391">
        <v>0</v>
      </c>
      <c r="F146" s="391">
        <v>6800</v>
      </c>
      <c r="G146" s="391">
        <v>0</v>
      </c>
    </row>
    <row r="147" spans="1:7" x14ac:dyDescent="0.3">
      <c r="A147" s="387" t="s">
        <v>655</v>
      </c>
      <c r="B147" s="387" t="s">
        <v>54</v>
      </c>
      <c r="C147" s="391">
        <v>23002</v>
      </c>
      <c r="D147" s="391">
        <v>21189</v>
      </c>
      <c r="E147" s="391">
        <v>21189</v>
      </c>
      <c r="F147" s="391">
        <v>1813</v>
      </c>
      <c r="G147" s="391">
        <v>92.12</v>
      </c>
    </row>
    <row r="148" spans="1:7" x14ac:dyDescent="0.3">
      <c r="A148" s="387" t="s">
        <v>656</v>
      </c>
      <c r="B148" s="387" t="s">
        <v>588</v>
      </c>
      <c r="C148" s="391">
        <v>3445</v>
      </c>
      <c r="D148" s="391">
        <v>806.12</v>
      </c>
      <c r="E148" s="391">
        <v>806.12</v>
      </c>
      <c r="F148" s="391">
        <v>2638.88</v>
      </c>
      <c r="G148" s="391">
        <v>23.4</v>
      </c>
    </row>
    <row r="149" spans="1:7" x14ac:dyDescent="0.3">
      <c r="A149" s="387" t="s">
        <v>657</v>
      </c>
      <c r="B149" s="387" t="s">
        <v>590</v>
      </c>
      <c r="C149" s="391">
        <v>1235</v>
      </c>
      <c r="D149" s="391">
        <v>276.95999999999998</v>
      </c>
      <c r="E149" s="391">
        <v>276.95999999999998</v>
      </c>
      <c r="F149" s="391">
        <v>958.04</v>
      </c>
      <c r="G149" s="391">
        <v>22.43</v>
      </c>
    </row>
    <row r="150" spans="1:7" x14ac:dyDescent="0.3">
      <c r="A150" s="387" t="s">
        <v>658</v>
      </c>
      <c r="B150" s="387" t="s">
        <v>592</v>
      </c>
      <c r="C150" s="391">
        <v>0</v>
      </c>
      <c r="D150" s="391">
        <v>111.42</v>
      </c>
      <c r="E150" s="391">
        <v>111.42</v>
      </c>
      <c r="F150" s="391">
        <v>-111.42</v>
      </c>
      <c r="G150" s="391">
        <v>100</v>
      </c>
    </row>
    <row r="151" spans="1:7" x14ac:dyDescent="0.3">
      <c r="A151" s="387" t="s">
        <v>659</v>
      </c>
      <c r="B151" s="387" t="s">
        <v>595</v>
      </c>
      <c r="C151" s="391">
        <v>21</v>
      </c>
      <c r="D151" s="391">
        <v>0.44</v>
      </c>
      <c r="E151" s="391">
        <v>0.44</v>
      </c>
      <c r="F151" s="391">
        <v>20.56</v>
      </c>
      <c r="G151" s="391">
        <v>2.1</v>
      </c>
    </row>
    <row r="152" spans="1:7" x14ac:dyDescent="0.3">
      <c r="A152" s="387" t="s">
        <v>660</v>
      </c>
      <c r="B152" s="387" t="s">
        <v>569</v>
      </c>
      <c r="C152" s="391">
        <v>2108</v>
      </c>
      <c r="D152" s="391">
        <v>0</v>
      </c>
      <c r="E152" s="391">
        <v>0</v>
      </c>
      <c r="F152" s="391">
        <v>2108</v>
      </c>
      <c r="G152" s="391">
        <v>0</v>
      </c>
    </row>
    <row r="153" spans="1:7" x14ac:dyDescent="0.3">
      <c r="A153" s="387" t="s">
        <v>661</v>
      </c>
      <c r="B153" s="387" t="s">
        <v>571</v>
      </c>
      <c r="C153" s="391">
        <v>1584</v>
      </c>
      <c r="D153" s="391">
        <v>0</v>
      </c>
      <c r="E153" s="391">
        <v>0</v>
      </c>
      <c r="F153" s="391">
        <v>1584</v>
      </c>
      <c r="G153" s="391">
        <v>0</v>
      </c>
    </row>
    <row r="154" spans="1:7" x14ac:dyDescent="0.3">
      <c r="A154" s="387" t="s">
        <v>662</v>
      </c>
      <c r="B154" s="387" t="s">
        <v>573</v>
      </c>
      <c r="C154" s="391">
        <v>515</v>
      </c>
      <c r="D154" s="391">
        <v>0</v>
      </c>
      <c r="E154" s="391">
        <v>0</v>
      </c>
      <c r="F154" s="391">
        <v>515</v>
      </c>
      <c r="G154" s="391">
        <v>0</v>
      </c>
    </row>
    <row r="155" spans="1:7" x14ac:dyDescent="0.3">
      <c r="A155" s="387" t="s">
        <v>663</v>
      </c>
      <c r="B155" s="387" t="s">
        <v>575</v>
      </c>
      <c r="C155" s="391">
        <v>1000</v>
      </c>
      <c r="D155" s="391">
        <v>0</v>
      </c>
      <c r="E155" s="391">
        <v>0</v>
      </c>
      <c r="F155" s="391">
        <v>1000</v>
      </c>
      <c r="G155" s="391">
        <v>0</v>
      </c>
    </row>
    <row r="156" spans="1:7" x14ac:dyDescent="0.3">
      <c r="A156" s="387" t="s">
        <v>664</v>
      </c>
      <c r="B156" s="387" t="s">
        <v>665</v>
      </c>
      <c r="C156" s="391">
        <v>1800</v>
      </c>
      <c r="D156" s="391">
        <v>225</v>
      </c>
      <c r="E156" s="391">
        <v>225</v>
      </c>
      <c r="F156" s="391">
        <v>1575</v>
      </c>
      <c r="G156" s="391">
        <v>12.5</v>
      </c>
    </row>
    <row r="157" spans="1:7" x14ac:dyDescent="0.3">
      <c r="A157" s="387" t="s">
        <v>666</v>
      </c>
      <c r="B157" s="387" t="s">
        <v>259</v>
      </c>
      <c r="C157" s="391">
        <v>144</v>
      </c>
      <c r="D157" s="391">
        <v>17.22</v>
      </c>
      <c r="E157" s="391">
        <v>17.22</v>
      </c>
      <c r="F157" s="391">
        <v>126.78</v>
      </c>
      <c r="G157" s="391">
        <v>11.96</v>
      </c>
    </row>
    <row r="158" spans="1:7" x14ac:dyDescent="0.3">
      <c r="A158" s="387" t="s">
        <v>667</v>
      </c>
      <c r="B158" s="387" t="s">
        <v>54</v>
      </c>
      <c r="C158" s="391">
        <v>1927</v>
      </c>
      <c r="D158" s="391">
        <v>1775</v>
      </c>
      <c r="E158" s="391">
        <v>1775</v>
      </c>
      <c r="F158" s="391">
        <v>152</v>
      </c>
      <c r="G158" s="391">
        <v>92.11</v>
      </c>
    </row>
    <row r="159" spans="1:7" x14ac:dyDescent="0.3">
      <c r="A159" s="387" t="s">
        <v>668</v>
      </c>
      <c r="B159" s="387" t="s">
        <v>669</v>
      </c>
      <c r="C159" s="391">
        <v>2988</v>
      </c>
      <c r="D159" s="391">
        <v>215.66</v>
      </c>
      <c r="E159" s="391">
        <v>215.66</v>
      </c>
      <c r="F159" s="391">
        <v>2772.34</v>
      </c>
      <c r="G159" s="391">
        <v>7.22</v>
      </c>
    </row>
    <row r="160" spans="1:7" x14ac:dyDescent="0.3">
      <c r="A160" s="387" t="s">
        <v>670</v>
      </c>
      <c r="B160" s="387" t="s">
        <v>183</v>
      </c>
      <c r="C160" s="391">
        <v>8500</v>
      </c>
      <c r="D160" s="391">
        <v>2624.08</v>
      </c>
      <c r="E160" s="391">
        <v>2624.08</v>
      </c>
      <c r="F160" s="391">
        <v>5875.92</v>
      </c>
      <c r="G160" s="391">
        <v>30.87</v>
      </c>
    </row>
    <row r="161" spans="1:7" x14ac:dyDescent="0.3">
      <c r="A161" s="387" t="s">
        <v>671</v>
      </c>
      <c r="B161" s="387" t="s">
        <v>55</v>
      </c>
      <c r="C161" s="391">
        <v>9116</v>
      </c>
      <c r="D161" s="391">
        <v>1588.28</v>
      </c>
      <c r="E161" s="391">
        <v>1588.28</v>
      </c>
      <c r="F161" s="391">
        <v>7527.72</v>
      </c>
      <c r="G161" s="391">
        <v>17.420000000000002</v>
      </c>
    </row>
    <row r="162" spans="1:7" x14ac:dyDescent="0.3">
      <c r="A162" s="387" t="s">
        <v>672</v>
      </c>
      <c r="B162" s="387" t="s">
        <v>330</v>
      </c>
      <c r="C162" s="391">
        <v>30937</v>
      </c>
      <c r="D162" s="391">
        <v>13496.51</v>
      </c>
      <c r="E162" s="391">
        <v>13496.51</v>
      </c>
      <c r="F162" s="391">
        <v>17440.490000000002</v>
      </c>
      <c r="G162" s="391">
        <v>43.63</v>
      </c>
    </row>
    <row r="163" spans="1:7" x14ac:dyDescent="0.3">
      <c r="A163" s="387" t="s">
        <v>673</v>
      </c>
      <c r="B163" s="387" t="s">
        <v>674</v>
      </c>
      <c r="C163" s="391">
        <v>7920</v>
      </c>
      <c r="D163" s="391">
        <v>204.9</v>
      </c>
      <c r="E163" s="391">
        <v>204.9</v>
      </c>
      <c r="F163" s="391">
        <v>7715.1</v>
      </c>
      <c r="G163" s="391">
        <v>2.59</v>
      </c>
    </row>
    <row r="164" spans="1:7" x14ac:dyDescent="0.3">
      <c r="A164" s="387" t="s">
        <v>675</v>
      </c>
      <c r="B164" s="387" t="s">
        <v>676</v>
      </c>
      <c r="C164" s="391">
        <v>6324</v>
      </c>
      <c r="D164" s="391">
        <v>1847.44</v>
      </c>
      <c r="E164" s="391">
        <v>1847.44</v>
      </c>
      <c r="F164" s="391">
        <v>4476.5600000000004</v>
      </c>
      <c r="G164" s="391">
        <v>29.21</v>
      </c>
    </row>
    <row r="165" spans="1:7" x14ac:dyDescent="0.3">
      <c r="A165" s="387" t="s">
        <v>677</v>
      </c>
      <c r="B165" s="387" t="s">
        <v>317</v>
      </c>
      <c r="C165" s="391">
        <v>3094</v>
      </c>
      <c r="D165" s="391">
        <v>0</v>
      </c>
      <c r="E165" s="391">
        <v>0</v>
      </c>
      <c r="F165" s="391">
        <v>3094</v>
      </c>
      <c r="G165" s="391">
        <v>0</v>
      </c>
    </row>
    <row r="166" spans="1:7" x14ac:dyDescent="0.3">
      <c r="A166" s="387" t="s">
        <v>678</v>
      </c>
      <c r="B166" s="387" t="s">
        <v>575</v>
      </c>
      <c r="C166" s="391">
        <v>1031</v>
      </c>
      <c r="D166" s="391">
        <v>217</v>
      </c>
      <c r="E166" s="391">
        <v>217</v>
      </c>
      <c r="F166" s="391">
        <v>814</v>
      </c>
      <c r="G166" s="391">
        <v>21.05</v>
      </c>
    </row>
    <row r="167" spans="1:7" x14ac:dyDescent="0.3">
      <c r="A167" s="387" t="s">
        <v>680</v>
      </c>
      <c r="B167" s="387" t="s">
        <v>616</v>
      </c>
      <c r="C167" s="391">
        <v>26347</v>
      </c>
      <c r="D167" s="391">
        <v>7000.21</v>
      </c>
      <c r="E167" s="391">
        <v>7000.21</v>
      </c>
      <c r="F167" s="391">
        <v>19346.79</v>
      </c>
      <c r="G167" s="391">
        <v>26.57</v>
      </c>
    </row>
    <row r="168" spans="1:7" x14ac:dyDescent="0.3">
      <c r="A168" s="387" t="s">
        <v>681</v>
      </c>
      <c r="B168" s="387" t="s">
        <v>682</v>
      </c>
      <c r="C168" s="391">
        <v>30563</v>
      </c>
      <c r="D168" s="391">
        <v>5159.46</v>
      </c>
      <c r="E168" s="391">
        <v>5159.46</v>
      </c>
      <c r="F168" s="391">
        <v>25403.54</v>
      </c>
      <c r="G168" s="391">
        <v>16.88</v>
      </c>
    </row>
    <row r="169" spans="1:7" x14ac:dyDescent="0.3">
      <c r="A169" s="387" t="s">
        <v>683</v>
      </c>
      <c r="B169" s="387" t="s">
        <v>44</v>
      </c>
      <c r="C169" s="391">
        <v>45288</v>
      </c>
      <c r="D169" s="391">
        <v>11322</v>
      </c>
      <c r="E169" s="391">
        <v>11322</v>
      </c>
      <c r="F169" s="391">
        <v>33966</v>
      </c>
      <c r="G169" s="391">
        <v>25</v>
      </c>
    </row>
    <row r="170" spans="1:7" x14ac:dyDescent="0.3">
      <c r="A170" s="387" t="s">
        <v>684</v>
      </c>
      <c r="B170" s="387" t="s">
        <v>685</v>
      </c>
      <c r="C170" s="391">
        <v>84311</v>
      </c>
      <c r="D170" s="391">
        <v>15087</v>
      </c>
      <c r="E170" s="391">
        <v>15087</v>
      </c>
      <c r="F170" s="391">
        <v>69224</v>
      </c>
      <c r="G170" s="391">
        <v>17.89</v>
      </c>
    </row>
    <row r="171" spans="1:7" x14ac:dyDescent="0.3">
      <c r="A171" s="387" t="s">
        <v>686</v>
      </c>
      <c r="B171" s="387" t="s">
        <v>687</v>
      </c>
      <c r="C171" s="391">
        <v>19506</v>
      </c>
      <c r="D171" s="391">
        <v>0</v>
      </c>
      <c r="E171" s="391">
        <v>0</v>
      </c>
      <c r="F171" s="391">
        <v>19506</v>
      </c>
      <c r="G171" s="391">
        <v>0</v>
      </c>
    </row>
    <row r="172" spans="1:7" x14ac:dyDescent="0.3">
      <c r="A172" s="387" t="s">
        <v>688</v>
      </c>
      <c r="B172" s="387" t="s">
        <v>183</v>
      </c>
      <c r="C172" s="391">
        <v>42155</v>
      </c>
      <c r="D172" s="391">
        <v>5621.78</v>
      </c>
      <c r="E172" s="391">
        <v>5621.78</v>
      </c>
      <c r="F172" s="391">
        <v>36533.22</v>
      </c>
      <c r="G172" s="391">
        <v>13.34</v>
      </c>
    </row>
    <row r="173" spans="1:7" x14ac:dyDescent="0.3">
      <c r="A173" s="387" t="s">
        <v>689</v>
      </c>
      <c r="B173" s="387" t="s">
        <v>690</v>
      </c>
      <c r="C173" s="391">
        <v>15438</v>
      </c>
      <c r="D173" s="391">
        <v>0</v>
      </c>
      <c r="E173" s="391">
        <v>0</v>
      </c>
      <c r="F173" s="391">
        <v>15438</v>
      </c>
      <c r="G173" s="391">
        <v>0</v>
      </c>
    </row>
    <row r="174" spans="1:7" x14ac:dyDescent="0.3">
      <c r="A174" s="387" t="s">
        <v>691</v>
      </c>
      <c r="B174" s="387" t="s">
        <v>692</v>
      </c>
      <c r="C174" s="391">
        <v>10539</v>
      </c>
      <c r="D174" s="391">
        <v>9186</v>
      </c>
      <c r="E174" s="391">
        <v>9186</v>
      </c>
      <c r="F174" s="391">
        <v>1353</v>
      </c>
      <c r="G174" s="391">
        <v>87.16</v>
      </c>
    </row>
    <row r="175" spans="1:7" x14ac:dyDescent="0.3">
      <c r="A175" s="387" t="s">
        <v>693</v>
      </c>
      <c r="B175" s="387" t="s">
        <v>694</v>
      </c>
      <c r="C175" s="391">
        <v>6988</v>
      </c>
      <c r="D175" s="391">
        <v>6829.89</v>
      </c>
      <c r="E175" s="391">
        <v>6829.89</v>
      </c>
      <c r="F175" s="391">
        <v>158.11000000000001</v>
      </c>
      <c r="G175" s="391">
        <v>97.74</v>
      </c>
    </row>
    <row r="176" spans="1:7" x14ac:dyDescent="0.3">
      <c r="A176" s="387" t="s">
        <v>695</v>
      </c>
      <c r="B176" s="387" t="s">
        <v>262</v>
      </c>
      <c r="C176" s="391">
        <v>11500</v>
      </c>
      <c r="D176" s="391">
        <v>3512.74</v>
      </c>
      <c r="E176" s="391">
        <v>3512.74</v>
      </c>
      <c r="F176" s="391">
        <v>7987.26</v>
      </c>
      <c r="G176" s="391">
        <v>30.55</v>
      </c>
    </row>
    <row r="177" spans="1:7" x14ac:dyDescent="0.3">
      <c r="A177" s="387" t="s">
        <v>696</v>
      </c>
      <c r="B177" s="387" t="s">
        <v>697</v>
      </c>
      <c r="C177" s="391">
        <v>12410</v>
      </c>
      <c r="D177" s="391">
        <v>3102.5</v>
      </c>
      <c r="E177" s="391">
        <v>3102.5</v>
      </c>
      <c r="F177" s="391">
        <v>9307.5</v>
      </c>
      <c r="G177" s="391">
        <v>25</v>
      </c>
    </row>
    <row r="178" spans="1:7" x14ac:dyDescent="0.3">
      <c r="A178" s="387" t="s">
        <v>698</v>
      </c>
      <c r="B178" s="387" t="s">
        <v>55</v>
      </c>
      <c r="C178" s="391">
        <v>0</v>
      </c>
      <c r="D178" s="391">
        <v>730.92</v>
      </c>
      <c r="E178" s="391">
        <v>730.92</v>
      </c>
      <c r="F178" s="391">
        <v>-730.92</v>
      </c>
      <c r="G178" s="391">
        <v>100</v>
      </c>
    </row>
    <row r="179" spans="1:7" x14ac:dyDescent="0.3">
      <c r="A179" s="387" t="s">
        <v>699</v>
      </c>
      <c r="B179" s="387" t="s">
        <v>569</v>
      </c>
      <c r="C179" s="391">
        <v>515</v>
      </c>
      <c r="D179" s="391">
        <v>0</v>
      </c>
      <c r="E179" s="391">
        <v>0</v>
      </c>
      <c r="F179" s="391">
        <v>515</v>
      </c>
      <c r="G179" s="391">
        <v>0</v>
      </c>
    </row>
    <row r="180" spans="1:7" x14ac:dyDescent="0.3">
      <c r="A180" s="387" t="s">
        <v>700</v>
      </c>
      <c r="B180" s="387" t="s">
        <v>571</v>
      </c>
      <c r="C180" s="391">
        <v>515</v>
      </c>
      <c r="D180" s="391">
        <v>0</v>
      </c>
      <c r="E180" s="391">
        <v>0</v>
      </c>
      <c r="F180" s="391">
        <v>515</v>
      </c>
      <c r="G180" s="391">
        <v>0</v>
      </c>
    </row>
    <row r="181" spans="1:7" x14ac:dyDescent="0.3">
      <c r="A181" s="387" t="s">
        <v>701</v>
      </c>
      <c r="B181" s="387" t="s">
        <v>702</v>
      </c>
      <c r="C181" s="391">
        <v>4117</v>
      </c>
      <c r="D181" s="391">
        <v>0</v>
      </c>
      <c r="E181" s="391">
        <v>0</v>
      </c>
      <c r="F181" s="391">
        <v>4117</v>
      </c>
      <c r="G181" s="391">
        <v>0</v>
      </c>
    </row>
    <row r="182" spans="1:7" x14ac:dyDescent="0.3">
      <c r="A182" s="387" t="s">
        <v>703</v>
      </c>
      <c r="B182" s="387" t="s">
        <v>607</v>
      </c>
      <c r="C182" s="391">
        <v>10292</v>
      </c>
      <c r="D182" s="391">
        <v>1225</v>
      </c>
      <c r="E182" s="391">
        <v>1225</v>
      </c>
      <c r="F182" s="391">
        <v>9067</v>
      </c>
      <c r="G182" s="391">
        <v>11.9</v>
      </c>
    </row>
    <row r="183" spans="1:7" x14ac:dyDescent="0.3">
      <c r="A183" s="387" t="s">
        <v>704</v>
      </c>
      <c r="B183" s="387" t="s">
        <v>705</v>
      </c>
      <c r="C183" s="391">
        <v>3294</v>
      </c>
      <c r="D183" s="391">
        <v>316.56</v>
      </c>
      <c r="E183" s="391">
        <v>316.56</v>
      </c>
      <c r="F183" s="391">
        <v>2977.44</v>
      </c>
      <c r="G183" s="391">
        <v>9.61</v>
      </c>
    </row>
    <row r="184" spans="1:7" x14ac:dyDescent="0.3">
      <c r="A184" s="387" t="s">
        <v>706</v>
      </c>
      <c r="B184" s="387" t="s">
        <v>707</v>
      </c>
      <c r="C184" s="391">
        <v>7410</v>
      </c>
      <c r="D184" s="391">
        <v>0</v>
      </c>
      <c r="E184" s="391">
        <v>0</v>
      </c>
      <c r="F184" s="391">
        <v>7410</v>
      </c>
      <c r="G184" s="391">
        <v>0</v>
      </c>
    </row>
    <row r="185" spans="1:7" x14ac:dyDescent="0.3">
      <c r="A185" s="387" t="s">
        <v>708</v>
      </c>
      <c r="B185" s="387" t="s">
        <v>709</v>
      </c>
      <c r="C185" s="391">
        <v>12646</v>
      </c>
      <c r="D185" s="391">
        <v>4127.16</v>
      </c>
      <c r="E185" s="391">
        <v>4127.16</v>
      </c>
      <c r="F185" s="391">
        <v>8518.84</v>
      </c>
      <c r="G185" s="391">
        <v>32.64</v>
      </c>
    </row>
    <row r="186" spans="1:7" x14ac:dyDescent="0.3">
      <c r="A186" s="387" t="s">
        <v>710</v>
      </c>
      <c r="B186" s="387" t="s">
        <v>261</v>
      </c>
      <c r="C186" s="391">
        <v>37000</v>
      </c>
      <c r="D186" s="391">
        <v>2435.4</v>
      </c>
      <c r="E186" s="391">
        <v>2435.4</v>
      </c>
      <c r="F186" s="391">
        <v>34564.6</v>
      </c>
      <c r="G186" s="391">
        <v>6.58</v>
      </c>
    </row>
    <row r="187" spans="1:7" x14ac:dyDescent="0.3">
      <c r="A187" s="387" t="s">
        <v>711</v>
      </c>
      <c r="B187" s="387" t="s">
        <v>573</v>
      </c>
      <c r="C187" s="391">
        <v>3000</v>
      </c>
      <c r="D187" s="391">
        <v>1150</v>
      </c>
      <c r="E187" s="391">
        <v>1150</v>
      </c>
      <c r="F187" s="391">
        <v>1850</v>
      </c>
      <c r="G187" s="391">
        <v>38.33</v>
      </c>
    </row>
    <row r="188" spans="1:7" x14ac:dyDescent="0.3">
      <c r="A188" s="387" t="s">
        <v>712</v>
      </c>
      <c r="B188" s="387" t="s">
        <v>713</v>
      </c>
      <c r="C188" s="391">
        <v>15</v>
      </c>
      <c r="D188" s="391">
        <v>100</v>
      </c>
      <c r="E188" s="391">
        <v>100</v>
      </c>
      <c r="F188" s="391">
        <v>-85</v>
      </c>
      <c r="G188" s="391">
        <v>666.67</v>
      </c>
    </row>
    <row r="189" spans="1:7" x14ac:dyDescent="0.3">
      <c r="A189" s="387" t="s">
        <v>714</v>
      </c>
      <c r="B189" s="387" t="s">
        <v>575</v>
      </c>
      <c r="C189" s="391">
        <v>1029</v>
      </c>
      <c r="D189" s="391">
        <v>962</v>
      </c>
      <c r="E189" s="391">
        <v>962</v>
      </c>
      <c r="F189" s="391">
        <v>67</v>
      </c>
      <c r="G189" s="391">
        <v>93.49</v>
      </c>
    </row>
    <row r="190" spans="1:7" x14ac:dyDescent="0.3">
      <c r="A190" s="387" t="s">
        <v>715</v>
      </c>
      <c r="B190" s="387" t="s">
        <v>716</v>
      </c>
      <c r="C190" s="391">
        <v>1584</v>
      </c>
      <c r="D190" s="391">
        <v>0</v>
      </c>
      <c r="E190" s="391">
        <v>0</v>
      </c>
      <c r="F190" s="391">
        <v>1584</v>
      </c>
      <c r="G190" s="391">
        <v>0</v>
      </c>
    </row>
    <row r="191" spans="1:7" x14ac:dyDescent="0.3">
      <c r="A191" s="387" t="s">
        <v>717</v>
      </c>
      <c r="B191" s="387" t="s">
        <v>718</v>
      </c>
      <c r="C191" s="391">
        <v>0</v>
      </c>
      <c r="D191" s="391">
        <v>14246.02</v>
      </c>
      <c r="E191" s="391">
        <v>14246.02</v>
      </c>
      <c r="F191" s="391">
        <v>-14246.02</v>
      </c>
      <c r="G191" s="391">
        <v>100</v>
      </c>
    </row>
    <row r="192" spans="1:7" x14ac:dyDescent="0.3">
      <c r="A192" s="387" t="s">
        <v>719</v>
      </c>
      <c r="B192" s="387" t="s">
        <v>720</v>
      </c>
      <c r="C192" s="391">
        <v>0</v>
      </c>
      <c r="D192" s="391">
        <v>7369.57</v>
      </c>
      <c r="E192" s="391">
        <v>7369.57</v>
      </c>
      <c r="F192" s="391">
        <v>-7369.57</v>
      </c>
      <c r="G192" s="391">
        <v>100</v>
      </c>
    </row>
    <row r="193" spans="1:7" x14ac:dyDescent="0.3">
      <c r="A193" s="387" t="s">
        <v>721</v>
      </c>
      <c r="B193" s="387" t="s">
        <v>722</v>
      </c>
      <c r="C193" s="391">
        <v>2058</v>
      </c>
      <c r="D193" s="391">
        <v>0</v>
      </c>
      <c r="E193" s="391">
        <v>0</v>
      </c>
      <c r="F193" s="391">
        <v>2058</v>
      </c>
      <c r="G193" s="391">
        <v>0</v>
      </c>
    </row>
    <row r="194" spans="1:7" x14ac:dyDescent="0.3">
      <c r="A194" s="387" t="s">
        <v>724</v>
      </c>
      <c r="B194" s="387" t="s">
        <v>725</v>
      </c>
      <c r="C194" s="391">
        <v>181057</v>
      </c>
      <c r="D194" s="391">
        <v>45644.84</v>
      </c>
      <c r="E194" s="391">
        <v>45644.84</v>
      </c>
      <c r="F194" s="391">
        <v>135412.16</v>
      </c>
      <c r="G194" s="391">
        <v>25.21</v>
      </c>
    </row>
    <row r="195" spans="1:7" x14ac:dyDescent="0.3">
      <c r="A195" s="387" t="s">
        <v>726</v>
      </c>
      <c r="B195" s="387" t="s">
        <v>727</v>
      </c>
      <c r="C195" s="391">
        <v>43516</v>
      </c>
      <c r="D195" s="391">
        <v>9612.1200000000008</v>
      </c>
      <c r="E195" s="391">
        <v>9612.1200000000008</v>
      </c>
      <c r="F195" s="391">
        <v>33903.879999999997</v>
      </c>
      <c r="G195" s="391">
        <v>22.09</v>
      </c>
    </row>
    <row r="196" spans="1:7" x14ac:dyDescent="0.3">
      <c r="A196" s="387" t="s">
        <v>728</v>
      </c>
      <c r="B196" s="387" t="s">
        <v>57</v>
      </c>
      <c r="C196" s="391">
        <v>533711</v>
      </c>
      <c r="D196" s="391">
        <v>125701.01</v>
      </c>
      <c r="E196" s="391">
        <v>125701.01</v>
      </c>
      <c r="F196" s="391">
        <v>408009.99</v>
      </c>
      <c r="G196" s="391">
        <v>23.55</v>
      </c>
    </row>
    <row r="197" spans="1:7" x14ac:dyDescent="0.3">
      <c r="A197" s="387" t="s">
        <v>729</v>
      </c>
      <c r="B197" s="387" t="s">
        <v>52</v>
      </c>
      <c r="C197" s="391">
        <v>1146345</v>
      </c>
      <c r="D197" s="391">
        <v>264046.40000000002</v>
      </c>
      <c r="E197" s="391">
        <v>264046.40000000002</v>
      </c>
      <c r="F197" s="391">
        <v>882298.6</v>
      </c>
      <c r="G197" s="391">
        <v>23.03</v>
      </c>
    </row>
    <row r="198" spans="1:7" x14ac:dyDescent="0.3">
      <c r="A198" s="387" t="s">
        <v>730</v>
      </c>
      <c r="B198" s="387" t="s">
        <v>256</v>
      </c>
      <c r="C198" s="391">
        <v>34224</v>
      </c>
      <c r="D198" s="391">
        <v>10782.89</v>
      </c>
      <c r="E198" s="391">
        <v>10782.89</v>
      </c>
      <c r="F198" s="391">
        <v>23441.11</v>
      </c>
      <c r="G198" s="391">
        <v>31.51</v>
      </c>
    </row>
    <row r="199" spans="1:7" x14ac:dyDescent="0.3">
      <c r="A199" s="387" t="s">
        <v>731</v>
      </c>
      <c r="B199" s="387" t="s">
        <v>732</v>
      </c>
      <c r="C199" s="391">
        <v>5474</v>
      </c>
      <c r="D199" s="391">
        <v>420</v>
      </c>
      <c r="E199" s="391">
        <v>420</v>
      </c>
      <c r="F199" s="391">
        <v>5054</v>
      </c>
      <c r="G199" s="391">
        <v>7.67</v>
      </c>
    </row>
    <row r="200" spans="1:7" x14ac:dyDescent="0.3">
      <c r="A200" s="387" t="s">
        <v>733</v>
      </c>
      <c r="B200" s="387" t="s">
        <v>734</v>
      </c>
      <c r="C200" s="391">
        <v>29301</v>
      </c>
      <c r="D200" s="391">
        <v>6930</v>
      </c>
      <c r="E200" s="391">
        <v>6930</v>
      </c>
      <c r="F200" s="391">
        <v>22371</v>
      </c>
      <c r="G200" s="391">
        <v>23.65</v>
      </c>
    </row>
    <row r="201" spans="1:7" x14ac:dyDescent="0.3">
      <c r="A201" s="387" t="s">
        <v>735</v>
      </c>
      <c r="B201" s="387" t="s">
        <v>736</v>
      </c>
      <c r="C201" s="391">
        <v>15751</v>
      </c>
      <c r="D201" s="391">
        <v>1449.3</v>
      </c>
      <c r="E201" s="391">
        <v>1449.3</v>
      </c>
      <c r="F201" s="391">
        <v>14301.7</v>
      </c>
      <c r="G201" s="391">
        <v>9.1999999999999993</v>
      </c>
    </row>
    <row r="202" spans="1:7" x14ac:dyDescent="0.3">
      <c r="A202" s="387" t="s">
        <v>737</v>
      </c>
      <c r="B202" s="387" t="s">
        <v>738</v>
      </c>
      <c r="C202" s="391">
        <v>34212</v>
      </c>
      <c r="D202" s="391">
        <v>3757.25</v>
      </c>
      <c r="E202" s="391">
        <v>3757.25</v>
      </c>
      <c r="F202" s="391">
        <v>30454.75</v>
      </c>
      <c r="G202" s="391">
        <v>10.98</v>
      </c>
    </row>
    <row r="203" spans="1:7" x14ac:dyDescent="0.3">
      <c r="A203" s="387" t="s">
        <v>739</v>
      </c>
      <c r="B203" s="387" t="s">
        <v>740</v>
      </c>
      <c r="C203" s="391">
        <v>149694</v>
      </c>
      <c r="D203" s="391">
        <v>56497.84</v>
      </c>
      <c r="E203" s="391">
        <v>56497.84</v>
      </c>
      <c r="F203" s="391">
        <v>93196.160000000003</v>
      </c>
      <c r="G203" s="391">
        <v>37.74</v>
      </c>
    </row>
    <row r="204" spans="1:7" x14ac:dyDescent="0.3">
      <c r="A204" s="387" t="s">
        <v>741</v>
      </c>
      <c r="B204" s="387" t="s">
        <v>742</v>
      </c>
      <c r="C204" s="391">
        <v>27016</v>
      </c>
      <c r="D204" s="391">
        <v>0</v>
      </c>
      <c r="E204" s="391">
        <v>0</v>
      </c>
      <c r="F204" s="391">
        <v>27016</v>
      </c>
      <c r="G204" s="391">
        <v>0</v>
      </c>
    </row>
    <row r="205" spans="1:7" x14ac:dyDescent="0.3">
      <c r="A205" s="387" t="s">
        <v>743</v>
      </c>
      <c r="B205" s="387" t="s">
        <v>744</v>
      </c>
      <c r="C205" s="391">
        <v>3139</v>
      </c>
      <c r="D205" s="391">
        <v>0</v>
      </c>
      <c r="E205" s="391">
        <v>0</v>
      </c>
      <c r="F205" s="391">
        <v>3139</v>
      </c>
      <c r="G205" s="391">
        <v>0</v>
      </c>
    </row>
    <row r="206" spans="1:7" x14ac:dyDescent="0.3">
      <c r="A206" s="387" t="s">
        <v>745</v>
      </c>
      <c r="B206" s="387" t="s">
        <v>746</v>
      </c>
      <c r="C206" s="391">
        <v>66074</v>
      </c>
      <c r="D206" s="391">
        <v>10916.07</v>
      </c>
      <c r="E206" s="391">
        <v>10916.07</v>
      </c>
      <c r="F206" s="391">
        <v>55157.93</v>
      </c>
      <c r="G206" s="391">
        <v>16.52</v>
      </c>
    </row>
    <row r="207" spans="1:7" x14ac:dyDescent="0.3">
      <c r="A207" s="387" t="s">
        <v>747</v>
      </c>
      <c r="B207" s="387" t="s">
        <v>259</v>
      </c>
      <c r="C207" s="391">
        <v>49526</v>
      </c>
      <c r="D207" s="391">
        <v>12517.2</v>
      </c>
      <c r="E207" s="391">
        <v>12517.2</v>
      </c>
      <c r="F207" s="391">
        <v>37008.800000000003</v>
      </c>
      <c r="G207" s="391">
        <v>25.27</v>
      </c>
    </row>
    <row r="208" spans="1:7" x14ac:dyDescent="0.3">
      <c r="A208" s="387" t="s">
        <v>748</v>
      </c>
      <c r="B208" s="387" t="s">
        <v>53</v>
      </c>
      <c r="C208" s="391">
        <v>306846</v>
      </c>
      <c r="D208" s="391">
        <v>73666.990000000005</v>
      </c>
      <c r="E208" s="391">
        <v>73666.990000000005</v>
      </c>
      <c r="F208" s="391">
        <v>233179.01</v>
      </c>
      <c r="G208" s="391">
        <v>24.01</v>
      </c>
    </row>
    <row r="209" spans="1:7" x14ac:dyDescent="0.3">
      <c r="A209" s="387" t="s">
        <v>749</v>
      </c>
      <c r="B209" s="387" t="s">
        <v>628</v>
      </c>
      <c r="C209" s="391">
        <v>17773</v>
      </c>
      <c r="D209" s="391">
        <v>2769.24</v>
      </c>
      <c r="E209" s="391">
        <v>2769.24</v>
      </c>
      <c r="F209" s="391">
        <v>15003.76</v>
      </c>
      <c r="G209" s="391">
        <v>15.58</v>
      </c>
    </row>
    <row r="210" spans="1:7" x14ac:dyDescent="0.3">
      <c r="A210" s="387" t="s">
        <v>750</v>
      </c>
      <c r="B210" s="387" t="s">
        <v>257</v>
      </c>
      <c r="C210" s="391">
        <v>104720</v>
      </c>
      <c r="D210" s="391">
        <v>0</v>
      </c>
      <c r="E210" s="391">
        <v>0</v>
      </c>
      <c r="F210" s="391">
        <v>104720</v>
      </c>
      <c r="G210" s="391">
        <v>0</v>
      </c>
    </row>
    <row r="211" spans="1:7" x14ac:dyDescent="0.3">
      <c r="A211" s="387" t="s">
        <v>751</v>
      </c>
      <c r="B211" s="387" t="s">
        <v>54</v>
      </c>
      <c r="C211" s="391">
        <v>388253</v>
      </c>
      <c r="D211" s="391">
        <v>357639</v>
      </c>
      <c r="E211" s="391">
        <v>357639</v>
      </c>
      <c r="F211" s="391">
        <v>30614</v>
      </c>
      <c r="G211" s="391">
        <v>92.11</v>
      </c>
    </row>
    <row r="212" spans="1:7" x14ac:dyDescent="0.3">
      <c r="A212" s="387" t="s">
        <v>752</v>
      </c>
      <c r="B212" s="387" t="s">
        <v>588</v>
      </c>
      <c r="C212" s="391">
        <v>39133</v>
      </c>
      <c r="D212" s="391">
        <v>13405.1</v>
      </c>
      <c r="E212" s="391">
        <v>13405.1</v>
      </c>
      <c r="F212" s="391">
        <v>25727.9</v>
      </c>
      <c r="G212" s="391">
        <v>34.26</v>
      </c>
    </row>
    <row r="213" spans="1:7" x14ac:dyDescent="0.3">
      <c r="A213" s="387" t="s">
        <v>753</v>
      </c>
      <c r="B213" s="387" t="s">
        <v>590</v>
      </c>
      <c r="C213" s="391">
        <v>11424</v>
      </c>
      <c r="D213" s="391">
        <v>3118.87</v>
      </c>
      <c r="E213" s="391">
        <v>3118.87</v>
      </c>
      <c r="F213" s="391">
        <v>8305.1299999999992</v>
      </c>
      <c r="G213" s="391">
        <v>27.3</v>
      </c>
    </row>
    <row r="214" spans="1:7" x14ac:dyDescent="0.3">
      <c r="A214" s="387" t="s">
        <v>754</v>
      </c>
      <c r="B214" s="387" t="s">
        <v>592</v>
      </c>
      <c r="C214" s="391">
        <v>52439</v>
      </c>
      <c r="D214" s="391">
        <v>8406.6299999999992</v>
      </c>
      <c r="E214" s="391">
        <v>8406.6299999999992</v>
      </c>
      <c r="F214" s="391">
        <v>44032.37</v>
      </c>
      <c r="G214" s="391">
        <v>16.03</v>
      </c>
    </row>
    <row r="215" spans="1:7" x14ac:dyDescent="0.3">
      <c r="A215" s="387" t="s">
        <v>755</v>
      </c>
      <c r="B215" s="387" t="s">
        <v>563</v>
      </c>
      <c r="C215" s="391">
        <v>70000</v>
      </c>
      <c r="D215" s="391">
        <v>62797</v>
      </c>
      <c r="E215" s="391">
        <v>62797</v>
      </c>
      <c r="F215" s="391">
        <v>7203</v>
      </c>
      <c r="G215" s="391">
        <v>89.71</v>
      </c>
    </row>
    <row r="216" spans="1:7" x14ac:dyDescent="0.3">
      <c r="A216" s="387" t="s">
        <v>756</v>
      </c>
      <c r="B216" s="387" t="s">
        <v>595</v>
      </c>
      <c r="C216" s="391">
        <v>226</v>
      </c>
      <c r="D216" s="391">
        <v>71.150000000000006</v>
      </c>
      <c r="E216" s="391">
        <v>71.150000000000006</v>
      </c>
      <c r="F216" s="391">
        <v>154.85</v>
      </c>
      <c r="G216" s="391">
        <v>31.48</v>
      </c>
    </row>
    <row r="217" spans="1:7" x14ac:dyDescent="0.3">
      <c r="A217" s="387" t="s">
        <v>757</v>
      </c>
      <c r="B217" s="387" t="s">
        <v>682</v>
      </c>
      <c r="C217" s="391">
        <v>10292</v>
      </c>
      <c r="D217" s="391">
        <v>530.80999999999995</v>
      </c>
      <c r="E217" s="391">
        <v>530.80999999999995</v>
      </c>
      <c r="F217" s="391">
        <v>9761.19</v>
      </c>
      <c r="G217" s="391">
        <v>5.16</v>
      </c>
    </row>
    <row r="218" spans="1:7" x14ac:dyDescent="0.3">
      <c r="A218" s="387" t="s">
        <v>758</v>
      </c>
      <c r="B218" s="387" t="s">
        <v>759</v>
      </c>
      <c r="C218" s="391">
        <v>5146</v>
      </c>
      <c r="D218" s="391">
        <v>564.83000000000004</v>
      </c>
      <c r="E218" s="391">
        <v>564.83000000000004</v>
      </c>
      <c r="F218" s="391">
        <v>4581.17</v>
      </c>
      <c r="G218" s="391">
        <v>10.98</v>
      </c>
    </row>
    <row r="219" spans="1:7" x14ac:dyDescent="0.3">
      <c r="A219" s="387" t="s">
        <v>760</v>
      </c>
      <c r="B219" s="387" t="s">
        <v>761</v>
      </c>
      <c r="C219" s="391">
        <v>24314</v>
      </c>
      <c r="D219" s="391">
        <v>5500.06</v>
      </c>
      <c r="E219" s="391">
        <v>5500.06</v>
      </c>
      <c r="F219" s="391">
        <v>18813.939999999999</v>
      </c>
      <c r="G219" s="391">
        <v>22.62</v>
      </c>
    </row>
    <row r="220" spans="1:7" x14ac:dyDescent="0.3">
      <c r="A220" s="387" t="s">
        <v>762</v>
      </c>
      <c r="B220" s="387" t="s">
        <v>763</v>
      </c>
      <c r="C220" s="391">
        <v>1056</v>
      </c>
      <c r="D220" s="391">
        <v>989.45</v>
      </c>
      <c r="E220" s="391">
        <v>989.45</v>
      </c>
      <c r="F220" s="391">
        <v>66.55</v>
      </c>
      <c r="G220" s="391">
        <v>93.7</v>
      </c>
    </row>
    <row r="221" spans="1:7" x14ac:dyDescent="0.3">
      <c r="A221" s="387" t="s">
        <v>764</v>
      </c>
      <c r="B221" s="387" t="s">
        <v>765</v>
      </c>
      <c r="C221" s="391">
        <v>30876</v>
      </c>
      <c r="D221" s="391">
        <v>681.51</v>
      </c>
      <c r="E221" s="391">
        <v>681.51</v>
      </c>
      <c r="F221" s="391">
        <v>30194.49</v>
      </c>
      <c r="G221" s="391">
        <v>2.21</v>
      </c>
    </row>
    <row r="222" spans="1:7" x14ac:dyDescent="0.3">
      <c r="A222" s="387" t="s">
        <v>766</v>
      </c>
      <c r="B222" s="387" t="s">
        <v>258</v>
      </c>
      <c r="C222" s="391">
        <v>10292</v>
      </c>
      <c r="D222" s="391">
        <v>1410.34</v>
      </c>
      <c r="E222" s="391">
        <v>1410.34</v>
      </c>
      <c r="F222" s="391">
        <v>8881.66</v>
      </c>
      <c r="G222" s="391">
        <v>13.7</v>
      </c>
    </row>
    <row r="223" spans="1:7" x14ac:dyDescent="0.3">
      <c r="A223" s="387" t="s">
        <v>767</v>
      </c>
      <c r="B223" s="387" t="s">
        <v>685</v>
      </c>
      <c r="C223" s="391">
        <v>105389</v>
      </c>
      <c r="D223" s="391">
        <v>26346.5</v>
      </c>
      <c r="E223" s="391">
        <v>26346.5</v>
      </c>
      <c r="F223" s="391">
        <v>79042.5</v>
      </c>
      <c r="G223" s="391">
        <v>25</v>
      </c>
    </row>
    <row r="224" spans="1:7" x14ac:dyDescent="0.3">
      <c r="A224" s="387" t="s">
        <v>768</v>
      </c>
      <c r="B224" s="387" t="s">
        <v>769</v>
      </c>
      <c r="C224" s="391">
        <v>109014</v>
      </c>
      <c r="D224" s="391">
        <v>0</v>
      </c>
      <c r="E224" s="391">
        <v>0</v>
      </c>
      <c r="F224" s="391">
        <v>109014</v>
      </c>
      <c r="G224" s="391">
        <v>0</v>
      </c>
    </row>
    <row r="225" spans="1:7" x14ac:dyDescent="0.3">
      <c r="A225" s="387" t="s">
        <v>770</v>
      </c>
      <c r="B225" s="387" t="s">
        <v>183</v>
      </c>
      <c r="C225" s="391">
        <v>81000</v>
      </c>
      <c r="D225" s="391">
        <v>19791.45</v>
      </c>
      <c r="E225" s="391">
        <v>19791.45</v>
      </c>
      <c r="F225" s="391">
        <v>61208.55</v>
      </c>
      <c r="G225" s="391">
        <v>24.43</v>
      </c>
    </row>
    <row r="226" spans="1:7" x14ac:dyDescent="0.3">
      <c r="A226" s="387" t="s">
        <v>771</v>
      </c>
      <c r="B226" s="387" t="s">
        <v>772</v>
      </c>
      <c r="C226" s="391">
        <v>739</v>
      </c>
      <c r="D226" s="391">
        <v>0</v>
      </c>
      <c r="E226" s="391">
        <v>0</v>
      </c>
      <c r="F226" s="391">
        <v>739</v>
      </c>
      <c r="G226" s="391">
        <v>0</v>
      </c>
    </row>
    <row r="227" spans="1:7" x14ac:dyDescent="0.3">
      <c r="A227" s="387" t="s">
        <v>773</v>
      </c>
      <c r="B227" s="387" t="s">
        <v>262</v>
      </c>
      <c r="C227" s="391">
        <v>36000</v>
      </c>
      <c r="D227" s="391">
        <v>6956.16</v>
      </c>
      <c r="E227" s="391">
        <v>6956.16</v>
      </c>
      <c r="F227" s="391">
        <v>29043.84</v>
      </c>
      <c r="G227" s="391">
        <v>19.32</v>
      </c>
    </row>
    <row r="228" spans="1:7" x14ac:dyDescent="0.3">
      <c r="A228" s="387" t="s">
        <v>774</v>
      </c>
      <c r="B228" s="387" t="s">
        <v>697</v>
      </c>
      <c r="C228" s="391">
        <v>24925</v>
      </c>
      <c r="D228" s="391">
        <v>6243.75</v>
      </c>
      <c r="E228" s="391">
        <v>6243.75</v>
      </c>
      <c r="F228" s="391">
        <v>18681.25</v>
      </c>
      <c r="G228" s="391">
        <v>25.05</v>
      </c>
    </row>
    <row r="229" spans="1:7" x14ac:dyDescent="0.3">
      <c r="A229" s="387" t="s">
        <v>775</v>
      </c>
      <c r="B229" s="387" t="s">
        <v>55</v>
      </c>
      <c r="C229" s="391">
        <v>134046</v>
      </c>
      <c r="D229" s="391">
        <v>72.28</v>
      </c>
      <c r="E229" s="391">
        <v>72.28</v>
      </c>
      <c r="F229" s="391">
        <v>133973.72</v>
      </c>
      <c r="G229" s="391">
        <v>0.05</v>
      </c>
    </row>
    <row r="230" spans="1:7" x14ac:dyDescent="0.3">
      <c r="A230" s="387" t="s">
        <v>776</v>
      </c>
      <c r="B230" s="387" t="s">
        <v>569</v>
      </c>
      <c r="C230" s="391">
        <v>18525</v>
      </c>
      <c r="D230" s="391">
        <v>-345</v>
      </c>
      <c r="E230" s="391">
        <v>-345</v>
      </c>
      <c r="F230" s="391">
        <v>18870</v>
      </c>
      <c r="G230" s="391">
        <v>-1.86</v>
      </c>
    </row>
    <row r="231" spans="1:7" x14ac:dyDescent="0.3">
      <c r="A231" s="387" t="s">
        <v>777</v>
      </c>
      <c r="B231" s="387" t="s">
        <v>571</v>
      </c>
      <c r="C231" s="391">
        <v>3168</v>
      </c>
      <c r="D231" s="391">
        <v>650.16</v>
      </c>
      <c r="E231" s="391">
        <v>650.16</v>
      </c>
      <c r="F231" s="391">
        <v>2517.84</v>
      </c>
      <c r="G231" s="391">
        <v>20.52</v>
      </c>
    </row>
    <row r="232" spans="1:7" x14ac:dyDescent="0.3">
      <c r="A232" s="387" t="s">
        <v>778</v>
      </c>
      <c r="B232" s="387" t="s">
        <v>261</v>
      </c>
      <c r="C232" s="391">
        <v>61354</v>
      </c>
      <c r="D232" s="391">
        <v>4580.38</v>
      </c>
      <c r="E232" s="391">
        <v>4580.38</v>
      </c>
      <c r="F232" s="391">
        <v>56773.62</v>
      </c>
      <c r="G232" s="391">
        <v>7.47</v>
      </c>
    </row>
    <row r="233" spans="1:7" x14ac:dyDescent="0.3">
      <c r="A233" s="387" t="s">
        <v>779</v>
      </c>
      <c r="B233" s="387" t="s">
        <v>317</v>
      </c>
      <c r="C233" s="391">
        <v>25293</v>
      </c>
      <c r="D233" s="391">
        <v>1338.3</v>
      </c>
      <c r="E233" s="391">
        <v>1338.3</v>
      </c>
      <c r="F233" s="391">
        <v>23954.7</v>
      </c>
      <c r="G233" s="391">
        <v>5.29</v>
      </c>
    </row>
    <row r="234" spans="1:7" x14ac:dyDescent="0.3">
      <c r="A234" s="387" t="s">
        <v>780</v>
      </c>
      <c r="B234" s="387" t="s">
        <v>781</v>
      </c>
      <c r="C234" s="391">
        <v>3859</v>
      </c>
      <c r="D234" s="391">
        <v>1540</v>
      </c>
      <c r="E234" s="391">
        <v>1540</v>
      </c>
      <c r="F234" s="391">
        <v>2319</v>
      </c>
      <c r="G234" s="391">
        <v>39.909999999999997</v>
      </c>
    </row>
    <row r="235" spans="1:7" x14ac:dyDescent="0.3">
      <c r="A235" s="387" t="s">
        <v>782</v>
      </c>
      <c r="B235" s="387" t="s">
        <v>783</v>
      </c>
      <c r="C235" s="391">
        <v>3603</v>
      </c>
      <c r="D235" s="391">
        <v>375</v>
      </c>
      <c r="E235" s="391">
        <v>375</v>
      </c>
      <c r="F235" s="391">
        <v>3228</v>
      </c>
      <c r="G235" s="391">
        <v>10.41</v>
      </c>
    </row>
    <row r="236" spans="1:7" x14ac:dyDescent="0.3">
      <c r="A236" s="387" t="s">
        <v>784</v>
      </c>
      <c r="B236" s="387" t="s">
        <v>573</v>
      </c>
      <c r="C236" s="391">
        <v>739</v>
      </c>
      <c r="D236" s="391">
        <v>650</v>
      </c>
      <c r="E236" s="391">
        <v>650</v>
      </c>
      <c r="F236" s="391">
        <v>89</v>
      </c>
      <c r="G236" s="391">
        <v>87.96</v>
      </c>
    </row>
    <row r="237" spans="1:7" x14ac:dyDescent="0.3">
      <c r="A237" s="387" t="s">
        <v>785</v>
      </c>
      <c r="B237" s="387" t="s">
        <v>786</v>
      </c>
      <c r="C237" s="391">
        <v>2264</v>
      </c>
      <c r="D237" s="391">
        <v>19.989999999999998</v>
      </c>
      <c r="E237" s="391">
        <v>19.989999999999998</v>
      </c>
      <c r="F237" s="391">
        <v>2244.0100000000002</v>
      </c>
      <c r="G237" s="391">
        <v>0.88</v>
      </c>
    </row>
    <row r="238" spans="1:7" x14ac:dyDescent="0.3">
      <c r="A238" s="387" t="s">
        <v>787</v>
      </c>
      <c r="B238" s="387" t="s">
        <v>575</v>
      </c>
      <c r="C238" s="391">
        <v>2500</v>
      </c>
      <c r="D238" s="391">
        <v>531.15</v>
      </c>
      <c r="E238" s="391">
        <v>531.15</v>
      </c>
      <c r="F238" s="391">
        <v>1968.85</v>
      </c>
      <c r="G238" s="391">
        <v>21.25</v>
      </c>
    </row>
    <row r="239" spans="1:7" x14ac:dyDescent="0.3">
      <c r="A239" s="387" t="s">
        <v>788</v>
      </c>
      <c r="B239" s="387" t="s">
        <v>789</v>
      </c>
      <c r="C239" s="391">
        <v>3088</v>
      </c>
      <c r="D239" s="391">
        <v>115.96</v>
      </c>
      <c r="E239" s="391">
        <v>115.96</v>
      </c>
      <c r="F239" s="391">
        <v>2972.04</v>
      </c>
      <c r="G239" s="391">
        <v>3.76</v>
      </c>
    </row>
    <row r="240" spans="1:7" x14ac:dyDescent="0.3">
      <c r="A240" s="387" t="s">
        <v>790</v>
      </c>
      <c r="B240" s="387" t="s">
        <v>791</v>
      </c>
      <c r="C240" s="391">
        <v>5280</v>
      </c>
      <c r="D240" s="391">
        <v>0</v>
      </c>
      <c r="E240" s="391">
        <v>0</v>
      </c>
      <c r="F240" s="391">
        <v>5280</v>
      </c>
      <c r="G240" s="391">
        <v>0</v>
      </c>
    </row>
    <row r="241" spans="1:7" x14ac:dyDescent="0.3">
      <c r="A241" s="387" t="s">
        <v>792</v>
      </c>
      <c r="B241" s="387" t="s">
        <v>722</v>
      </c>
      <c r="C241" s="391">
        <v>11500</v>
      </c>
      <c r="D241" s="391">
        <v>2204</v>
      </c>
      <c r="E241" s="391">
        <v>2204</v>
      </c>
      <c r="F241" s="391">
        <v>9296</v>
      </c>
      <c r="G241" s="391">
        <v>19.170000000000002</v>
      </c>
    </row>
    <row r="242" spans="1:7" x14ac:dyDescent="0.3">
      <c r="A242" s="387" t="s">
        <v>793</v>
      </c>
      <c r="B242" s="387" t="s">
        <v>794</v>
      </c>
      <c r="C242" s="391">
        <v>5202</v>
      </c>
      <c r="D242" s="391">
        <v>0</v>
      </c>
      <c r="E242" s="391">
        <v>0</v>
      </c>
      <c r="F242" s="391">
        <v>5202</v>
      </c>
      <c r="G242" s="391">
        <v>0</v>
      </c>
    </row>
    <row r="243" spans="1:7" x14ac:dyDescent="0.3">
      <c r="A243" s="387" t="s">
        <v>795</v>
      </c>
      <c r="B243" s="387" t="s">
        <v>180</v>
      </c>
      <c r="C243" s="391">
        <v>82894</v>
      </c>
      <c r="D243" s="391">
        <v>20664.46</v>
      </c>
      <c r="E243" s="391">
        <v>20664.46</v>
      </c>
      <c r="F243" s="391">
        <v>62229.54</v>
      </c>
      <c r="G243" s="391">
        <v>24.93</v>
      </c>
    </row>
    <row r="244" spans="1:7" x14ac:dyDescent="0.3">
      <c r="A244" s="387" t="s">
        <v>796</v>
      </c>
      <c r="B244" s="387" t="s">
        <v>51</v>
      </c>
      <c r="C244" s="391">
        <v>965000</v>
      </c>
      <c r="D244" s="391">
        <v>211251.07</v>
      </c>
      <c r="E244" s="391">
        <v>211251.07</v>
      </c>
      <c r="F244" s="391">
        <v>753748.93</v>
      </c>
      <c r="G244" s="391">
        <v>21.89</v>
      </c>
    </row>
    <row r="245" spans="1:7" x14ac:dyDescent="0.3">
      <c r="A245" s="387" t="s">
        <v>797</v>
      </c>
      <c r="B245" s="387" t="s">
        <v>181</v>
      </c>
      <c r="C245" s="391">
        <v>244000</v>
      </c>
      <c r="D245" s="391">
        <v>63686.99</v>
      </c>
      <c r="E245" s="391">
        <v>63686.99</v>
      </c>
      <c r="F245" s="391">
        <v>180313.01</v>
      </c>
      <c r="G245" s="391">
        <v>26.1</v>
      </c>
    </row>
    <row r="246" spans="1:7" x14ac:dyDescent="0.3">
      <c r="A246" s="387" t="s">
        <v>798</v>
      </c>
      <c r="B246" s="387" t="s">
        <v>580</v>
      </c>
      <c r="C246" s="391">
        <v>90000</v>
      </c>
      <c r="D246" s="391">
        <v>50011.83</v>
      </c>
      <c r="E246" s="391">
        <v>50011.83</v>
      </c>
      <c r="F246" s="391">
        <v>39988.17</v>
      </c>
      <c r="G246" s="391">
        <v>55.57</v>
      </c>
    </row>
    <row r="247" spans="1:7" x14ac:dyDescent="0.3">
      <c r="A247" s="387" t="s">
        <v>799</v>
      </c>
      <c r="B247" s="387" t="s">
        <v>800</v>
      </c>
      <c r="C247" s="391">
        <v>6000</v>
      </c>
      <c r="D247" s="391">
        <v>0</v>
      </c>
      <c r="E247" s="391">
        <v>0</v>
      </c>
      <c r="F247" s="391">
        <v>6000</v>
      </c>
      <c r="G247" s="391">
        <v>0</v>
      </c>
    </row>
    <row r="248" spans="1:7" x14ac:dyDescent="0.3">
      <c r="A248" s="387" t="s">
        <v>801</v>
      </c>
      <c r="B248" s="387" t="s">
        <v>725</v>
      </c>
      <c r="C248" s="391">
        <v>58448</v>
      </c>
      <c r="D248" s="391">
        <v>14785.86</v>
      </c>
      <c r="E248" s="391">
        <v>14785.86</v>
      </c>
      <c r="F248" s="391">
        <v>43662.14</v>
      </c>
      <c r="G248" s="391">
        <v>25.3</v>
      </c>
    </row>
    <row r="249" spans="1:7" x14ac:dyDescent="0.3">
      <c r="A249" s="387" t="s">
        <v>802</v>
      </c>
      <c r="B249" s="387" t="s">
        <v>736</v>
      </c>
      <c r="C249" s="391">
        <v>5760</v>
      </c>
      <c r="D249" s="391">
        <v>483.21</v>
      </c>
      <c r="E249" s="391">
        <v>483.21</v>
      </c>
      <c r="F249" s="391">
        <v>5276.79</v>
      </c>
      <c r="G249" s="391">
        <v>8.39</v>
      </c>
    </row>
    <row r="250" spans="1:7" x14ac:dyDescent="0.3">
      <c r="A250" s="387" t="s">
        <v>803</v>
      </c>
      <c r="B250" s="387" t="s">
        <v>804</v>
      </c>
      <c r="C250" s="391">
        <v>1400</v>
      </c>
      <c r="D250" s="391">
        <v>0</v>
      </c>
      <c r="E250" s="391">
        <v>0</v>
      </c>
      <c r="F250" s="391">
        <v>1400</v>
      </c>
      <c r="G250" s="391">
        <v>0</v>
      </c>
    </row>
    <row r="251" spans="1:7" x14ac:dyDescent="0.3">
      <c r="A251" s="387" t="s">
        <v>805</v>
      </c>
      <c r="B251" s="387" t="s">
        <v>259</v>
      </c>
      <c r="C251" s="391">
        <v>42000</v>
      </c>
      <c r="D251" s="391">
        <v>12328.03</v>
      </c>
      <c r="E251" s="391">
        <v>12328.03</v>
      </c>
      <c r="F251" s="391">
        <v>29671.97</v>
      </c>
      <c r="G251" s="391">
        <v>29.35</v>
      </c>
    </row>
    <row r="252" spans="1:7" x14ac:dyDescent="0.3">
      <c r="A252" s="387" t="s">
        <v>806</v>
      </c>
      <c r="B252" s="387" t="s">
        <v>53</v>
      </c>
      <c r="C252" s="391">
        <v>210000</v>
      </c>
      <c r="D252" s="391">
        <v>33308.379999999997</v>
      </c>
      <c r="E252" s="391">
        <v>33308.379999999997</v>
      </c>
      <c r="F252" s="391">
        <v>176691.62</v>
      </c>
      <c r="G252" s="391">
        <v>15.86</v>
      </c>
    </row>
    <row r="253" spans="1:7" x14ac:dyDescent="0.3">
      <c r="A253" s="387" t="s">
        <v>807</v>
      </c>
      <c r="B253" s="387" t="s">
        <v>628</v>
      </c>
      <c r="C253" s="391">
        <v>30000</v>
      </c>
      <c r="D253" s="391">
        <v>7038.54</v>
      </c>
      <c r="E253" s="391">
        <v>7038.54</v>
      </c>
      <c r="F253" s="391">
        <v>22961.46</v>
      </c>
      <c r="G253" s="391">
        <v>23.46</v>
      </c>
    </row>
    <row r="254" spans="1:7" x14ac:dyDescent="0.3">
      <c r="A254" s="387" t="s">
        <v>808</v>
      </c>
      <c r="B254" s="387" t="s">
        <v>257</v>
      </c>
      <c r="C254" s="391">
        <v>45000</v>
      </c>
      <c r="D254" s="391">
        <v>0</v>
      </c>
      <c r="E254" s="391">
        <v>0</v>
      </c>
      <c r="F254" s="391">
        <v>45000</v>
      </c>
      <c r="G254" s="391">
        <v>0</v>
      </c>
    </row>
    <row r="255" spans="1:7" x14ac:dyDescent="0.3">
      <c r="A255" s="387" t="s">
        <v>809</v>
      </c>
      <c r="B255" s="387" t="s">
        <v>54</v>
      </c>
      <c r="C255" s="391">
        <v>4550</v>
      </c>
      <c r="D255" s="391">
        <v>4191</v>
      </c>
      <c r="E255" s="391">
        <v>4191</v>
      </c>
      <c r="F255" s="391">
        <v>359</v>
      </c>
      <c r="G255" s="391">
        <v>92.11</v>
      </c>
    </row>
    <row r="256" spans="1:7" x14ac:dyDescent="0.3">
      <c r="A256" s="387" t="s">
        <v>810</v>
      </c>
      <c r="B256" s="387" t="s">
        <v>588</v>
      </c>
      <c r="C256" s="391">
        <v>104000</v>
      </c>
      <c r="D256" s="391">
        <v>24376.66</v>
      </c>
      <c r="E256" s="391">
        <v>24376.66</v>
      </c>
      <c r="F256" s="391">
        <v>79623.34</v>
      </c>
      <c r="G256" s="391">
        <v>23.44</v>
      </c>
    </row>
    <row r="257" spans="1:7" x14ac:dyDescent="0.3">
      <c r="A257" s="387" t="s">
        <v>811</v>
      </c>
      <c r="B257" s="387" t="s">
        <v>812</v>
      </c>
      <c r="C257" s="391">
        <v>22000</v>
      </c>
      <c r="D257" s="391">
        <v>4152.05</v>
      </c>
      <c r="E257" s="391">
        <v>4152.05</v>
      </c>
      <c r="F257" s="391">
        <v>17847.95</v>
      </c>
      <c r="G257" s="391">
        <v>18.87</v>
      </c>
    </row>
    <row r="258" spans="1:7" x14ac:dyDescent="0.3">
      <c r="A258" s="387" t="s">
        <v>813</v>
      </c>
      <c r="B258" s="387" t="s">
        <v>592</v>
      </c>
      <c r="C258" s="391">
        <v>15000</v>
      </c>
      <c r="D258" s="391">
        <v>3571.25</v>
      </c>
      <c r="E258" s="391">
        <v>3571.25</v>
      </c>
      <c r="F258" s="391">
        <v>11428.75</v>
      </c>
      <c r="G258" s="391">
        <v>23.81</v>
      </c>
    </row>
    <row r="259" spans="1:7" x14ac:dyDescent="0.3">
      <c r="A259" s="387" t="s">
        <v>814</v>
      </c>
      <c r="B259" s="387" t="s">
        <v>637</v>
      </c>
      <c r="C259" s="391">
        <v>8000</v>
      </c>
      <c r="D259" s="391">
        <v>1961.64</v>
      </c>
      <c r="E259" s="391">
        <v>1961.64</v>
      </c>
      <c r="F259" s="391">
        <v>6038.36</v>
      </c>
      <c r="G259" s="391">
        <v>24.52</v>
      </c>
    </row>
    <row r="260" spans="1:7" x14ac:dyDescent="0.3">
      <c r="A260" s="387" t="s">
        <v>815</v>
      </c>
      <c r="B260" s="387" t="s">
        <v>563</v>
      </c>
      <c r="C260" s="391">
        <v>23000</v>
      </c>
      <c r="D260" s="391">
        <v>44333</v>
      </c>
      <c r="E260" s="391">
        <v>44333</v>
      </c>
      <c r="F260" s="391">
        <v>-21333</v>
      </c>
      <c r="G260" s="391">
        <v>192.75</v>
      </c>
    </row>
    <row r="261" spans="1:7" x14ac:dyDescent="0.3">
      <c r="A261" s="387" t="s">
        <v>816</v>
      </c>
      <c r="B261" s="387" t="s">
        <v>595</v>
      </c>
      <c r="C261" s="391">
        <v>28</v>
      </c>
      <c r="D261" s="391">
        <v>131.18</v>
      </c>
      <c r="E261" s="391">
        <v>131.18</v>
      </c>
      <c r="F261" s="391">
        <v>-103.18</v>
      </c>
      <c r="G261" s="391">
        <v>468.5</v>
      </c>
    </row>
    <row r="262" spans="1:7" x14ac:dyDescent="0.3">
      <c r="A262" s="387" t="s">
        <v>817</v>
      </c>
      <c r="B262" s="387" t="s">
        <v>682</v>
      </c>
      <c r="C262" s="391">
        <v>5500</v>
      </c>
      <c r="D262" s="391">
        <v>299.75</v>
      </c>
      <c r="E262" s="391">
        <v>299.75</v>
      </c>
      <c r="F262" s="391">
        <v>5200.25</v>
      </c>
      <c r="G262" s="391">
        <v>5.45</v>
      </c>
    </row>
    <row r="263" spans="1:7" x14ac:dyDescent="0.3">
      <c r="A263" s="387" t="s">
        <v>818</v>
      </c>
      <c r="B263" s="387" t="s">
        <v>761</v>
      </c>
      <c r="C263" s="391">
        <v>325</v>
      </c>
      <c r="D263" s="391">
        <v>0</v>
      </c>
      <c r="E263" s="391">
        <v>0</v>
      </c>
      <c r="F263" s="391">
        <v>325</v>
      </c>
      <c r="G263" s="391">
        <v>0</v>
      </c>
    </row>
    <row r="264" spans="1:7" x14ac:dyDescent="0.3">
      <c r="A264" s="387" t="s">
        <v>819</v>
      </c>
      <c r="B264" s="387" t="s">
        <v>765</v>
      </c>
      <c r="C264" s="391">
        <v>14000</v>
      </c>
      <c r="D264" s="391">
        <v>0</v>
      </c>
      <c r="E264" s="391">
        <v>0</v>
      </c>
      <c r="F264" s="391">
        <v>14000</v>
      </c>
      <c r="G264" s="391">
        <v>0</v>
      </c>
    </row>
    <row r="265" spans="1:7" x14ac:dyDescent="0.3">
      <c r="A265" s="387" t="s">
        <v>820</v>
      </c>
      <c r="B265" s="387" t="s">
        <v>258</v>
      </c>
      <c r="C265" s="391">
        <v>8500</v>
      </c>
      <c r="D265" s="391">
        <v>2781.88</v>
      </c>
      <c r="E265" s="391">
        <v>2781.88</v>
      </c>
      <c r="F265" s="391">
        <v>5718.12</v>
      </c>
      <c r="G265" s="391">
        <v>32.729999999999997</v>
      </c>
    </row>
    <row r="266" spans="1:7" x14ac:dyDescent="0.3">
      <c r="A266" s="387" t="s">
        <v>821</v>
      </c>
      <c r="B266" s="387" t="s">
        <v>685</v>
      </c>
      <c r="C266" s="391">
        <v>0</v>
      </c>
      <c r="D266" s="391">
        <v>5100</v>
      </c>
      <c r="E266" s="391">
        <v>5100</v>
      </c>
      <c r="F266" s="391">
        <v>-5100</v>
      </c>
      <c r="G266" s="391">
        <v>100</v>
      </c>
    </row>
    <row r="267" spans="1:7" x14ac:dyDescent="0.3">
      <c r="A267" s="387" t="s">
        <v>822</v>
      </c>
      <c r="B267" s="387" t="s">
        <v>183</v>
      </c>
      <c r="C267" s="391">
        <v>19000</v>
      </c>
      <c r="D267" s="391">
        <v>982</v>
      </c>
      <c r="E267" s="391">
        <v>982</v>
      </c>
      <c r="F267" s="391">
        <v>18018</v>
      </c>
      <c r="G267" s="391">
        <v>5.17</v>
      </c>
    </row>
    <row r="268" spans="1:7" x14ac:dyDescent="0.3">
      <c r="A268" s="387" t="s">
        <v>823</v>
      </c>
      <c r="B268" s="387" t="s">
        <v>824</v>
      </c>
      <c r="C268" s="391">
        <v>24000</v>
      </c>
      <c r="D268" s="391">
        <v>4703.57</v>
      </c>
      <c r="E268" s="391">
        <v>4703.57</v>
      </c>
      <c r="F268" s="391">
        <v>19296.43</v>
      </c>
      <c r="G268" s="391">
        <v>19.600000000000001</v>
      </c>
    </row>
    <row r="269" spans="1:7" x14ac:dyDescent="0.3">
      <c r="A269" s="387" t="s">
        <v>825</v>
      </c>
      <c r="B269" s="387" t="s">
        <v>600</v>
      </c>
      <c r="C269" s="391">
        <v>14500</v>
      </c>
      <c r="D269" s="391">
        <v>1648.83</v>
      </c>
      <c r="E269" s="391">
        <v>1648.83</v>
      </c>
      <c r="F269" s="391">
        <v>12851.17</v>
      </c>
      <c r="G269" s="391">
        <v>11.37</v>
      </c>
    </row>
    <row r="270" spans="1:7" x14ac:dyDescent="0.3">
      <c r="A270" s="387" t="s">
        <v>826</v>
      </c>
      <c r="B270" s="387" t="s">
        <v>262</v>
      </c>
      <c r="C270" s="391">
        <v>11000</v>
      </c>
      <c r="D270" s="391">
        <v>3142.22</v>
      </c>
      <c r="E270" s="391">
        <v>3142.22</v>
      </c>
      <c r="F270" s="391">
        <v>7857.78</v>
      </c>
      <c r="G270" s="391">
        <v>28.57</v>
      </c>
    </row>
    <row r="271" spans="1:7" x14ac:dyDescent="0.3">
      <c r="A271" s="387" t="s">
        <v>827</v>
      </c>
      <c r="B271" s="387" t="s">
        <v>697</v>
      </c>
      <c r="C271" s="391">
        <v>13000</v>
      </c>
      <c r="D271" s="391">
        <v>3250</v>
      </c>
      <c r="E271" s="391">
        <v>3250</v>
      </c>
      <c r="F271" s="391">
        <v>9750</v>
      </c>
      <c r="G271" s="391">
        <v>25</v>
      </c>
    </row>
    <row r="272" spans="1:7" x14ac:dyDescent="0.3">
      <c r="A272" s="387" t="s">
        <v>828</v>
      </c>
      <c r="B272" s="387" t="s">
        <v>55</v>
      </c>
      <c r="C272" s="391">
        <v>202357</v>
      </c>
      <c r="D272" s="391">
        <v>491.11</v>
      </c>
      <c r="E272" s="391">
        <v>491.11</v>
      </c>
      <c r="F272" s="391">
        <v>201865.89</v>
      </c>
      <c r="G272" s="391">
        <v>0.24</v>
      </c>
    </row>
    <row r="273" spans="1:7" x14ac:dyDescent="0.3">
      <c r="A273" s="387" t="s">
        <v>829</v>
      </c>
      <c r="B273" s="387" t="s">
        <v>830</v>
      </c>
      <c r="C273" s="391">
        <v>0</v>
      </c>
      <c r="D273" s="391">
        <v>677.16</v>
      </c>
      <c r="E273" s="391">
        <v>677.16</v>
      </c>
      <c r="F273" s="391">
        <v>-677.16</v>
      </c>
      <c r="G273" s="391">
        <v>100</v>
      </c>
    </row>
    <row r="274" spans="1:7" x14ac:dyDescent="0.3">
      <c r="A274" s="387" t="s">
        <v>831</v>
      </c>
      <c r="B274" s="387" t="s">
        <v>569</v>
      </c>
      <c r="C274" s="391">
        <v>14000</v>
      </c>
      <c r="D274" s="391">
        <v>150</v>
      </c>
      <c r="E274" s="391">
        <v>150</v>
      </c>
      <c r="F274" s="391">
        <v>13850</v>
      </c>
      <c r="G274" s="391">
        <v>1.07</v>
      </c>
    </row>
    <row r="275" spans="1:7" x14ac:dyDescent="0.3">
      <c r="A275" s="387" t="s">
        <v>832</v>
      </c>
      <c r="B275" s="387" t="s">
        <v>571</v>
      </c>
      <c r="C275" s="391">
        <v>2500</v>
      </c>
      <c r="D275" s="391">
        <v>0</v>
      </c>
      <c r="E275" s="391">
        <v>0</v>
      </c>
      <c r="F275" s="391">
        <v>2500</v>
      </c>
      <c r="G275" s="391">
        <v>0</v>
      </c>
    </row>
    <row r="276" spans="1:7" x14ac:dyDescent="0.3">
      <c r="A276" s="387" t="s">
        <v>833</v>
      </c>
      <c r="B276" s="387" t="s">
        <v>261</v>
      </c>
      <c r="C276" s="391">
        <v>9834</v>
      </c>
      <c r="D276" s="391">
        <v>651.16</v>
      </c>
      <c r="E276" s="391">
        <v>651.16</v>
      </c>
      <c r="F276" s="391">
        <v>9182.84</v>
      </c>
      <c r="G276" s="391">
        <v>6.62</v>
      </c>
    </row>
    <row r="277" spans="1:7" x14ac:dyDescent="0.3">
      <c r="A277" s="387" t="s">
        <v>834</v>
      </c>
      <c r="B277" s="387" t="s">
        <v>330</v>
      </c>
      <c r="C277" s="391">
        <v>7200</v>
      </c>
      <c r="D277" s="391">
        <v>3534.57</v>
      </c>
      <c r="E277" s="391">
        <v>3534.57</v>
      </c>
      <c r="F277" s="391">
        <v>3665.43</v>
      </c>
      <c r="G277" s="391">
        <v>49.09</v>
      </c>
    </row>
    <row r="278" spans="1:7" x14ac:dyDescent="0.3">
      <c r="A278" s="387" t="s">
        <v>835</v>
      </c>
      <c r="B278" s="387" t="s">
        <v>836</v>
      </c>
      <c r="C278" s="391">
        <v>2000</v>
      </c>
      <c r="D278" s="391">
        <v>310.14</v>
      </c>
      <c r="E278" s="391">
        <v>310.14</v>
      </c>
      <c r="F278" s="391">
        <v>1689.86</v>
      </c>
      <c r="G278" s="391">
        <v>15.51</v>
      </c>
    </row>
    <row r="279" spans="1:7" x14ac:dyDescent="0.3">
      <c r="A279" s="387" t="s">
        <v>837</v>
      </c>
      <c r="B279" s="387" t="s">
        <v>674</v>
      </c>
      <c r="C279" s="391">
        <v>5100</v>
      </c>
      <c r="D279" s="391">
        <v>810.58</v>
      </c>
      <c r="E279" s="391">
        <v>810.58</v>
      </c>
      <c r="F279" s="391">
        <v>4289.42</v>
      </c>
      <c r="G279" s="391">
        <v>15.89</v>
      </c>
    </row>
    <row r="280" spans="1:7" x14ac:dyDescent="0.3">
      <c r="A280" s="387" t="s">
        <v>838</v>
      </c>
      <c r="B280" s="387" t="s">
        <v>839</v>
      </c>
      <c r="C280" s="391">
        <v>4500</v>
      </c>
      <c r="D280" s="391">
        <v>195.38</v>
      </c>
      <c r="E280" s="391">
        <v>195.38</v>
      </c>
      <c r="F280" s="391">
        <v>4304.62</v>
      </c>
      <c r="G280" s="391">
        <v>4.34</v>
      </c>
    </row>
    <row r="281" spans="1:7" x14ac:dyDescent="0.3">
      <c r="A281" s="387" t="s">
        <v>840</v>
      </c>
      <c r="B281" s="387" t="s">
        <v>676</v>
      </c>
      <c r="C281" s="391">
        <v>4400</v>
      </c>
      <c r="D281" s="391">
        <v>2273.3200000000002</v>
      </c>
      <c r="E281" s="391">
        <v>2273.3200000000002</v>
      </c>
      <c r="F281" s="391">
        <v>2126.6799999999998</v>
      </c>
      <c r="G281" s="391">
        <v>51.67</v>
      </c>
    </row>
    <row r="282" spans="1:7" x14ac:dyDescent="0.3">
      <c r="A282" s="387" t="s">
        <v>841</v>
      </c>
      <c r="B282" s="387" t="s">
        <v>317</v>
      </c>
      <c r="C282" s="391">
        <v>0</v>
      </c>
      <c r="D282" s="391">
        <v>326.98</v>
      </c>
      <c r="E282" s="391">
        <v>326.98</v>
      </c>
      <c r="F282" s="391">
        <v>-326.98</v>
      </c>
      <c r="G282" s="391">
        <v>100</v>
      </c>
    </row>
    <row r="283" spans="1:7" x14ac:dyDescent="0.3">
      <c r="A283" s="387" t="s">
        <v>842</v>
      </c>
      <c r="B283" s="387" t="s">
        <v>317</v>
      </c>
      <c r="C283" s="391">
        <v>33200</v>
      </c>
      <c r="D283" s="391">
        <v>7406.55</v>
      </c>
      <c r="E283" s="391">
        <v>7406.55</v>
      </c>
      <c r="F283" s="391">
        <v>25793.45</v>
      </c>
      <c r="G283" s="391">
        <v>22.31</v>
      </c>
    </row>
    <row r="284" spans="1:7" x14ac:dyDescent="0.3">
      <c r="A284" s="387" t="s">
        <v>843</v>
      </c>
      <c r="B284" s="387" t="s">
        <v>573</v>
      </c>
      <c r="C284" s="391">
        <v>9200</v>
      </c>
      <c r="D284" s="391">
        <v>3312.88</v>
      </c>
      <c r="E284" s="391">
        <v>3312.88</v>
      </c>
      <c r="F284" s="391">
        <v>5887.12</v>
      </c>
      <c r="G284" s="391">
        <v>36.01</v>
      </c>
    </row>
    <row r="285" spans="1:7" x14ac:dyDescent="0.3">
      <c r="A285" s="387" t="s">
        <v>844</v>
      </c>
      <c r="B285" s="387" t="s">
        <v>575</v>
      </c>
      <c r="C285" s="391">
        <v>8000</v>
      </c>
      <c r="D285" s="391">
        <v>0</v>
      </c>
      <c r="E285" s="391">
        <v>0</v>
      </c>
      <c r="F285" s="391">
        <v>8000</v>
      </c>
      <c r="G285" s="391">
        <v>0</v>
      </c>
    </row>
    <row r="286" spans="1:7" x14ac:dyDescent="0.3">
      <c r="A286" s="387" t="s">
        <v>845</v>
      </c>
      <c r="B286" s="387" t="s">
        <v>789</v>
      </c>
      <c r="C286" s="391">
        <v>7000</v>
      </c>
      <c r="D286" s="391">
        <v>2960.55</v>
      </c>
      <c r="E286" s="391">
        <v>2960.55</v>
      </c>
      <c r="F286" s="391">
        <v>4039.45</v>
      </c>
      <c r="G286" s="391">
        <v>42.29</v>
      </c>
    </row>
    <row r="287" spans="1:7" x14ac:dyDescent="0.3">
      <c r="A287" s="387" t="s">
        <v>846</v>
      </c>
      <c r="B287" s="387" t="s">
        <v>501</v>
      </c>
      <c r="C287" s="391">
        <v>4600</v>
      </c>
      <c r="D287" s="391">
        <v>651.98</v>
      </c>
      <c r="E287" s="391">
        <v>651.98</v>
      </c>
      <c r="F287" s="391">
        <v>3948.02</v>
      </c>
      <c r="G287" s="391">
        <v>14.17</v>
      </c>
    </row>
    <row r="288" spans="1:7" x14ac:dyDescent="0.3">
      <c r="A288" s="387" t="s">
        <v>847</v>
      </c>
      <c r="B288" s="387" t="s">
        <v>848</v>
      </c>
      <c r="C288" s="391">
        <v>20000</v>
      </c>
      <c r="D288" s="391">
        <v>0</v>
      </c>
      <c r="E288" s="391">
        <v>0</v>
      </c>
      <c r="F288" s="391">
        <v>20000</v>
      </c>
      <c r="G288" s="391">
        <v>0</v>
      </c>
    </row>
    <row r="289" spans="1:7" x14ac:dyDescent="0.3">
      <c r="A289" s="387" t="s">
        <v>849</v>
      </c>
      <c r="B289" s="387" t="s">
        <v>722</v>
      </c>
      <c r="C289" s="391">
        <v>29332</v>
      </c>
      <c r="D289" s="391">
        <v>3681</v>
      </c>
      <c r="E289" s="391">
        <v>3681</v>
      </c>
      <c r="F289" s="391">
        <v>25651</v>
      </c>
      <c r="G289" s="391">
        <v>12.55</v>
      </c>
    </row>
    <row r="290" spans="1:7" x14ac:dyDescent="0.3">
      <c r="A290" s="387" t="s">
        <v>850</v>
      </c>
      <c r="B290" s="387" t="s">
        <v>851</v>
      </c>
      <c r="C290" s="391">
        <v>34992</v>
      </c>
      <c r="D290" s="391">
        <v>9932.9599999999991</v>
      </c>
      <c r="E290" s="391">
        <v>9932.9599999999991</v>
      </c>
      <c r="F290" s="391">
        <v>25059.040000000001</v>
      </c>
      <c r="G290" s="391">
        <v>28.39</v>
      </c>
    </row>
    <row r="291" spans="1:7" x14ac:dyDescent="0.3">
      <c r="A291" s="387" t="s">
        <v>852</v>
      </c>
      <c r="B291" s="387" t="s">
        <v>853</v>
      </c>
      <c r="C291" s="391">
        <v>27000</v>
      </c>
      <c r="D291" s="391">
        <v>2409.67</v>
      </c>
      <c r="E291" s="391">
        <v>2409.67</v>
      </c>
      <c r="F291" s="391">
        <v>24590.33</v>
      </c>
      <c r="G291" s="391">
        <v>8.92</v>
      </c>
    </row>
    <row r="292" spans="1:7" x14ac:dyDescent="0.3">
      <c r="A292" s="387" t="s">
        <v>855</v>
      </c>
      <c r="B292" s="387" t="s">
        <v>180</v>
      </c>
      <c r="C292" s="391">
        <v>0</v>
      </c>
      <c r="D292" s="391">
        <v>491.95</v>
      </c>
      <c r="E292" s="391">
        <v>491.95</v>
      </c>
      <c r="F292" s="391">
        <v>-491.95</v>
      </c>
      <c r="G292" s="391">
        <v>100</v>
      </c>
    </row>
    <row r="293" spans="1:7" x14ac:dyDescent="0.3">
      <c r="A293" s="387" t="s">
        <v>856</v>
      </c>
      <c r="B293" s="387" t="s">
        <v>51</v>
      </c>
      <c r="C293" s="391">
        <v>172000</v>
      </c>
      <c r="D293" s="391">
        <v>39968.699999999997</v>
      </c>
      <c r="E293" s="391">
        <v>39968.699999999997</v>
      </c>
      <c r="F293" s="391">
        <v>132031.29999999999</v>
      </c>
      <c r="G293" s="391">
        <v>23.24</v>
      </c>
    </row>
    <row r="294" spans="1:7" x14ac:dyDescent="0.3">
      <c r="A294" s="387" t="s">
        <v>857</v>
      </c>
      <c r="B294" s="387" t="s">
        <v>858</v>
      </c>
      <c r="C294" s="391">
        <v>70902</v>
      </c>
      <c r="D294" s="391">
        <v>16117.05</v>
      </c>
      <c r="E294" s="391">
        <v>16117.05</v>
      </c>
      <c r="F294" s="391">
        <v>54784.95</v>
      </c>
      <c r="G294" s="391">
        <v>22.73</v>
      </c>
    </row>
    <row r="295" spans="1:7" x14ac:dyDescent="0.3">
      <c r="A295" s="387" t="s">
        <v>859</v>
      </c>
      <c r="B295" s="387" t="s">
        <v>259</v>
      </c>
      <c r="C295" s="391">
        <v>14207</v>
      </c>
      <c r="D295" s="391">
        <v>3616.5</v>
      </c>
      <c r="E295" s="391">
        <v>3616.5</v>
      </c>
      <c r="F295" s="391">
        <v>10590.5</v>
      </c>
      <c r="G295" s="391">
        <v>25.46</v>
      </c>
    </row>
    <row r="296" spans="1:7" x14ac:dyDescent="0.3">
      <c r="A296" s="387" t="s">
        <v>860</v>
      </c>
      <c r="B296" s="387" t="s">
        <v>53</v>
      </c>
      <c r="C296" s="391">
        <v>33000</v>
      </c>
      <c r="D296" s="391">
        <v>7860.9</v>
      </c>
      <c r="E296" s="391">
        <v>7860.9</v>
      </c>
      <c r="F296" s="391">
        <v>25139.1</v>
      </c>
      <c r="G296" s="391">
        <v>23.82</v>
      </c>
    </row>
    <row r="297" spans="1:7" x14ac:dyDescent="0.3">
      <c r="A297" s="387" t="s">
        <v>861</v>
      </c>
      <c r="B297" s="387" t="s">
        <v>628</v>
      </c>
      <c r="C297" s="391">
        <v>7204</v>
      </c>
      <c r="D297" s="391">
        <v>1384.62</v>
      </c>
      <c r="E297" s="391">
        <v>1384.62</v>
      </c>
      <c r="F297" s="391">
        <v>5819.38</v>
      </c>
      <c r="G297" s="391">
        <v>19.22</v>
      </c>
    </row>
    <row r="298" spans="1:7" x14ac:dyDescent="0.3">
      <c r="A298" s="387" t="s">
        <v>862</v>
      </c>
      <c r="B298" s="387" t="s">
        <v>257</v>
      </c>
      <c r="C298" s="391">
        <v>11110</v>
      </c>
      <c r="D298" s="391">
        <v>0</v>
      </c>
      <c r="E298" s="391">
        <v>0</v>
      </c>
      <c r="F298" s="391">
        <v>11110</v>
      </c>
      <c r="G298" s="391">
        <v>0</v>
      </c>
    </row>
    <row r="299" spans="1:7" x14ac:dyDescent="0.3">
      <c r="A299" s="387" t="s">
        <v>863</v>
      </c>
      <c r="B299" s="387" t="s">
        <v>54</v>
      </c>
      <c r="C299" s="391">
        <v>1343</v>
      </c>
      <c r="D299" s="391">
        <v>1238</v>
      </c>
      <c r="E299" s="391">
        <v>1238</v>
      </c>
      <c r="F299" s="391">
        <v>105</v>
      </c>
      <c r="G299" s="391">
        <v>92.18</v>
      </c>
    </row>
    <row r="300" spans="1:7" x14ac:dyDescent="0.3">
      <c r="A300" s="387" t="s">
        <v>864</v>
      </c>
      <c r="B300" s="387" t="s">
        <v>588</v>
      </c>
      <c r="C300" s="391">
        <v>14500</v>
      </c>
      <c r="D300" s="391">
        <v>3179.62</v>
      </c>
      <c r="E300" s="391">
        <v>3179.62</v>
      </c>
      <c r="F300" s="391">
        <v>11320.38</v>
      </c>
      <c r="G300" s="391">
        <v>21.93</v>
      </c>
    </row>
    <row r="301" spans="1:7" x14ac:dyDescent="0.3">
      <c r="A301" s="387" t="s">
        <v>865</v>
      </c>
      <c r="B301" s="387" t="s">
        <v>812</v>
      </c>
      <c r="C301" s="391">
        <v>5050</v>
      </c>
      <c r="D301" s="391">
        <v>830.88</v>
      </c>
      <c r="E301" s="391">
        <v>830.88</v>
      </c>
      <c r="F301" s="391">
        <v>4219.12</v>
      </c>
      <c r="G301" s="391">
        <v>16.45</v>
      </c>
    </row>
    <row r="302" spans="1:7" x14ac:dyDescent="0.3">
      <c r="A302" s="387" t="s">
        <v>866</v>
      </c>
      <c r="B302" s="387" t="s">
        <v>592</v>
      </c>
      <c r="C302" s="391">
        <v>505</v>
      </c>
      <c r="D302" s="391">
        <v>111.42</v>
      </c>
      <c r="E302" s="391">
        <v>111.42</v>
      </c>
      <c r="F302" s="391">
        <v>393.58</v>
      </c>
      <c r="G302" s="391">
        <v>22.06</v>
      </c>
    </row>
    <row r="303" spans="1:7" x14ac:dyDescent="0.3">
      <c r="A303" s="387" t="s">
        <v>867</v>
      </c>
      <c r="B303" s="387" t="s">
        <v>595</v>
      </c>
      <c r="C303" s="391">
        <v>27</v>
      </c>
      <c r="D303" s="391">
        <v>0</v>
      </c>
      <c r="E303" s="391">
        <v>0</v>
      </c>
      <c r="F303" s="391">
        <v>27</v>
      </c>
      <c r="G303" s="391">
        <v>0</v>
      </c>
    </row>
    <row r="304" spans="1:7" x14ac:dyDescent="0.3">
      <c r="A304" s="387" t="s">
        <v>868</v>
      </c>
      <c r="B304" s="387" t="s">
        <v>258</v>
      </c>
      <c r="C304" s="391">
        <v>1029</v>
      </c>
      <c r="D304" s="391">
        <v>56</v>
      </c>
      <c r="E304" s="391">
        <v>56</v>
      </c>
      <c r="F304" s="391">
        <v>973</v>
      </c>
      <c r="G304" s="391">
        <v>5.44</v>
      </c>
    </row>
    <row r="305" spans="1:7" x14ac:dyDescent="0.3">
      <c r="A305" s="387" t="s">
        <v>869</v>
      </c>
      <c r="B305" s="387" t="s">
        <v>183</v>
      </c>
      <c r="C305" s="391">
        <v>2058</v>
      </c>
      <c r="D305" s="391">
        <v>1071.8</v>
      </c>
      <c r="E305" s="391">
        <v>1071.8</v>
      </c>
      <c r="F305" s="391">
        <v>986.2</v>
      </c>
      <c r="G305" s="391">
        <v>52.08</v>
      </c>
    </row>
    <row r="306" spans="1:7" x14ac:dyDescent="0.3">
      <c r="A306" s="387" t="s">
        <v>870</v>
      </c>
      <c r="B306" s="387" t="s">
        <v>871</v>
      </c>
      <c r="C306" s="391">
        <v>16000</v>
      </c>
      <c r="D306" s="391">
        <v>5561.1</v>
      </c>
      <c r="E306" s="391">
        <v>5561.1</v>
      </c>
      <c r="F306" s="391">
        <v>10438.9</v>
      </c>
      <c r="G306" s="391">
        <v>34.76</v>
      </c>
    </row>
    <row r="307" spans="1:7" x14ac:dyDescent="0.3">
      <c r="A307" s="387" t="s">
        <v>872</v>
      </c>
      <c r="B307" s="387" t="s">
        <v>873</v>
      </c>
      <c r="C307" s="391">
        <v>16000</v>
      </c>
      <c r="D307" s="391">
        <v>3651</v>
      </c>
      <c r="E307" s="391">
        <v>3651</v>
      </c>
      <c r="F307" s="391">
        <v>12349</v>
      </c>
      <c r="G307" s="391">
        <v>22.82</v>
      </c>
    </row>
    <row r="308" spans="1:7" x14ac:dyDescent="0.3">
      <c r="A308" s="387" t="s">
        <v>874</v>
      </c>
      <c r="B308" s="387" t="s">
        <v>875</v>
      </c>
      <c r="C308" s="391">
        <v>20000</v>
      </c>
      <c r="D308" s="391">
        <v>6423</v>
      </c>
      <c r="E308" s="391">
        <v>6423</v>
      </c>
      <c r="F308" s="391">
        <v>13577</v>
      </c>
      <c r="G308" s="391">
        <v>32.119999999999997</v>
      </c>
    </row>
    <row r="309" spans="1:7" x14ac:dyDescent="0.3">
      <c r="A309" s="387" t="s">
        <v>876</v>
      </c>
      <c r="B309" s="387" t="s">
        <v>569</v>
      </c>
      <c r="C309" s="391">
        <v>3000</v>
      </c>
      <c r="D309" s="391">
        <v>600</v>
      </c>
      <c r="E309" s="391">
        <v>600</v>
      </c>
      <c r="F309" s="391">
        <v>2400</v>
      </c>
      <c r="G309" s="391">
        <v>20</v>
      </c>
    </row>
    <row r="310" spans="1:7" x14ac:dyDescent="0.3">
      <c r="A310" s="387" t="s">
        <v>877</v>
      </c>
      <c r="B310" s="387" t="s">
        <v>571</v>
      </c>
      <c r="C310" s="391">
        <v>1584</v>
      </c>
      <c r="D310" s="391">
        <v>694.86</v>
      </c>
      <c r="E310" s="391">
        <v>694.86</v>
      </c>
      <c r="F310" s="391">
        <v>889.14</v>
      </c>
      <c r="G310" s="391">
        <v>43.87</v>
      </c>
    </row>
    <row r="311" spans="1:7" x14ac:dyDescent="0.3">
      <c r="A311" s="387" t="s">
        <v>878</v>
      </c>
      <c r="B311" s="387" t="s">
        <v>573</v>
      </c>
      <c r="C311" s="391">
        <v>1161</v>
      </c>
      <c r="D311" s="391">
        <v>270</v>
      </c>
      <c r="E311" s="391">
        <v>270</v>
      </c>
      <c r="F311" s="391">
        <v>891</v>
      </c>
      <c r="G311" s="391">
        <v>23.26</v>
      </c>
    </row>
    <row r="312" spans="1:7" x14ac:dyDescent="0.3">
      <c r="A312" s="387" t="s">
        <v>879</v>
      </c>
      <c r="B312" s="387" t="s">
        <v>575</v>
      </c>
      <c r="C312" s="391">
        <v>449</v>
      </c>
      <c r="D312" s="391">
        <v>0</v>
      </c>
      <c r="E312" s="391">
        <v>0</v>
      </c>
      <c r="F312" s="391">
        <v>449</v>
      </c>
      <c r="G312" s="391">
        <v>0</v>
      </c>
    </row>
    <row r="313" spans="1:7" x14ac:dyDescent="0.3">
      <c r="A313" s="387" t="s">
        <v>880</v>
      </c>
      <c r="B313" s="387" t="s">
        <v>881</v>
      </c>
      <c r="C313" s="391">
        <v>9623</v>
      </c>
      <c r="D313" s="391">
        <v>0</v>
      </c>
      <c r="E313" s="391">
        <v>0</v>
      </c>
      <c r="F313" s="391">
        <v>9623</v>
      </c>
      <c r="G313" s="391">
        <v>0</v>
      </c>
    </row>
    <row r="314" spans="1:7" x14ac:dyDescent="0.3">
      <c r="A314" s="387" t="s">
        <v>882</v>
      </c>
      <c r="B314" s="387" t="s">
        <v>259</v>
      </c>
      <c r="C314" s="391">
        <v>737</v>
      </c>
      <c r="D314" s="391">
        <v>0</v>
      </c>
      <c r="E314" s="391">
        <v>0</v>
      </c>
      <c r="F314" s="391">
        <v>737</v>
      </c>
      <c r="G314" s="391">
        <v>0</v>
      </c>
    </row>
    <row r="315" spans="1:7" x14ac:dyDescent="0.3">
      <c r="A315" s="387" t="s">
        <v>883</v>
      </c>
      <c r="B315" s="387" t="s">
        <v>183</v>
      </c>
      <c r="C315" s="391">
        <v>41168</v>
      </c>
      <c r="D315" s="391">
        <v>23252.01</v>
      </c>
      <c r="E315" s="391">
        <v>23252.01</v>
      </c>
      <c r="F315" s="391">
        <v>17915.990000000002</v>
      </c>
      <c r="G315" s="391">
        <v>56.48</v>
      </c>
    </row>
    <row r="316" spans="1:7" x14ac:dyDescent="0.3">
      <c r="A316" s="387" t="s">
        <v>884</v>
      </c>
      <c r="B316" s="387" t="s">
        <v>567</v>
      </c>
      <c r="C316" s="391">
        <v>4216</v>
      </c>
      <c r="D316" s="391">
        <v>650</v>
      </c>
      <c r="E316" s="391">
        <v>650</v>
      </c>
      <c r="F316" s="391">
        <v>3566</v>
      </c>
      <c r="G316" s="391">
        <v>15.42</v>
      </c>
    </row>
    <row r="317" spans="1:7" x14ac:dyDescent="0.3">
      <c r="A317" s="387" t="s">
        <v>885</v>
      </c>
      <c r="B317" s="387" t="s">
        <v>886</v>
      </c>
      <c r="C317" s="391">
        <v>1000</v>
      </c>
      <c r="D317" s="391">
        <v>0</v>
      </c>
      <c r="E317" s="391">
        <v>0</v>
      </c>
      <c r="F317" s="391">
        <v>1000</v>
      </c>
      <c r="G317" s="391">
        <v>0</v>
      </c>
    </row>
    <row r="318" spans="1:7" x14ac:dyDescent="0.3">
      <c r="A318" s="387" t="s">
        <v>887</v>
      </c>
      <c r="B318" s="387" t="s">
        <v>259</v>
      </c>
      <c r="C318" s="391">
        <v>50</v>
      </c>
      <c r="D318" s="391">
        <v>0</v>
      </c>
      <c r="E318" s="391">
        <v>0</v>
      </c>
      <c r="F318" s="391">
        <v>50</v>
      </c>
      <c r="G318" s="391">
        <v>0</v>
      </c>
    </row>
    <row r="319" spans="1:7" x14ac:dyDescent="0.3">
      <c r="A319" s="387" t="s">
        <v>888</v>
      </c>
      <c r="B319" s="387" t="s">
        <v>575</v>
      </c>
      <c r="C319" s="391">
        <v>0</v>
      </c>
      <c r="D319" s="391">
        <v>2905.79</v>
      </c>
      <c r="E319" s="391">
        <v>2905.79</v>
      </c>
      <c r="F319" s="391">
        <v>-2905.79</v>
      </c>
      <c r="G319" s="391">
        <v>100</v>
      </c>
    </row>
    <row r="320" spans="1:7" x14ac:dyDescent="0.3">
      <c r="A320" s="387" t="s">
        <v>889</v>
      </c>
      <c r="B320" s="387" t="s">
        <v>180</v>
      </c>
      <c r="C320" s="391">
        <v>84188</v>
      </c>
      <c r="D320" s="391">
        <v>0</v>
      </c>
      <c r="E320" s="391">
        <v>0</v>
      </c>
      <c r="F320" s="391">
        <v>84188</v>
      </c>
      <c r="G320" s="391">
        <v>0</v>
      </c>
    </row>
    <row r="321" spans="1:7" x14ac:dyDescent="0.3">
      <c r="A321" s="387" t="s">
        <v>890</v>
      </c>
      <c r="B321" s="387" t="s">
        <v>51</v>
      </c>
      <c r="C321" s="391">
        <v>848533</v>
      </c>
      <c r="D321" s="391">
        <v>201528.63</v>
      </c>
      <c r="E321" s="391">
        <v>201528.63</v>
      </c>
      <c r="F321" s="391">
        <v>647004.37</v>
      </c>
      <c r="G321" s="391">
        <v>23.75</v>
      </c>
    </row>
    <row r="322" spans="1:7" x14ac:dyDescent="0.3">
      <c r="A322" s="387" t="s">
        <v>891</v>
      </c>
      <c r="B322" s="387" t="s">
        <v>181</v>
      </c>
      <c r="C322" s="391">
        <v>145155</v>
      </c>
      <c r="D322" s="391">
        <v>30429.4</v>
      </c>
      <c r="E322" s="391">
        <v>30429.4</v>
      </c>
      <c r="F322" s="391">
        <v>114725.6</v>
      </c>
      <c r="G322" s="391">
        <v>20.96</v>
      </c>
    </row>
    <row r="323" spans="1:7" x14ac:dyDescent="0.3">
      <c r="A323" s="387" t="s">
        <v>892</v>
      </c>
      <c r="B323" s="387" t="s">
        <v>580</v>
      </c>
      <c r="C323" s="391">
        <v>97072</v>
      </c>
      <c r="D323" s="391">
        <v>18637.669999999998</v>
      </c>
      <c r="E323" s="391">
        <v>18637.669999999998</v>
      </c>
      <c r="F323" s="391">
        <v>78434.33</v>
      </c>
      <c r="G323" s="391">
        <v>19.2</v>
      </c>
    </row>
    <row r="324" spans="1:7" x14ac:dyDescent="0.3">
      <c r="A324" s="387" t="s">
        <v>893</v>
      </c>
      <c r="B324" s="387" t="s">
        <v>582</v>
      </c>
      <c r="C324" s="391">
        <v>13300</v>
      </c>
      <c r="D324" s="391">
        <v>0</v>
      </c>
      <c r="E324" s="391">
        <v>0</v>
      </c>
      <c r="F324" s="391">
        <v>13300</v>
      </c>
      <c r="G324" s="391">
        <v>0</v>
      </c>
    </row>
    <row r="325" spans="1:7" x14ac:dyDescent="0.3">
      <c r="A325" s="387" t="s">
        <v>894</v>
      </c>
      <c r="B325" s="387" t="s">
        <v>259</v>
      </c>
      <c r="C325" s="391">
        <v>87944</v>
      </c>
      <c r="D325" s="391">
        <v>20745.88</v>
      </c>
      <c r="E325" s="391">
        <v>20745.88</v>
      </c>
      <c r="F325" s="391">
        <v>67198.12</v>
      </c>
      <c r="G325" s="391">
        <v>23.59</v>
      </c>
    </row>
    <row r="326" spans="1:7" x14ac:dyDescent="0.3">
      <c r="A326" s="387" t="s">
        <v>895</v>
      </c>
      <c r="B326" s="387" t="s">
        <v>53</v>
      </c>
      <c r="C326" s="391">
        <v>176152</v>
      </c>
      <c r="D326" s="391">
        <v>43654.03</v>
      </c>
      <c r="E326" s="391">
        <v>43654.03</v>
      </c>
      <c r="F326" s="391">
        <v>132497.97</v>
      </c>
      <c r="G326" s="391">
        <v>24.78</v>
      </c>
    </row>
    <row r="327" spans="1:7" x14ac:dyDescent="0.3">
      <c r="A327" s="387" t="s">
        <v>896</v>
      </c>
      <c r="B327" s="387" t="s">
        <v>628</v>
      </c>
      <c r="C327" s="391">
        <v>18367</v>
      </c>
      <c r="D327" s="391">
        <v>4846.32</v>
      </c>
      <c r="E327" s="391">
        <v>4846.32</v>
      </c>
      <c r="F327" s="391">
        <v>13520.68</v>
      </c>
      <c r="G327" s="391">
        <v>26.39</v>
      </c>
    </row>
    <row r="328" spans="1:7" x14ac:dyDescent="0.3">
      <c r="A328" s="387" t="s">
        <v>897</v>
      </c>
      <c r="B328" s="387" t="s">
        <v>630</v>
      </c>
      <c r="C328" s="391">
        <v>412</v>
      </c>
      <c r="D328" s="391">
        <v>0</v>
      </c>
      <c r="E328" s="391">
        <v>0</v>
      </c>
      <c r="F328" s="391">
        <v>412</v>
      </c>
      <c r="G328" s="391">
        <v>0</v>
      </c>
    </row>
    <row r="329" spans="1:7" x14ac:dyDescent="0.3">
      <c r="A329" s="387" t="s">
        <v>898</v>
      </c>
      <c r="B329" s="387" t="s">
        <v>257</v>
      </c>
      <c r="C329" s="391">
        <v>53847</v>
      </c>
      <c r="D329" s="391">
        <v>700</v>
      </c>
      <c r="E329" s="391">
        <v>700</v>
      </c>
      <c r="F329" s="391">
        <v>53147</v>
      </c>
      <c r="G329" s="391">
        <v>1.3</v>
      </c>
    </row>
    <row r="330" spans="1:7" x14ac:dyDescent="0.3">
      <c r="A330" s="387" t="s">
        <v>899</v>
      </c>
      <c r="B330" s="387" t="s">
        <v>54</v>
      </c>
      <c r="C330" s="391">
        <v>102101</v>
      </c>
      <c r="D330" s="391">
        <v>94050</v>
      </c>
      <c r="E330" s="391">
        <v>94050</v>
      </c>
      <c r="F330" s="391">
        <v>8051</v>
      </c>
      <c r="G330" s="391">
        <v>92.11</v>
      </c>
    </row>
    <row r="331" spans="1:7" x14ac:dyDescent="0.3">
      <c r="A331" s="387" t="s">
        <v>900</v>
      </c>
      <c r="B331" s="387" t="s">
        <v>588</v>
      </c>
      <c r="C331" s="391">
        <v>37989</v>
      </c>
      <c r="D331" s="391">
        <v>8237.9500000000007</v>
      </c>
      <c r="E331" s="391">
        <v>8237.9500000000007</v>
      </c>
      <c r="F331" s="391">
        <v>29751.05</v>
      </c>
      <c r="G331" s="391">
        <v>21.69</v>
      </c>
    </row>
    <row r="332" spans="1:7" x14ac:dyDescent="0.3">
      <c r="A332" s="387" t="s">
        <v>901</v>
      </c>
      <c r="B332" s="387" t="s">
        <v>590</v>
      </c>
      <c r="C332" s="391">
        <v>11115</v>
      </c>
      <c r="D332" s="391">
        <v>2400.3200000000002</v>
      </c>
      <c r="E332" s="391">
        <v>2400.3200000000002</v>
      </c>
      <c r="F332" s="391">
        <v>8714.68</v>
      </c>
      <c r="G332" s="391">
        <v>21.6</v>
      </c>
    </row>
    <row r="333" spans="1:7" x14ac:dyDescent="0.3">
      <c r="A333" s="387" t="s">
        <v>902</v>
      </c>
      <c r="B333" s="387" t="s">
        <v>592</v>
      </c>
      <c r="C333" s="391">
        <v>7500</v>
      </c>
      <c r="D333" s="391">
        <v>1539.96</v>
      </c>
      <c r="E333" s="391">
        <v>1539.96</v>
      </c>
      <c r="F333" s="391">
        <v>5960.04</v>
      </c>
      <c r="G333" s="391">
        <v>20.53</v>
      </c>
    </row>
    <row r="334" spans="1:7" x14ac:dyDescent="0.3">
      <c r="A334" s="387" t="s">
        <v>903</v>
      </c>
      <c r="B334" s="387" t="s">
        <v>563</v>
      </c>
      <c r="C334" s="391">
        <v>40000</v>
      </c>
      <c r="D334" s="391">
        <v>39476</v>
      </c>
      <c r="E334" s="391">
        <v>39476</v>
      </c>
      <c r="F334" s="391">
        <v>524</v>
      </c>
      <c r="G334" s="391">
        <v>98.69</v>
      </c>
    </row>
    <row r="335" spans="1:7" x14ac:dyDescent="0.3">
      <c r="A335" s="387" t="s">
        <v>904</v>
      </c>
      <c r="B335" s="387" t="s">
        <v>595</v>
      </c>
      <c r="C335" s="391">
        <v>94</v>
      </c>
      <c r="D335" s="391">
        <v>88.08</v>
      </c>
      <c r="E335" s="391">
        <v>88.08</v>
      </c>
      <c r="F335" s="391">
        <v>5.92</v>
      </c>
      <c r="G335" s="391">
        <v>93.7</v>
      </c>
    </row>
    <row r="336" spans="1:7" x14ac:dyDescent="0.3">
      <c r="A336" s="387" t="s">
        <v>905</v>
      </c>
      <c r="B336" s="387" t="s">
        <v>761</v>
      </c>
      <c r="C336" s="391">
        <v>13525</v>
      </c>
      <c r="D336" s="391">
        <v>13440</v>
      </c>
      <c r="E336" s="391">
        <v>13440</v>
      </c>
      <c r="F336" s="391">
        <v>85</v>
      </c>
      <c r="G336" s="391">
        <v>99.37</v>
      </c>
    </row>
    <row r="337" spans="1:7" x14ac:dyDescent="0.3">
      <c r="A337" s="387" t="s">
        <v>906</v>
      </c>
      <c r="B337" s="387" t="s">
        <v>907</v>
      </c>
      <c r="C337" s="391">
        <v>4216</v>
      </c>
      <c r="D337" s="391">
        <v>425</v>
      </c>
      <c r="E337" s="391">
        <v>425</v>
      </c>
      <c r="F337" s="391">
        <v>3791</v>
      </c>
      <c r="G337" s="391">
        <v>10.08</v>
      </c>
    </row>
    <row r="338" spans="1:7" x14ac:dyDescent="0.3">
      <c r="A338" s="387" t="s">
        <v>908</v>
      </c>
      <c r="B338" s="387" t="s">
        <v>258</v>
      </c>
      <c r="C338" s="391">
        <v>15809</v>
      </c>
      <c r="D338" s="391">
        <v>2589.4299999999998</v>
      </c>
      <c r="E338" s="391">
        <v>2589.4299999999998</v>
      </c>
      <c r="F338" s="391">
        <v>13219.57</v>
      </c>
      <c r="G338" s="391">
        <v>16.38</v>
      </c>
    </row>
    <row r="339" spans="1:7" x14ac:dyDescent="0.3">
      <c r="A339" s="387" t="s">
        <v>909</v>
      </c>
      <c r="B339" s="387" t="s">
        <v>183</v>
      </c>
      <c r="C339" s="391">
        <v>20000</v>
      </c>
      <c r="D339" s="391">
        <v>3880</v>
      </c>
      <c r="E339" s="391">
        <v>3880</v>
      </c>
      <c r="F339" s="391">
        <v>16120</v>
      </c>
      <c r="G339" s="391">
        <v>19.399999999999999</v>
      </c>
    </row>
    <row r="340" spans="1:7" x14ac:dyDescent="0.3">
      <c r="A340" s="387" t="s">
        <v>910</v>
      </c>
      <c r="B340" s="387" t="s">
        <v>262</v>
      </c>
      <c r="C340" s="391">
        <v>18500</v>
      </c>
      <c r="D340" s="391">
        <v>3853.05</v>
      </c>
      <c r="E340" s="391">
        <v>3853.05</v>
      </c>
      <c r="F340" s="391">
        <v>14646.95</v>
      </c>
      <c r="G340" s="391">
        <v>20.83</v>
      </c>
    </row>
    <row r="341" spans="1:7" x14ac:dyDescent="0.3">
      <c r="A341" s="387" t="s">
        <v>911</v>
      </c>
      <c r="B341" s="387" t="s">
        <v>697</v>
      </c>
      <c r="C341" s="391">
        <v>8431</v>
      </c>
      <c r="D341" s="391">
        <v>2107.75</v>
      </c>
      <c r="E341" s="391">
        <v>2107.75</v>
      </c>
      <c r="F341" s="391">
        <v>6323.25</v>
      </c>
      <c r="G341" s="391">
        <v>25</v>
      </c>
    </row>
    <row r="342" spans="1:7" x14ac:dyDescent="0.3">
      <c r="A342" s="387" t="s">
        <v>912</v>
      </c>
      <c r="B342" s="387" t="s">
        <v>55</v>
      </c>
      <c r="C342" s="391">
        <v>87764</v>
      </c>
      <c r="D342" s="391">
        <v>9259.86</v>
      </c>
      <c r="E342" s="391">
        <v>9259.86</v>
      </c>
      <c r="F342" s="391">
        <v>78504.14</v>
      </c>
      <c r="G342" s="391">
        <v>10.55</v>
      </c>
    </row>
    <row r="343" spans="1:7" x14ac:dyDescent="0.3">
      <c r="A343" s="387" t="s">
        <v>913</v>
      </c>
      <c r="B343" s="387" t="s">
        <v>914</v>
      </c>
      <c r="C343" s="391">
        <v>6392</v>
      </c>
      <c r="D343" s="391">
        <v>0</v>
      </c>
      <c r="E343" s="391">
        <v>0</v>
      </c>
      <c r="F343" s="391">
        <v>6392</v>
      </c>
      <c r="G343" s="391">
        <v>0</v>
      </c>
    </row>
    <row r="344" spans="1:7" x14ac:dyDescent="0.3">
      <c r="A344" s="387" t="s">
        <v>915</v>
      </c>
      <c r="B344" s="387" t="s">
        <v>569</v>
      </c>
      <c r="C344" s="391">
        <v>12000</v>
      </c>
      <c r="D344" s="391">
        <v>20.29</v>
      </c>
      <c r="E344" s="391">
        <v>20.29</v>
      </c>
      <c r="F344" s="391">
        <v>11979.71</v>
      </c>
      <c r="G344" s="391">
        <v>0.17</v>
      </c>
    </row>
    <row r="345" spans="1:7" x14ac:dyDescent="0.3">
      <c r="A345" s="387" t="s">
        <v>916</v>
      </c>
      <c r="B345" s="387" t="s">
        <v>330</v>
      </c>
      <c r="C345" s="391">
        <v>115928</v>
      </c>
      <c r="D345" s="391">
        <v>19103.89</v>
      </c>
      <c r="E345" s="391">
        <v>19103.89</v>
      </c>
      <c r="F345" s="391">
        <v>96824.11</v>
      </c>
      <c r="G345" s="391">
        <v>16.48</v>
      </c>
    </row>
    <row r="346" spans="1:7" x14ac:dyDescent="0.3">
      <c r="A346" s="387" t="s">
        <v>917</v>
      </c>
      <c r="B346" s="387" t="s">
        <v>918</v>
      </c>
      <c r="C346" s="391">
        <v>30876</v>
      </c>
      <c r="D346" s="391">
        <v>11688.83</v>
      </c>
      <c r="E346" s="391">
        <v>11688.83</v>
      </c>
      <c r="F346" s="391">
        <v>19187.169999999998</v>
      </c>
      <c r="G346" s="391">
        <v>37.86</v>
      </c>
    </row>
    <row r="347" spans="1:7" x14ac:dyDescent="0.3">
      <c r="A347" s="387" t="s">
        <v>919</v>
      </c>
      <c r="B347" s="387" t="s">
        <v>920</v>
      </c>
      <c r="C347" s="391">
        <v>10292</v>
      </c>
      <c r="D347" s="391">
        <v>0</v>
      </c>
      <c r="E347" s="391">
        <v>0</v>
      </c>
      <c r="F347" s="391">
        <v>10292</v>
      </c>
      <c r="G347" s="391">
        <v>0</v>
      </c>
    </row>
    <row r="348" spans="1:7" x14ac:dyDescent="0.3">
      <c r="A348" s="387" t="s">
        <v>921</v>
      </c>
      <c r="B348" s="387" t="s">
        <v>573</v>
      </c>
      <c r="C348" s="391">
        <v>1697</v>
      </c>
      <c r="D348" s="391">
        <v>0</v>
      </c>
      <c r="E348" s="391">
        <v>0</v>
      </c>
      <c r="F348" s="391">
        <v>1697</v>
      </c>
      <c r="G348" s="391">
        <v>0</v>
      </c>
    </row>
    <row r="349" spans="1:7" x14ac:dyDescent="0.3">
      <c r="A349" s="387" t="s">
        <v>922</v>
      </c>
      <c r="B349" s="387" t="s">
        <v>575</v>
      </c>
      <c r="C349" s="391">
        <v>846</v>
      </c>
      <c r="D349" s="391">
        <v>0</v>
      </c>
      <c r="E349" s="391">
        <v>0</v>
      </c>
      <c r="F349" s="391">
        <v>846</v>
      </c>
      <c r="G349" s="391">
        <v>0</v>
      </c>
    </row>
    <row r="350" spans="1:7" x14ac:dyDescent="0.3">
      <c r="A350" s="387" t="s">
        <v>923</v>
      </c>
      <c r="B350" s="387" t="s">
        <v>722</v>
      </c>
      <c r="C350" s="391">
        <v>3088</v>
      </c>
      <c r="D350" s="391">
        <v>543.37</v>
      </c>
      <c r="E350" s="391">
        <v>543.37</v>
      </c>
      <c r="F350" s="391">
        <v>2544.63</v>
      </c>
      <c r="G350" s="391">
        <v>17.600000000000001</v>
      </c>
    </row>
    <row r="351" spans="1:7" x14ac:dyDescent="0.3">
      <c r="A351" s="387" t="s">
        <v>925</v>
      </c>
      <c r="B351" s="387" t="s">
        <v>56</v>
      </c>
      <c r="C351" s="391">
        <v>740911</v>
      </c>
      <c r="D351" s="391">
        <v>123751.76</v>
      </c>
      <c r="E351" s="391">
        <v>123751.76</v>
      </c>
      <c r="F351" s="391">
        <v>617159.24</v>
      </c>
      <c r="G351" s="391">
        <v>16.7</v>
      </c>
    </row>
    <row r="352" spans="1:7" x14ac:dyDescent="0.3">
      <c r="A352" s="387" t="s">
        <v>926</v>
      </c>
      <c r="B352" s="387" t="s">
        <v>927</v>
      </c>
      <c r="C352" s="391">
        <v>19000</v>
      </c>
      <c r="D352" s="391">
        <v>6322</v>
      </c>
      <c r="E352" s="391">
        <v>6322</v>
      </c>
      <c r="F352" s="391">
        <v>12678</v>
      </c>
      <c r="G352" s="391">
        <v>33.270000000000003</v>
      </c>
    </row>
    <row r="353" spans="1:7" x14ac:dyDescent="0.3">
      <c r="A353" s="387" t="s">
        <v>928</v>
      </c>
      <c r="B353" s="387" t="s">
        <v>929</v>
      </c>
      <c r="C353" s="391">
        <v>887</v>
      </c>
      <c r="D353" s="391">
        <v>150</v>
      </c>
      <c r="E353" s="391">
        <v>150</v>
      </c>
      <c r="F353" s="391">
        <v>737</v>
      </c>
      <c r="G353" s="391">
        <v>16.91</v>
      </c>
    </row>
    <row r="354" spans="1:7" x14ac:dyDescent="0.3">
      <c r="A354" s="387" t="s">
        <v>930</v>
      </c>
      <c r="B354" s="387" t="s">
        <v>575</v>
      </c>
      <c r="C354" s="391">
        <v>528</v>
      </c>
      <c r="D354" s="391">
        <v>0</v>
      </c>
      <c r="E354" s="391">
        <v>0</v>
      </c>
      <c r="F354" s="391">
        <v>528</v>
      </c>
      <c r="G354" s="391">
        <v>0</v>
      </c>
    </row>
    <row r="355" spans="1:7" x14ac:dyDescent="0.3">
      <c r="A355" s="387" t="s">
        <v>931</v>
      </c>
      <c r="B355" s="387" t="s">
        <v>54</v>
      </c>
      <c r="C355" s="391">
        <v>17674</v>
      </c>
      <c r="D355" s="391">
        <v>16281</v>
      </c>
      <c r="E355" s="391">
        <v>16281</v>
      </c>
      <c r="F355" s="391">
        <v>1393</v>
      </c>
      <c r="G355" s="391">
        <v>92.12</v>
      </c>
    </row>
    <row r="356" spans="1:7" x14ac:dyDescent="0.3">
      <c r="A356" s="387" t="s">
        <v>932</v>
      </c>
      <c r="B356" s="387" t="s">
        <v>55</v>
      </c>
      <c r="C356" s="391">
        <v>166464</v>
      </c>
      <c r="D356" s="391">
        <v>45625.67</v>
      </c>
      <c r="E356" s="391">
        <v>45625.67</v>
      </c>
      <c r="F356" s="391">
        <v>120838.33</v>
      </c>
      <c r="G356" s="391">
        <v>27.41</v>
      </c>
    </row>
    <row r="357" spans="1:7" x14ac:dyDescent="0.3">
      <c r="A357" s="387" t="s">
        <v>933</v>
      </c>
      <c r="B357" s="387" t="s">
        <v>934</v>
      </c>
      <c r="C357" s="391">
        <v>41168</v>
      </c>
      <c r="D357" s="391">
        <v>6140</v>
      </c>
      <c r="E357" s="391">
        <v>6140</v>
      </c>
      <c r="F357" s="391">
        <v>35028</v>
      </c>
      <c r="G357" s="391">
        <v>14.91</v>
      </c>
    </row>
    <row r="358" spans="1:7" x14ac:dyDescent="0.3">
      <c r="A358" s="387" t="s">
        <v>935</v>
      </c>
      <c r="B358" s="387" t="s">
        <v>936</v>
      </c>
      <c r="C358" s="391">
        <v>27055</v>
      </c>
      <c r="D358" s="391">
        <v>0</v>
      </c>
      <c r="E358" s="391">
        <v>0</v>
      </c>
      <c r="F358" s="391">
        <v>27055</v>
      </c>
      <c r="G358" s="391">
        <v>0</v>
      </c>
    </row>
    <row r="359" spans="1:7" x14ac:dyDescent="0.3">
      <c r="A359" s="387" t="s">
        <v>937</v>
      </c>
      <c r="B359" s="387" t="s">
        <v>575</v>
      </c>
      <c r="C359" s="391">
        <v>3196</v>
      </c>
      <c r="D359" s="391">
        <v>360</v>
      </c>
      <c r="E359" s="391">
        <v>360</v>
      </c>
      <c r="F359" s="391">
        <v>2836</v>
      </c>
      <c r="G359" s="391">
        <v>11.26</v>
      </c>
    </row>
    <row r="360" spans="1:7" x14ac:dyDescent="0.3">
      <c r="A360" s="387" t="s">
        <v>938</v>
      </c>
      <c r="B360" s="387" t="s">
        <v>54</v>
      </c>
      <c r="C360" s="391">
        <v>34258</v>
      </c>
      <c r="D360" s="391">
        <v>31785.22</v>
      </c>
      <c r="E360" s="391">
        <v>31785.22</v>
      </c>
      <c r="F360" s="391">
        <v>2472.7800000000002</v>
      </c>
      <c r="G360" s="391">
        <v>92.78</v>
      </c>
    </row>
    <row r="361" spans="1:7" x14ac:dyDescent="0.3">
      <c r="A361" s="387" t="s">
        <v>939</v>
      </c>
      <c r="B361" s="387" t="s">
        <v>595</v>
      </c>
      <c r="C361" s="391">
        <v>29</v>
      </c>
      <c r="D361" s="391">
        <v>13.82</v>
      </c>
      <c r="E361" s="391">
        <v>13.82</v>
      </c>
      <c r="F361" s="391">
        <v>15.18</v>
      </c>
      <c r="G361" s="391">
        <v>47.66</v>
      </c>
    </row>
    <row r="362" spans="1:7" x14ac:dyDescent="0.3">
      <c r="A362" s="387" t="s">
        <v>940</v>
      </c>
      <c r="B362" s="387" t="s">
        <v>907</v>
      </c>
      <c r="C362" s="391">
        <v>4216</v>
      </c>
      <c r="D362" s="391">
        <v>83.12</v>
      </c>
      <c r="E362" s="391">
        <v>83.12</v>
      </c>
      <c r="F362" s="391">
        <v>4132.88</v>
      </c>
      <c r="G362" s="391">
        <v>1.97</v>
      </c>
    </row>
    <row r="363" spans="1:7" x14ac:dyDescent="0.3">
      <c r="A363" s="387" t="s">
        <v>941</v>
      </c>
      <c r="B363" s="387" t="s">
        <v>183</v>
      </c>
      <c r="C363" s="391">
        <v>98807</v>
      </c>
      <c r="D363" s="391">
        <v>7552.75</v>
      </c>
      <c r="E363" s="391">
        <v>7552.75</v>
      </c>
      <c r="F363" s="391">
        <v>91254.25</v>
      </c>
      <c r="G363" s="391">
        <v>7.64</v>
      </c>
    </row>
    <row r="364" spans="1:7" x14ac:dyDescent="0.3">
      <c r="A364" s="387" t="s">
        <v>942</v>
      </c>
      <c r="B364" s="387" t="s">
        <v>943</v>
      </c>
      <c r="C364" s="391">
        <v>42155</v>
      </c>
      <c r="D364" s="391">
        <v>0</v>
      </c>
      <c r="E364" s="391">
        <v>0</v>
      </c>
      <c r="F364" s="391">
        <v>42155</v>
      </c>
      <c r="G364" s="391">
        <v>0</v>
      </c>
    </row>
    <row r="365" spans="1:7" x14ac:dyDescent="0.3">
      <c r="A365" s="387" t="s">
        <v>944</v>
      </c>
      <c r="B365" s="387" t="s">
        <v>262</v>
      </c>
      <c r="C365" s="391">
        <v>1584</v>
      </c>
      <c r="D365" s="391">
        <v>148.01</v>
      </c>
      <c r="E365" s="391">
        <v>148.01</v>
      </c>
      <c r="F365" s="391">
        <v>1435.99</v>
      </c>
      <c r="G365" s="391">
        <v>9.34</v>
      </c>
    </row>
    <row r="366" spans="1:7" x14ac:dyDescent="0.3">
      <c r="A366" s="387" t="s">
        <v>945</v>
      </c>
      <c r="B366" s="387" t="s">
        <v>55</v>
      </c>
      <c r="C366" s="391">
        <v>99107</v>
      </c>
      <c r="D366" s="391">
        <v>21301.97</v>
      </c>
      <c r="E366" s="391">
        <v>21301.97</v>
      </c>
      <c r="F366" s="391">
        <v>77805.03</v>
      </c>
      <c r="G366" s="391">
        <v>21.49</v>
      </c>
    </row>
    <row r="367" spans="1:7" x14ac:dyDescent="0.3">
      <c r="A367" s="387" t="s">
        <v>946</v>
      </c>
      <c r="B367" s="387" t="s">
        <v>914</v>
      </c>
      <c r="C367" s="391">
        <v>1279</v>
      </c>
      <c r="D367" s="391">
        <v>0</v>
      </c>
      <c r="E367" s="391">
        <v>0</v>
      </c>
      <c r="F367" s="391">
        <v>1279</v>
      </c>
      <c r="G367" s="391">
        <v>0</v>
      </c>
    </row>
    <row r="368" spans="1:7" x14ac:dyDescent="0.3">
      <c r="A368" s="387" t="s">
        <v>947</v>
      </c>
      <c r="B368" s="387" t="s">
        <v>569</v>
      </c>
      <c r="C368" s="391">
        <v>1492</v>
      </c>
      <c r="D368" s="391">
        <v>0</v>
      </c>
      <c r="E368" s="391">
        <v>0</v>
      </c>
      <c r="F368" s="391">
        <v>1492</v>
      </c>
      <c r="G368" s="391">
        <v>0</v>
      </c>
    </row>
    <row r="369" spans="1:7" x14ac:dyDescent="0.3">
      <c r="A369" s="387" t="s">
        <v>948</v>
      </c>
      <c r="B369" s="387" t="s">
        <v>571</v>
      </c>
      <c r="C369" s="391">
        <v>266</v>
      </c>
      <c r="D369" s="391">
        <v>0</v>
      </c>
      <c r="E369" s="391">
        <v>0</v>
      </c>
      <c r="F369" s="391">
        <v>266</v>
      </c>
      <c r="G369" s="391">
        <v>0</v>
      </c>
    </row>
    <row r="370" spans="1:7" x14ac:dyDescent="0.3">
      <c r="A370" s="387" t="s">
        <v>949</v>
      </c>
      <c r="B370" s="387" t="s">
        <v>950</v>
      </c>
      <c r="C370" s="391">
        <v>91810</v>
      </c>
      <c r="D370" s="391">
        <v>0</v>
      </c>
      <c r="E370" s="391">
        <v>0</v>
      </c>
      <c r="F370" s="391">
        <v>91810</v>
      </c>
      <c r="G370" s="391">
        <v>0</v>
      </c>
    </row>
    <row r="371" spans="1:7" x14ac:dyDescent="0.3">
      <c r="A371" s="387" t="s">
        <v>951</v>
      </c>
      <c r="B371" s="387" t="s">
        <v>952</v>
      </c>
      <c r="C371" s="391">
        <v>0</v>
      </c>
      <c r="D371" s="391">
        <v>185</v>
      </c>
      <c r="E371" s="391">
        <v>185</v>
      </c>
      <c r="F371" s="391">
        <v>-185</v>
      </c>
      <c r="G371" s="391">
        <v>100</v>
      </c>
    </row>
    <row r="372" spans="1:7" x14ac:dyDescent="0.3">
      <c r="A372" s="387" t="s">
        <v>953</v>
      </c>
      <c r="B372" s="387" t="s">
        <v>330</v>
      </c>
      <c r="C372" s="391">
        <v>10539</v>
      </c>
      <c r="D372" s="391">
        <v>4101.9799999999996</v>
      </c>
      <c r="E372" s="391">
        <v>4101.9799999999996</v>
      </c>
      <c r="F372" s="391">
        <v>6437.02</v>
      </c>
      <c r="G372" s="391">
        <v>38.92</v>
      </c>
    </row>
    <row r="373" spans="1:7" x14ac:dyDescent="0.3">
      <c r="A373" s="387" t="s">
        <v>954</v>
      </c>
      <c r="B373" s="387" t="s">
        <v>674</v>
      </c>
      <c r="C373" s="391">
        <v>8323</v>
      </c>
      <c r="D373" s="391">
        <v>40.14</v>
      </c>
      <c r="E373" s="391">
        <v>40.14</v>
      </c>
      <c r="F373" s="391">
        <v>8282.86</v>
      </c>
      <c r="G373" s="391">
        <v>0.48</v>
      </c>
    </row>
    <row r="374" spans="1:7" x14ac:dyDescent="0.3">
      <c r="A374" s="387" t="s">
        <v>955</v>
      </c>
      <c r="B374" s="387" t="s">
        <v>676</v>
      </c>
      <c r="C374" s="391">
        <v>3294</v>
      </c>
      <c r="D374" s="391">
        <v>1745.79</v>
      </c>
      <c r="E374" s="391">
        <v>1745.79</v>
      </c>
      <c r="F374" s="391">
        <v>1548.21</v>
      </c>
      <c r="G374" s="391">
        <v>53</v>
      </c>
    </row>
    <row r="375" spans="1:7" x14ac:dyDescent="0.3">
      <c r="A375" s="387" t="s">
        <v>956</v>
      </c>
      <c r="B375" s="387" t="s">
        <v>573</v>
      </c>
      <c r="C375" s="391">
        <v>426</v>
      </c>
      <c r="D375" s="391">
        <v>0</v>
      </c>
      <c r="E375" s="391">
        <v>0</v>
      </c>
      <c r="F375" s="391">
        <v>426</v>
      </c>
      <c r="G375" s="391">
        <v>0</v>
      </c>
    </row>
    <row r="376" spans="1:7" x14ac:dyDescent="0.3">
      <c r="A376" s="387" t="s">
        <v>957</v>
      </c>
      <c r="B376" s="387" t="s">
        <v>575</v>
      </c>
      <c r="C376" s="391">
        <v>518</v>
      </c>
      <c r="D376" s="391">
        <v>247.92</v>
      </c>
      <c r="E376" s="391">
        <v>247.92</v>
      </c>
      <c r="F376" s="391">
        <v>270.08</v>
      </c>
      <c r="G376" s="391">
        <v>47.86</v>
      </c>
    </row>
    <row r="377" spans="1:7" x14ac:dyDescent="0.3">
      <c r="A377" s="387" t="s">
        <v>959</v>
      </c>
      <c r="B377" s="387" t="s">
        <v>58</v>
      </c>
      <c r="C377" s="391">
        <v>514299</v>
      </c>
      <c r="D377" s="391">
        <v>345768.08</v>
      </c>
      <c r="E377" s="391">
        <v>345768.08</v>
      </c>
      <c r="F377" s="391">
        <v>168530.92</v>
      </c>
      <c r="G377" s="391">
        <v>67.23</v>
      </c>
    </row>
    <row r="378" spans="1:7" x14ac:dyDescent="0.3">
      <c r="A378" s="387" t="s">
        <v>960</v>
      </c>
      <c r="B378" s="387" t="s">
        <v>961</v>
      </c>
      <c r="C378" s="391">
        <v>63114</v>
      </c>
      <c r="D378" s="391">
        <v>0</v>
      </c>
      <c r="E378" s="391">
        <v>0</v>
      </c>
      <c r="F378" s="391">
        <v>63114</v>
      </c>
      <c r="G378" s="391">
        <v>0</v>
      </c>
    </row>
    <row r="379" spans="1:7" x14ac:dyDescent="0.3">
      <c r="A379" s="387" t="s">
        <v>962</v>
      </c>
      <c r="B379" s="387" t="s">
        <v>963</v>
      </c>
      <c r="C379" s="391">
        <v>13500</v>
      </c>
      <c r="D379" s="391">
        <v>-126.06</v>
      </c>
      <c r="E379" s="391">
        <v>-126.06</v>
      </c>
      <c r="F379" s="391">
        <v>13626.06</v>
      </c>
      <c r="G379" s="391">
        <v>-0.93</v>
      </c>
    </row>
    <row r="380" spans="1:7" x14ac:dyDescent="0.3">
      <c r="A380" s="387" t="s">
        <v>964</v>
      </c>
      <c r="B380" s="387" t="s">
        <v>965</v>
      </c>
      <c r="C380" s="391">
        <v>0</v>
      </c>
      <c r="D380" s="391">
        <v>42000</v>
      </c>
      <c r="E380" s="391">
        <v>42000</v>
      </c>
      <c r="F380" s="391">
        <v>-42000</v>
      </c>
      <c r="G380" s="391">
        <v>100</v>
      </c>
    </row>
    <row r="381" spans="1:7" x14ac:dyDescent="0.3">
      <c r="A381" s="387" t="s">
        <v>966</v>
      </c>
      <c r="B381" s="387" t="s">
        <v>967</v>
      </c>
      <c r="C381" s="391">
        <v>1246397</v>
      </c>
      <c r="D381" s="391">
        <v>0</v>
      </c>
      <c r="E381" s="391">
        <v>0</v>
      </c>
      <c r="F381" s="391">
        <v>1246397</v>
      </c>
      <c r="G381" s="391">
        <v>0</v>
      </c>
    </row>
    <row r="382" spans="1:7" x14ac:dyDescent="0.3">
      <c r="A382" s="387" t="s">
        <v>968</v>
      </c>
      <c r="B382" s="387" t="s">
        <v>969</v>
      </c>
      <c r="C382" s="391">
        <v>104887</v>
      </c>
      <c r="D382" s="391">
        <v>0</v>
      </c>
      <c r="E382" s="391">
        <v>0</v>
      </c>
      <c r="F382" s="391">
        <v>104887</v>
      </c>
      <c r="G382" s="391">
        <v>0</v>
      </c>
    </row>
    <row r="383" spans="1:7" x14ac:dyDescent="0.3">
      <c r="A383" s="387" t="s">
        <v>970</v>
      </c>
      <c r="B383" s="387" t="s">
        <v>971</v>
      </c>
      <c r="C383" s="391">
        <v>324681</v>
      </c>
      <c r="D383" s="391">
        <v>249965.64</v>
      </c>
      <c r="E383" s="391">
        <v>249965.64</v>
      </c>
      <c r="F383" s="391">
        <v>74715.360000000001</v>
      </c>
      <c r="G383" s="391">
        <v>76.989999999999995</v>
      </c>
    </row>
    <row r="384" spans="1:7" x14ac:dyDescent="0.3">
      <c r="A384" s="387" t="s">
        <v>972</v>
      </c>
      <c r="B384" s="387" t="s">
        <v>973</v>
      </c>
      <c r="C384" s="392">
        <v>311867</v>
      </c>
      <c r="D384" s="392">
        <v>0</v>
      </c>
      <c r="E384" s="392">
        <v>0</v>
      </c>
      <c r="F384" s="392">
        <v>311867</v>
      </c>
      <c r="G384" s="392">
        <v>0</v>
      </c>
    </row>
    <row r="385" spans="1:7" x14ac:dyDescent="0.3">
      <c r="A385" s="387" t="s">
        <v>974</v>
      </c>
      <c r="B385" s="393"/>
      <c r="C385" s="391"/>
      <c r="D385" s="391"/>
      <c r="E385" s="391"/>
      <c r="F385" s="391"/>
      <c r="G385" s="391"/>
    </row>
    <row r="386" spans="1:7" x14ac:dyDescent="0.3">
      <c r="A386" s="370"/>
      <c r="B386" s="370"/>
      <c r="C386" s="372"/>
      <c r="D386" s="372"/>
      <c r="E386" s="372"/>
      <c r="F386" s="372"/>
      <c r="G386" s="372"/>
    </row>
    <row r="387" spans="1:7" x14ac:dyDescent="0.3">
      <c r="A387" s="387" t="s">
        <v>975</v>
      </c>
      <c r="B387" s="393"/>
      <c r="C387" s="391">
        <v>14677161</v>
      </c>
      <c r="D387" s="391">
        <v>11432023.199999999</v>
      </c>
      <c r="E387" s="391">
        <v>11432023.199999999</v>
      </c>
      <c r="F387" s="391">
        <v>3245137.8</v>
      </c>
      <c r="G387" s="391">
        <v>77.89</v>
      </c>
    </row>
    <row r="388" spans="1:7" x14ac:dyDescent="0.3">
      <c r="A388" s="387" t="s">
        <v>976</v>
      </c>
      <c r="B388" s="393"/>
      <c r="C388" s="392">
        <v>15016036</v>
      </c>
      <c r="D388" s="392">
        <v>3784700.05</v>
      </c>
      <c r="E388" s="392">
        <v>3784700.05</v>
      </c>
      <c r="F388" s="392">
        <v>11231335.949999999</v>
      </c>
      <c r="G388" s="392">
        <v>25.2</v>
      </c>
    </row>
    <row r="389" spans="1:7" x14ac:dyDescent="0.3">
      <c r="A389" s="387" t="s">
        <v>977</v>
      </c>
      <c r="B389" s="393"/>
      <c r="C389" s="391">
        <v>-338875</v>
      </c>
      <c r="D389" s="391">
        <v>7647323.1500000004</v>
      </c>
      <c r="E389" s="391">
        <v>7647323.1500000004</v>
      </c>
      <c r="F389" s="391">
        <v>-7986198.1500000004</v>
      </c>
      <c r="G389" s="391">
        <v>2256.6799999999998</v>
      </c>
    </row>
    <row r="390" spans="1:7" x14ac:dyDescent="0.3">
      <c r="A390" s="370"/>
      <c r="B390" s="370"/>
      <c r="C390" s="372"/>
      <c r="D390" s="372"/>
      <c r="E390" s="372"/>
      <c r="F390" s="372"/>
      <c r="G390" s="372"/>
    </row>
    <row r="391" spans="1:7" x14ac:dyDescent="0.3">
      <c r="A391" s="387" t="s">
        <v>358</v>
      </c>
      <c r="B391" s="386"/>
      <c r="C391" s="386"/>
      <c r="D391" s="386"/>
      <c r="E391" s="386"/>
      <c r="F391" s="386"/>
      <c r="G391" s="386"/>
    </row>
    <row r="392" spans="1:7" x14ac:dyDescent="0.3">
      <c r="A392" s="387" t="s">
        <v>978</v>
      </c>
      <c r="B392" s="387" t="s">
        <v>979</v>
      </c>
      <c r="C392" s="391">
        <v>835000</v>
      </c>
      <c r="D392" s="391">
        <v>314146.46000000002</v>
      </c>
      <c r="E392" s="391">
        <v>314146.46000000002</v>
      </c>
      <c r="F392" s="391">
        <v>520853.54</v>
      </c>
      <c r="G392" s="391">
        <v>37.619999999999997</v>
      </c>
    </row>
    <row r="393" spans="1:7" x14ac:dyDescent="0.3">
      <c r="A393" s="387" t="s">
        <v>980</v>
      </c>
      <c r="B393" s="387" t="s">
        <v>981</v>
      </c>
      <c r="C393" s="391">
        <v>37125</v>
      </c>
      <c r="D393" s="391">
        <v>0</v>
      </c>
      <c r="E393" s="391">
        <v>0</v>
      </c>
      <c r="F393" s="391">
        <v>37125</v>
      </c>
      <c r="G393" s="391">
        <v>0</v>
      </c>
    </row>
    <row r="394" spans="1:7" x14ac:dyDescent="0.3">
      <c r="A394" s="387" t="s">
        <v>982</v>
      </c>
      <c r="B394" s="387" t="s">
        <v>245</v>
      </c>
      <c r="C394" s="391">
        <v>500</v>
      </c>
      <c r="D394" s="391">
        <v>0</v>
      </c>
      <c r="E394" s="391">
        <v>0</v>
      </c>
      <c r="F394" s="391">
        <v>500</v>
      </c>
      <c r="G394" s="391">
        <v>0</v>
      </c>
    </row>
    <row r="395" spans="1:7" x14ac:dyDescent="0.3">
      <c r="A395" s="387" t="s">
        <v>2531</v>
      </c>
      <c r="B395" s="387" t="s">
        <v>2492</v>
      </c>
      <c r="C395" s="391">
        <v>0</v>
      </c>
      <c r="D395" s="391">
        <v>27.26</v>
      </c>
      <c r="E395" s="391">
        <v>27.26</v>
      </c>
      <c r="F395" s="391">
        <v>-27.26</v>
      </c>
      <c r="G395" s="391">
        <v>100</v>
      </c>
    </row>
    <row r="396" spans="1:7" x14ac:dyDescent="0.3">
      <c r="A396" s="387" t="s">
        <v>983</v>
      </c>
      <c r="B396" s="387" t="s">
        <v>984</v>
      </c>
      <c r="C396" s="391">
        <v>9364</v>
      </c>
      <c r="D396" s="391">
        <v>0</v>
      </c>
      <c r="E396" s="391">
        <v>0</v>
      </c>
      <c r="F396" s="391">
        <v>9364</v>
      </c>
      <c r="G396" s="391">
        <v>0</v>
      </c>
    </row>
    <row r="397" spans="1:7" x14ac:dyDescent="0.3">
      <c r="A397" s="387" t="s">
        <v>985</v>
      </c>
      <c r="B397" s="387" t="s">
        <v>690</v>
      </c>
      <c r="C397" s="391">
        <v>10404</v>
      </c>
      <c r="D397" s="391">
        <v>1900.57</v>
      </c>
      <c r="E397" s="391">
        <v>1900.57</v>
      </c>
      <c r="F397" s="391">
        <v>8503.43</v>
      </c>
      <c r="G397" s="391">
        <v>18.27</v>
      </c>
    </row>
    <row r="398" spans="1:7" x14ac:dyDescent="0.3">
      <c r="A398" s="387" t="s">
        <v>986</v>
      </c>
      <c r="B398" s="387" t="s">
        <v>987</v>
      </c>
      <c r="C398" s="391">
        <v>10000</v>
      </c>
      <c r="D398" s="391">
        <v>0</v>
      </c>
      <c r="E398" s="391">
        <v>0</v>
      </c>
      <c r="F398" s="391">
        <v>10000</v>
      </c>
      <c r="G398" s="391">
        <v>0</v>
      </c>
    </row>
    <row r="399" spans="1:7" x14ac:dyDescent="0.3">
      <c r="A399" s="387" t="s">
        <v>988</v>
      </c>
      <c r="B399" s="387" t="s">
        <v>989</v>
      </c>
      <c r="C399" s="391">
        <v>10000</v>
      </c>
      <c r="D399" s="391">
        <v>2166.85</v>
      </c>
      <c r="E399" s="391">
        <v>2166.85</v>
      </c>
      <c r="F399" s="391">
        <v>7833.15</v>
      </c>
      <c r="G399" s="391">
        <v>21.67</v>
      </c>
    </row>
    <row r="400" spans="1:7" x14ac:dyDescent="0.3">
      <c r="A400" s="387" t="s">
        <v>990</v>
      </c>
      <c r="B400" s="387" t="s">
        <v>991</v>
      </c>
      <c r="C400" s="391">
        <v>61874</v>
      </c>
      <c r="D400" s="391">
        <v>0</v>
      </c>
      <c r="E400" s="391">
        <v>0</v>
      </c>
      <c r="F400" s="391">
        <v>61874</v>
      </c>
      <c r="G400" s="391">
        <v>0</v>
      </c>
    </row>
    <row r="401" spans="1:7" x14ac:dyDescent="0.3">
      <c r="A401" s="387" t="s">
        <v>992</v>
      </c>
      <c r="B401" s="387" t="s">
        <v>993</v>
      </c>
      <c r="C401" s="391">
        <v>69249</v>
      </c>
      <c r="D401" s="391">
        <v>221.5</v>
      </c>
      <c r="E401" s="391">
        <v>221.5</v>
      </c>
      <c r="F401" s="391">
        <v>69027.5</v>
      </c>
      <c r="G401" s="391">
        <v>0.32</v>
      </c>
    </row>
    <row r="402" spans="1:7" x14ac:dyDescent="0.3">
      <c r="A402" s="387" t="s">
        <v>994</v>
      </c>
      <c r="B402" s="387" t="s">
        <v>995</v>
      </c>
      <c r="C402" s="391">
        <v>128905</v>
      </c>
      <c r="D402" s="391">
        <v>10985</v>
      </c>
      <c r="E402" s="391">
        <v>10985</v>
      </c>
      <c r="F402" s="391">
        <v>117920</v>
      </c>
      <c r="G402" s="391">
        <v>8.52</v>
      </c>
    </row>
    <row r="403" spans="1:7" x14ac:dyDescent="0.3">
      <c r="A403" s="387" t="s">
        <v>996</v>
      </c>
      <c r="B403" s="387" t="s">
        <v>255</v>
      </c>
      <c r="C403" s="391">
        <v>8448</v>
      </c>
      <c r="D403" s="391">
        <v>1917.94</v>
      </c>
      <c r="E403" s="391">
        <v>1917.94</v>
      </c>
      <c r="F403" s="391">
        <v>6530.06</v>
      </c>
      <c r="G403" s="391">
        <v>22.7</v>
      </c>
    </row>
    <row r="404" spans="1:7" x14ac:dyDescent="0.3">
      <c r="A404" s="387" t="s">
        <v>997</v>
      </c>
      <c r="B404" s="387" t="s">
        <v>183</v>
      </c>
      <c r="C404" s="391">
        <v>171966</v>
      </c>
      <c r="D404" s="391">
        <v>119710.5</v>
      </c>
      <c r="E404" s="391">
        <v>119710.5</v>
      </c>
      <c r="F404" s="391">
        <v>52255.5</v>
      </c>
      <c r="G404" s="391">
        <v>69.61</v>
      </c>
    </row>
    <row r="405" spans="1:7" x14ac:dyDescent="0.3">
      <c r="A405" s="387" t="s">
        <v>998</v>
      </c>
      <c r="B405" s="387" t="s">
        <v>999</v>
      </c>
      <c r="C405" s="391">
        <v>15781</v>
      </c>
      <c r="D405" s="391">
        <v>5665</v>
      </c>
      <c r="E405" s="391">
        <v>5665</v>
      </c>
      <c r="F405" s="391">
        <v>10116</v>
      </c>
      <c r="G405" s="391">
        <v>35.9</v>
      </c>
    </row>
    <row r="406" spans="1:7" x14ac:dyDescent="0.3">
      <c r="A406" s="387" t="s">
        <v>1000</v>
      </c>
      <c r="B406" s="387" t="s">
        <v>55</v>
      </c>
      <c r="C406" s="391">
        <v>42240</v>
      </c>
      <c r="D406" s="391">
        <v>10228.44</v>
      </c>
      <c r="E406" s="391">
        <v>10228.44</v>
      </c>
      <c r="F406" s="391">
        <v>32011.56</v>
      </c>
      <c r="G406" s="391">
        <v>24.22</v>
      </c>
    </row>
    <row r="407" spans="1:7" x14ac:dyDescent="0.3">
      <c r="A407" s="387" t="s">
        <v>1001</v>
      </c>
      <c r="B407" s="387" t="s">
        <v>1002</v>
      </c>
      <c r="C407" s="391">
        <v>3000</v>
      </c>
      <c r="D407" s="391">
        <v>0</v>
      </c>
      <c r="E407" s="391">
        <v>0</v>
      </c>
      <c r="F407" s="391">
        <v>3000</v>
      </c>
      <c r="G407" s="391">
        <v>0</v>
      </c>
    </row>
    <row r="408" spans="1:7" x14ac:dyDescent="0.3">
      <c r="A408" s="387" t="s">
        <v>1003</v>
      </c>
      <c r="B408" s="387" t="s">
        <v>1004</v>
      </c>
      <c r="C408" s="391">
        <v>2000</v>
      </c>
      <c r="D408" s="391">
        <v>1373.2</v>
      </c>
      <c r="E408" s="391">
        <v>1373.2</v>
      </c>
      <c r="F408" s="391">
        <v>626.79999999999995</v>
      </c>
      <c r="G408" s="391">
        <v>68.66</v>
      </c>
    </row>
    <row r="409" spans="1:7" x14ac:dyDescent="0.3">
      <c r="A409" s="387" t="s">
        <v>1005</v>
      </c>
      <c r="B409" s="387" t="s">
        <v>255</v>
      </c>
      <c r="C409" s="391">
        <v>10654</v>
      </c>
      <c r="D409" s="391">
        <v>0</v>
      </c>
      <c r="E409" s="391">
        <v>0</v>
      </c>
      <c r="F409" s="391">
        <v>10654</v>
      </c>
      <c r="G409" s="391">
        <v>0</v>
      </c>
    </row>
    <row r="410" spans="1:7" x14ac:dyDescent="0.3">
      <c r="A410" s="387" t="s">
        <v>1006</v>
      </c>
      <c r="B410" s="387" t="s">
        <v>183</v>
      </c>
      <c r="C410" s="391">
        <v>380</v>
      </c>
      <c r="D410" s="391">
        <v>0</v>
      </c>
      <c r="E410" s="391">
        <v>0</v>
      </c>
      <c r="F410" s="391">
        <v>380</v>
      </c>
      <c r="G410" s="391">
        <v>0</v>
      </c>
    </row>
    <row r="411" spans="1:7" x14ac:dyDescent="0.3">
      <c r="A411" s="387" t="s">
        <v>1007</v>
      </c>
      <c r="B411" s="387" t="s">
        <v>1008</v>
      </c>
      <c r="C411" s="391">
        <v>36960</v>
      </c>
      <c r="D411" s="391">
        <v>1174.96</v>
      </c>
      <c r="E411" s="391">
        <v>1174.96</v>
      </c>
      <c r="F411" s="391">
        <v>35785.040000000001</v>
      </c>
      <c r="G411" s="391">
        <v>3.18</v>
      </c>
    </row>
    <row r="412" spans="1:7" x14ac:dyDescent="0.3">
      <c r="A412" s="387" t="s">
        <v>1009</v>
      </c>
      <c r="B412" s="387" t="s">
        <v>55</v>
      </c>
      <c r="C412" s="391">
        <v>2112</v>
      </c>
      <c r="D412" s="391">
        <v>304.14999999999998</v>
      </c>
      <c r="E412" s="391">
        <v>304.14999999999998</v>
      </c>
      <c r="F412" s="391">
        <v>1807.85</v>
      </c>
      <c r="G412" s="391">
        <v>14.4</v>
      </c>
    </row>
    <row r="413" spans="1:7" x14ac:dyDescent="0.3">
      <c r="A413" s="387" t="s">
        <v>1010</v>
      </c>
      <c r="B413" s="387" t="s">
        <v>255</v>
      </c>
      <c r="C413" s="391">
        <v>52020</v>
      </c>
      <c r="D413" s="391">
        <v>0</v>
      </c>
      <c r="E413" s="391">
        <v>0</v>
      </c>
      <c r="F413" s="391">
        <v>52020</v>
      </c>
      <c r="G413" s="391">
        <v>0</v>
      </c>
    </row>
    <row r="414" spans="1:7" x14ac:dyDescent="0.3">
      <c r="A414" s="387" t="s">
        <v>1011</v>
      </c>
      <c r="B414" s="387" t="s">
        <v>55</v>
      </c>
      <c r="C414" s="391">
        <v>35771</v>
      </c>
      <c r="D414" s="391">
        <v>0</v>
      </c>
      <c r="E414" s="391">
        <v>0</v>
      </c>
      <c r="F414" s="391">
        <v>35771</v>
      </c>
      <c r="G414" s="391">
        <v>0</v>
      </c>
    </row>
    <row r="415" spans="1:7" x14ac:dyDescent="0.3">
      <c r="A415" s="387" t="s">
        <v>1012</v>
      </c>
      <c r="B415" s="387" t="s">
        <v>44</v>
      </c>
      <c r="C415" s="391">
        <v>322867</v>
      </c>
      <c r="D415" s="391">
        <v>80716.740000000005</v>
      </c>
      <c r="E415" s="391">
        <v>80716.740000000005</v>
      </c>
      <c r="F415" s="391">
        <v>242150.26</v>
      </c>
      <c r="G415" s="391">
        <v>25</v>
      </c>
    </row>
    <row r="416" spans="1:7" x14ac:dyDescent="0.3">
      <c r="A416" s="387" t="s">
        <v>1013</v>
      </c>
      <c r="B416" s="387" t="s">
        <v>685</v>
      </c>
      <c r="C416" s="391">
        <v>213</v>
      </c>
      <c r="D416" s="391">
        <v>0</v>
      </c>
      <c r="E416" s="391">
        <v>0</v>
      </c>
      <c r="F416" s="391">
        <v>213</v>
      </c>
      <c r="G416" s="391">
        <v>0</v>
      </c>
    </row>
    <row r="417" spans="1:7" x14ac:dyDescent="0.3">
      <c r="A417" s="387" t="s">
        <v>1014</v>
      </c>
      <c r="B417" s="387" t="s">
        <v>687</v>
      </c>
      <c r="C417" s="391">
        <v>1165</v>
      </c>
      <c r="D417" s="391">
        <v>0</v>
      </c>
      <c r="E417" s="391">
        <v>0</v>
      </c>
      <c r="F417" s="391">
        <v>1165</v>
      </c>
      <c r="G417" s="391">
        <v>0</v>
      </c>
    </row>
    <row r="418" spans="1:7" x14ac:dyDescent="0.3">
      <c r="A418" s="387" t="s">
        <v>1015</v>
      </c>
      <c r="B418" s="387" t="s">
        <v>697</v>
      </c>
      <c r="C418" s="391">
        <v>1381</v>
      </c>
      <c r="D418" s="391">
        <v>345.25</v>
      </c>
      <c r="E418" s="391">
        <v>345.25</v>
      </c>
      <c r="F418" s="391">
        <v>1035.75</v>
      </c>
      <c r="G418" s="391">
        <v>25</v>
      </c>
    </row>
    <row r="419" spans="1:7" x14ac:dyDescent="0.3">
      <c r="A419" s="387" t="s">
        <v>1016</v>
      </c>
      <c r="B419" s="387" t="s">
        <v>261</v>
      </c>
      <c r="C419" s="391">
        <v>4136</v>
      </c>
      <c r="D419" s="391">
        <v>799.81</v>
      </c>
      <c r="E419" s="391">
        <v>799.81</v>
      </c>
      <c r="F419" s="391">
        <v>3336.19</v>
      </c>
      <c r="G419" s="391">
        <v>19.34</v>
      </c>
    </row>
    <row r="420" spans="1:7" x14ac:dyDescent="0.3">
      <c r="A420" s="387" t="s">
        <v>1017</v>
      </c>
      <c r="B420" s="387" t="s">
        <v>255</v>
      </c>
      <c r="C420" s="391">
        <v>1065</v>
      </c>
      <c r="D420" s="391">
        <v>0</v>
      </c>
      <c r="E420" s="391">
        <v>0</v>
      </c>
      <c r="F420" s="391">
        <v>1065</v>
      </c>
      <c r="G420" s="391">
        <v>0</v>
      </c>
    </row>
    <row r="421" spans="1:7" x14ac:dyDescent="0.3">
      <c r="A421" s="387" t="s">
        <v>1018</v>
      </c>
      <c r="B421" s="387" t="s">
        <v>183</v>
      </c>
      <c r="C421" s="391">
        <v>5326</v>
      </c>
      <c r="D421" s="391">
        <v>0</v>
      </c>
      <c r="E421" s="391">
        <v>0</v>
      </c>
      <c r="F421" s="391">
        <v>5326</v>
      </c>
      <c r="G421" s="391">
        <v>0</v>
      </c>
    </row>
    <row r="422" spans="1:7" x14ac:dyDescent="0.3">
      <c r="A422" s="387" t="s">
        <v>1019</v>
      </c>
      <c r="B422" s="387" t="s">
        <v>55</v>
      </c>
      <c r="C422" s="391">
        <v>2166</v>
      </c>
      <c r="D422" s="391">
        <v>128.33000000000001</v>
      </c>
      <c r="E422" s="391">
        <v>128.33000000000001</v>
      </c>
      <c r="F422" s="391">
        <v>2037.67</v>
      </c>
      <c r="G422" s="391">
        <v>5.92</v>
      </c>
    </row>
    <row r="423" spans="1:7" x14ac:dyDescent="0.3">
      <c r="A423" s="387" t="s">
        <v>1020</v>
      </c>
      <c r="B423" s="387" t="s">
        <v>55</v>
      </c>
      <c r="C423" s="391">
        <v>3931</v>
      </c>
      <c r="D423" s="391">
        <v>117.23</v>
      </c>
      <c r="E423" s="391">
        <v>117.23</v>
      </c>
      <c r="F423" s="391">
        <v>3813.77</v>
      </c>
      <c r="G423" s="391">
        <v>2.98</v>
      </c>
    </row>
    <row r="424" spans="1:7" x14ac:dyDescent="0.3">
      <c r="A424" s="387" t="s">
        <v>1021</v>
      </c>
      <c r="B424" s="387" t="s">
        <v>55</v>
      </c>
      <c r="C424" s="391">
        <v>2166</v>
      </c>
      <c r="D424" s="391">
        <v>383.63</v>
      </c>
      <c r="E424" s="391">
        <v>383.63</v>
      </c>
      <c r="F424" s="391">
        <v>1782.37</v>
      </c>
      <c r="G424" s="391">
        <v>17.71</v>
      </c>
    </row>
    <row r="425" spans="1:7" x14ac:dyDescent="0.3">
      <c r="A425" s="387" t="s">
        <v>1022</v>
      </c>
      <c r="B425" s="387" t="s">
        <v>255</v>
      </c>
      <c r="C425" s="391">
        <v>14382</v>
      </c>
      <c r="D425" s="391">
        <v>0</v>
      </c>
      <c r="E425" s="391">
        <v>0</v>
      </c>
      <c r="F425" s="391">
        <v>14382</v>
      </c>
      <c r="G425" s="391">
        <v>0</v>
      </c>
    </row>
    <row r="426" spans="1:7" x14ac:dyDescent="0.3">
      <c r="A426" s="387" t="s">
        <v>1023</v>
      </c>
      <c r="B426" s="387" t="s">
        <v>55</v>
      </c>
      <c r="C426" s="392">
        <v>10359</v>
      </c>
      <c r="D426" s="392">
        <v>0</v>
      </c>
      <c r="E426" s="392">
        <v>0</v>
      </c>
      <c r="F426" s="392">
        <v>10359</v>
      </c>
      <c r="G426" s="392">
        <v>0</v>
      </c>
    </row>
    <row r="427" spans="1:7" x14ac:dyDescent="0.3">
      <c r="A427" s="387" t="s">
        <v>1024</v>
      </c>
      <c r="B427" s="393"/>
      <c r="C427" s="391"/>
      <c r="D427" s="391"/>
      <c r="E427" s="391"/>
      <c r="F427" s="391"/>
      <c r="G427" s="391"/>
    </row>
    <row r="428" spans="1:7" x14ac:dyDescent="0.3">
      <c r="A428" s="370"/>
      <c r="B428" s="370"/>
      <c r="C428" s="372"/>
      <c r="D428" s="372"/>
      <c r="E428" s="372"/>
      <c r="F428" s="372"/>
      <c r="G428" s="372"/>
    </row>
    <row r="429" spans="1:7" x14ac:dyDescent="0.3">
      <c r="A429" s="387" t="s">
        <v>975</v>
      </c>
      <c r="B429" s="393"/>
      <c r="C429" s="391">
        <v>881989</v>
      </c>
      <c r="D429" s="391">
        <v>314173.71999999997</v>
      </c>
      <c r="E429" s="391">
        <v>314173.71999999997</v>
      </c>
      <c r="F429" s="391">
        <v>567815.28</v>
      </c>
      <c r="G429" s="391">
        <v>35.619999999999997</v>
      </c>
    </row>
    <row r="430" spans="1:7" x14ac:dyDescent="0.3">
      <c r="A430" s="387" t="s">
        <v>976</v>
      </c>
      <c r="B430" s="393"/>
      <c r="C430" s="392">
        <v>1040921</v>
      </c>
      <c r="D430" s="392">
        <v>238139.1</v>
      </c>
      <c r="E430" s="392">
        <v>238139.1</v>
      </c>
      <c r="F430" s="392">
        <v>802781.9</v>
      </c>
      <c r="G430" s="392">
        <v>22.88</v>
      </c>
    </row>
    <row r="431" spans="1:7" x14ac:dyDescent="0.3">
      <c r="A431" s="387" t="s">
        <v>977</v>
      </c>
      <c r="B431" s="393"/>
      <c r="C431" s="391">
        <v>-158932</v>
      </c>
      <c r="D431" s="391">
        <v>76034.62</v>
      </c>
      <c r="E431" s="391">
        <v>76034.62</v>
      </c>
      <c r="F431" s="391">
        <v>-234966.62</v>
      </c>
      <c r="G431" s="391">
        <v>47.84</v>
      </c>
    </row>
    <row r="432" spans="1:7" x14ac:dyDescent="0.3">
      <c r="A432" s="370"/>
      <c r="B432" s="370"/>
      <c r="C432" s="372"/>
      <c r="D432" s="372"/>
      <c r="E432" s="372"/>
      <c r="F432" s="372"/>
      <c r="G432" s="372"/>
    </row>
    <row r="433" spans="1:7" x14ac:dyDescent="0.3">
      <c r="A433" s="387" t="s">
        <v>359</v>
      </c>
      <c r="B433" s="386"/>
      <c r="C433" s="386"/>
      <c r="D433" s="386"/>
      <c r="E433" s="386"/>
      <c r="F433" s="386"/>
      <c r="G433" s="386"/>
    </row>
    <row r="434" spans="1:7" x14ac:dyDescent="0.3">
      <c r="A434" s="387" t="s">
        <v>1025</v>
      </c>
      <c r="B434" s="387" t="s">
        <v>1026</v>
      </c>
      <c r="C434" s="391">
        <v>30000</v>
      </c>
      <c r="D434" s="391">
        <v>30408.6</v>
      </c>
      <c r="E434" s="391">
        <v>30408.6</v>
      </c>
      <c r="F434" s="391">
        <v>-408.6</v>
      </c>
      <c r="G434" s="391">
        <v>101.36</v>
      </c>
    </row>
    <row r="435" spans="1:7" x14ac:dyDescent="0.3">
      <c r="A435" s="387" t="s">
        <v>1027</v>
      </c>
      <c r="B435" s="387" t="s">
        <v>979</v>
      </c>
      <c r="C435" s="391">
        <v>365000</v>
      </c>
      <c r="D435" s="391">
        <v>136298.82999999999</v>
      </c>
      <c r="E435" s="391">
        <v>136298.82999999999</v>
      </c>
      <c r="F435" s="391">
        <v>228701.17</v>
      </c>
      <c r="G435" s="391">
        <v>37.340000000000003</v>
      </c>
    </row>
    <row r="436" spans="1:7" x14ac:dyDescent="0.3">
      <c r="A436" s="387" t="s">
        <v>1028</v>
      </c>
      <c r="B436" s="387" t="s">
        <v>1029</v>
      </c>
      <c r="C436" s="391">
        <v>43000</v>
      </c>
      <c r="D436" s="391">
        <v>0</v>
      </c>
      <c r="E436" s="391">
        <v>0</v>
      </c>
      <c r="F436" s="391">
        <v>43000</v>
      </c>
      <c r="G436" s="391">
        <v>0</v>
      </c>
    </row>
    <row r="437" spans="1:7" x14ac:dyDescent="0.3">
      <c r="A437" s="387" t="s">
        <v>1030</v>
      </c>
      <c r="B437" s="387" t="s">
        <v>245</v>
      </c>
      <c r="C437" s="391">
        <v>500</v>
      </c>
      <c r="D437" s="391">
        <v>0</v>
      </c>
      <c r="E437" s="391">
        <v>0</v>
      </c>
      <c r="F437" s="391">
        <v>500</v>
      </c>
      <c r="G437" s="391">
        <v>0</v>
      </c>
    </row>
    <row r="438" spans="1:7" x14ac:dyDescent="0.3">
      <c r="A438" s="387" t="s">
        <v>2532</v>
      </c>
      <c r="B438" s="387" t="s">
        <v>2533</v>
      </c>
      <c r="C438" s="391">
        <v>0</v>
      </c>
      <c r="D438" s="391">
        <v>78.459999999999994</v>
      </c>
      <c r="E438" s="391">
        <v>78.459999999999994</v>
      </c>
      <c r="F438" s="391">
        <v>-78.459999999999994</v>
      </c>
      <c r="G438" s="391">
        <v>100</v>
      </c>
    </row>
    <row r="439" spans="1:7" x14ac:dyDescent="0.3">
      <c r="A439" s="387" t="s">
        <v>1031</v>
      </c>
      <c r="B439" s="387" t="s">
        <v>1032</v>
      </c>
      <c r="C439" s="391">
        <v>20808</v>
      </c>
      <c r="D439" s="391">
        <v>1014.86</v>
      </c>
      <c r="E439" s="391">
        <v>1014.86</v>
      </c>
      <c r="F439" s="391">
        <v>19793.14</v>
      </c>
      <c r="G439" s="391">
        <v>4.88</v>
      </c>
    </row>
    <row r="440" spans="1:7" x14ac:dyDescent="0.3">
      <c r="A440" s="387" t="s">
        <v>1033</v>
      </c>
      <c r="B440" s="387" t="s">
        <v>984</v>
      </c>
      <c r="C440" s="391">
        <v>516</v>
      </c>
      <c r="D440" s="391">
        <v>0</v>
      </c>
      <c r="E440" s="391">
        <v>0</v>
      </c>
      <c r="F440" s="391">
        <v>516</v>
      </c>
      <c r="G440" s="391">
        <v>0</v>
      </c>
    </row>
    <row r="441" spans="1:7" x14ac:dyDescent="0.3">
      <c r="A441" s="387" t="s">
        <v>1034</v>
      </c>
      <c r="B441" s="387" t="s">
        <v>244</v>
      </c>
      <c r="C441" s="391">
        <v>516</v>
      </c>
      <c r="D441" s="391">
        <v>0</v>
      </c>
      <c r="E441" s="391">
        <v>0</v>
      </c>
      <c r="F441" s="391">
        <v>516</v>
      </c>
      <c r="G441" s="391">
        <v>0</v>
      </c>
    </row>
    <row r="442" spans="1:7" x14ac:dyDescent="0.3">
      <c r="A442" s="387" t="s">
        <v>1035</v>
      </c>
      <c r="B442" s="387" t="s">
        <v>1036</v>
      </c>
      <c r="C442" s="391">
        <v>1246397</v>
      </c>
      <c r="D442" s="391">
        <v>0</v>
      </c>
      <c r="E442" s="391">
        <v>0</v>
      </c>
      <c r="F442" s="391">
        <v>1246397</v>
      </c>
      <c r="G442" s="391">
        <v>0</v>
      </c>
    </row>
    <row r="443" spans="1:7" x14ac:dyDescent="0.3">
      <c r="A443" s="387" t="s">
        <v>1037</v>
      </c>
      <c r="B443" s="387" t="s">
        <v>690</v>
      </c>
      <c r="C443" s="391">
        <v>10404</v>
      </c>
      <c r="D443" s="391">
        <v>1314.84</v>
      </c>
      <c r="E443" s="391">
        <v>1314.84</v>
      </c>
      <c r="F443" s="391">
        <v>9089.16</v>
      </c>
      <c r="G443" s="391">
        <v>12.64</v>
      </c>
    </row>
    <row r="444" spans="1:7" x14ac:dyDescent="0.3">
      <c r="A444" s="387" t="s">
        <v>1038</v>
      </c>
      <c r="B444" s="387" t="s">
        <v>989</v>
      </c>
      <c r="C444" s="391">
        <v>17529</v>
      </c>
      <c r="D444" s="391">
        <v>2166.85</v>
      </c>
      <c r="E444" s="391">
        <v>2166.85</v>
      </c>
      <c r="F444" s="391">
        <v>15362.15</v>
      </c>
      <c r="G444" s="391">
        <v>12.36</v>
      </c>
    </row>
    <row r="445" spans="1:7" x14ac:dyDescent="0.3">
      <c r="A445" s="387" t="s">
        <v>1039</v>
      </c>
      <c r="B445" s="387" t="s">
        <v>1040</v>
      </c>
      <c r="C445" s="391">
        <v>1023761</v>
      </c>
      <c r="D445" s="391">
        <v>2373.75</v>
      </c>
      <c r="E445" s="391">
        <v>2373.75</v>
      </c>
      <c r="F445" s="391">
        <v>1021387.25</v>
      </c>
      <c r="G445" s="391">
        <v>0.23</v>
      </c>
    </row>
    <row r="446" spans="1:7" x14ac:dyDescent="0.3">
      <c r="A446" s="387" t="s">
        <v>1041</v>
      </c>
      <c r="B446" s="387" t="s">
        <v>993</v>
      </c>
      <c r="C446" s="391">
        <v>77343</v>
      </c>
      <c r="D446" s="391">
        <v>63</v>
      </c>
      <c r="E446" s="391">
        <v>63</v>
      </c>
      <c r="F446" s="391">
        <v>77280</v>
      </c>
      <c r="G446" s="391">
        <v>0.08</v>
      </c>
    </row>
    <row r="447" spans="1:7" x14ac:dyDescent="0.3">
      <c r="A447" s="387" t="s">
        <v>1042</v>
      </c>
      <c r="B447" s="387" t="s">
        <v>995</v>
      </c>
      <c r="C447" s="391">
        <v>77343</v>
      </c>
      <c r="D447" s="391">
        <v>3485</v>
      </c>
      <c r="E447" s="391">
        <v>3485</v>
      </c>
      <c r="F447" s="391">
        <v>73858</v>
      </c>
      <c r="G447" s="391">
        <v>4.51</v>
      </c>
    </row>
    <row r="448" spans="1:7" x14ac:dyDescent="0.3">
      <c r="A448" s="387" t="s">
        <v>1043</v>
      </c>
      <c r="B448" s="387" t="s">
        <v>255</v>
      </c>
      <c r="C448" s="391">
        <v>10560</v>
      </c>
      <c r="D448" s="391">
        <v>2669.15</v>
      </c>
      <c r="E448" s="391">
        <v>2669.15</v>
      </c>
      <c r="F448" s="391">
        <v>7890.85</v>
      </c>
      <c r="G448" s="391">
        <v>25.28</v>
      </c>
    </row>
    <row r="449" spans="1:7" x14ac:dyDescent="0.3">
      <c r="A449" s="387" t="s">
        <v>1044</v>
      </c>
      <c r="B449" s="387" t="s">
        <v>183</v>
      </c>
      <c r="C449" s="391">
        <v>78580</v>
      </c>
      <c r="D449" s="391">
        <v>169.5</v>
      </c>
      <c r="E449" s="391">
        <v>169.5</v>
      </c>
      <c r="F449" s="391">
        <v>78410.5</v>
      </c>
      <c r="G449" s="391">
        <v>0.22</v>
      </c>
    </row>
    <row r="450" spans="1:7" x14ac:dyDescent="0.3">
      <c r="A450" s="387" t="s">
        <v>1045</v>
      </c>
      <c r="B450" s="387" t="s">
        <v>999</v>
      </c>
      <c r="C450" s="391">
        <v>87343</v>
      </c>
      <c r="D450" s="391">
        <v>3300</v>
      </c>
      <c r="E450" s="391">
        <v>3300</v>
      </c>
      <c r="F450" s="391">
        <v>84043</v>
      </c>
      <c r="G450" s="391">
        <v>3.78</v>
      </c>
    </row>
    <row r="451" spans="1:7" x14ac:dyDescent="0.3">
      <c r="A451" s="387" t="s">
        <v>1046</v>
      </c>
      <c r="B451" s="387" t="s">
        <v>55</v>
      </c>
      <c r="C451" s="391">
        <v>62101</v>
      </c>
      <c r="D451" s="391">
        <v>21652.18</v>
      </c>
      <c r="E451" s="391">
        <v>21652.18</v>
      </c>
      <c r="F451" s="391">
        <v>40448.82</v>
      </c>
      <c r="G451" s="391">
        <v>34.869999999999997</v>
      </c>
    </row>
    <row r="452" spans="1:7" x14ac:dyDescent="0.3">
      <c r="A452" s="387" t="s">
        <v>1047</v>
      </c>
      <c r="B452" s="387" t="s">
        <v>1002</v>
      </c>
      <c r="C452" s="391">
        <v>5326</v>
      </c>
      <c r="D452" s="391">
        <v>0</v>
      </c>
      <c r="E452" s="391">
        <v>0</v>
      </c>
      <c r="F452" s="391">
        <v>5326</v>
      </c>
      <c r="G452" s="391">
        <v>0</v>
      </c>
    </row>
    <row r="453" spans="1:7" x14ac:dyDescent="0.3">
      <c r="A453" s="387" t="s">
        <v>1048</v>
      </c>
      <c r="B453" s="387" t="s">
        <v>1004</v>
      </c>
      <c r="C453" s="391">
        <v>15300</v>
      </c>
      <c r="D453" s="391">
        <v>960.42</v>
      </c>
      <c r="E453" s="391">
        <v>960.42</v>
      </c>
      <c r="F453" s="391">
        <v>14339.58</v>
      </c>
      <c r="G453" s="391">
        <v>6.28</v>
      </c>
    </row>
    <row r="454" spans="1:7" x14ac:dyDescent="0.3">
      <c r="A454" s="387" t="s">
        <v>1049</v>
      </c>
      <c r="B454" s="387" t="s">
        <v>255</v>
      </c>
      <c r="C454" s="391">
        <v>5326</v>
      </c>
      <c r="D454" s="391">
        <v>251.1</v>
      </c>
      <c r="E454" s="391">
        <v>251.1</v>
      </c>
      <c r="F454" s="391">
        <v>5074.8999999999996</v>
      </c>
      <c r="G454" s="391">
        <v>4.71</v>
      </c>
    </row>
    <row r="455" spans="1:7" x14ac:dyDescent="0.3">
      <c r="A455" s="387" t="s">
        <v>1050</v>
      </c>
      <c r="B455" s="387" t="s">
        <v>183</v>
      </c>
      <c r="C455" s="391">
        <v>10654</v>
      </c>
      <c r="D455" s="391">
        <v>0</v>
      </c>
      <c r="E455" s="391">
        <v>0</v>
      </c>
      <c r="F455" s="391">
        <v>10654</v>
      </c>
      <c r="G455" s="391">
        <v>0</v>
      </c>
    </row>
    <row r="456" spans="1:7" x14ac:dyDescent="0.3">
      <c r="A456" s="387" t="s">
        <v>1051</v>
      </c>
      <c r="B456" s="387" t="s">
        <v>1008</v>
      </c>
      <c r="C456" s="391">
        <v>20</v>
      </c>
      <c r="D456" s="391">
        <v>0</v>
      </c>
      <c r="E456" s="391">
        <v>0</v>
      </c>
      <c r="F456" s="391">
        <v>20</v>
      </c>
      <c r="G456" s="391">
        <v>0</v>
      </c>
    </row>
    <row r="457" spans="1:7" x14ac:dyDescent="0.3">
      <c r="A457" s="387" t="s">
        <v>1052</v>
      </c>
      <c r="B457" s="387" t="s">
        <v>55</v>
      </c>
      <c r="C457" s="391">
        <v>3105</v>
      </c>
      <c r="D457" s="391">
        <v>0</v>
      </c>
      <c r="E457" s="391">
        <v>0</v>
      </c>
      <c r="F457" s="391">
        <v>3105</v>
      </c>
      <c r="G457" s="391">
        <v>0</v>
      </c>
    </row>
    <row r="458" spans="1:7" x14ac:dyDescent="0.3">
      <c r="A458" s="387" t="s">
        <v>1053</v>
      </c>
      <c r="B458" s="387" t="s">
        <v>255</v>
      </c>
      <c r="C458" s="391">
        <v>60726</v>
      </c>
      <c r="D458" s="391">
        <v>0</v>
      </c>
      <c r="E458" s="391">
        <v>0</v>
      </c>
      <c r="F458" s="391">
        <v>60726</v>
      </c>
      <c r="G458" s="391">
        <v>0</v>
      </c>
    </row>
    <row r="459" spans="1:7" x14ac:dyDescent="0.3">
      <c r="A459" s="387" t="s">
        <v>1054</v>
      </c>
      <c r="B459" s="387" t="s">
        <v>55</v>
      </c>
      <c r="C459" s="391">
        <v>31961</v>
      </c>
      <c r="D459" s="391">
        <v>0</v>
      </c>
      <c r="E459" s="391">
        <v>0</v>
      </c>
      <c r="F459" s="391">
        <v>31961</v>
      </c>
      <c r="G459" s="391">
        <v>0</v>
      </c>
    </row>
    <row r="460" spans="1:7" x14ac:dyDescent="0.3">
      <c r="A460" s="387" t="s">
        <v>1055</v>
      </c>
      <c r="B460" s="387" t="s">
        <v>682</v>
      </c>
      <c r="C460" s="391">
        <v>106</v>
      </c>
      <c r="D460" s="391">
        <v>0</v>
      </c>
      <c r="E460" s="391">
        <v>0</v>
      </c>
      <c r="F460" s="391">
        <v>106</v>
      </c>
      <c r="G460" s="391">
        <v>0</v>
      </c>
    </row>
    <row r="461" spans="1:7" x14ac:dyDescent="0.3">
      <c r="A461" s="387" t="s">
        <v>1056</v>
      </c>
      <c r="B461" s="387" t="s">
        <v>44</v>
      </c>
      <c r="C461" s="391">
        <v>610204</v>
      </c>
      <c r="D461" s="391">
        <v>152550.99</v>
      </c>
      <c r="E461" s="391">
        <v>152550.99</v>
      </c>
      <c r="F461" s="391">
        <v>457653.01</v>
      </c>
      <c r="G461" s="391">
        <v>25</v>
      </c>
    </row>
    <row r="462" spans="1:7" x14ac:dyDescent="0.3">
      <c r="A462" s="387" t="s">
        <v>1057</v>
      </c>
      <c r="B462" s="387" t="s">
        <v>687</v>
      </c>
      <c r="C462" s="391">
        <v>2112</v>
      </c>
      <c r="D462" s="391">
        <v>0</v>
      </c>
      <c r="E462" s="391">
        <v>0</v>
      </c>
      <c r="F462" s="391">
        <v>2112</v>
      </c>
      <c r="G462" s="391">
        <v>0</v>
      </c>
    </row>
    <row r="463" spans="1:7" x14ac:dyDescent="0.3">
      <c r="A463" s="387" t="s">
        <v>1058</v>
      </c>
      <c r="B463" s="387" t="s">
        <v>183</v>
      </c>
      <c r="C463" s="391">
        <v>8250</v>
      </c>
      <c r="D463" s="391">
        <v>0</v>
      </c>
      <c r="E463" s="391">
        <v>0</v>
      </c>
      <c r="F463" s="391">
        <v>8250</v>
      </c>
      <c r="G463" s="391">
        <v>0</v>
      </c>
    </row>
    <row r="464" spans="1:7" x14ac:dyDescent="0.3">
      <c r="A464" s="387" t="s">
        <v>1059</v>
      </c>
      <c r="B464" s="387" t="s">
        <v>697</v>
      </c>
      <c r="C464" s="391">
        <v>1381</v>
      </c>
      <c r="D464" s="391">
        <v>345.25</v>
      </c>
      <c r="E464" s="391">
        <v>345.25</v>
      </c>
      <c r="F464" s="391">
        <v>1035.75</v>
      </c>
      <c r="G464" s="391">
        <v>25</v>
      </c>
    </row>
    <row r="465" spans="1:7" x14ac:dyDescent="0.3">
      <c r="A465" s="387" t="s">
        <v>1060</v>
      </c>
      <c r="B465" s="387" t="s">
        <v>261</v>
      </c>
      <c r="C465" s="391">
        <v>5347</v>
      </c>
      <c r="D465" s="391">
        <v>680.3</v>
      </c>
      <c r="E465" s="391">
        <v>680.3</v>
      </c>
      <c r="F465" s="391">
        <v>4666.7</v>
      </c>
      <c r="G465" s="391">
        <v>12.72</v>
      </c>
    </row>
    <row r="466" spans="1:7" x14ac:dyDescent="0.3">
      <c r="A466" s="387" t="s">
        <v>1061</v>
      </c>
      <c r="B466" s="387" t="s">
        <v>713</v>
      </c>
      <c r="C466" s="391">
        <v>4</v>
      </c>
      <c r="D466" s="391">
        <v>0</v>
      </c>
      <c r="E466" s="391">
        <v>0</v>
      </c>
      <c r="F466" s="391">
        <v>4</v>
      </c>
      <c r="G466" s="391">
        <v>0</v>
      </c>
    </row>
    <row r="467" spans="1:7" x14ac:dyDescent="0.3">
      <c r="A467" s="387" t="s">
        <v>1062</v>
      </c>
      <c r="B467" s="387" t="s">
        <v>575</v>
      </c>
      <c r="C467" s="392">
        <v>528</v>
      </c>
      <c r="D467" s="392">
        <v>0</v>
      </c>
      <c r="E467" s="392">
        <v>0</v>
      </c>
      <c r="F467" s="392">
        <v>528</v>
      </c>
      <c r="G467" s="392">
        <v>0</v>
      </c>
    </row>
    <row r="468" spans="1:7" x14ac:dyDescent="0.3">
      <c r="A468" s="387" t="s">
        <v>1063</v>
      </c>
      <c r="B468" s="393"/>
      <c r="C468" s="391"/>
      <c r="D468" s="391"/>
      <c r="E468" s="391"/>
      <c r="F468" s="391"/>
      <c r="G468" s="391"/>
    </row>
    <row r="469" spans="1:7" x14ac:dyDescent="0.3">
      <c r="A469" s="370"/>
      <c r="B469" s="371"/>
      <c r="C469" s="372"/>
      <c r="D469" s="372"/>
      <c r="E469" s="372"/>
      <c r="F469" s="372"/>
      <c r="G469" s="372"/>
    </row>
    <row r="470" spans="1:7" x14ac:dyDescent="0.3">
      <c r="A470" s="387" t="s">
        <v>975</v>
      </c>
      <c r="B470" s="393"/>
      <c r="C470" s="391">
        <v>1706737</v>
      </c>
      <c r="D470" s="391">
        <v>167800.75</v>
      </c>
      <c r="E470" s="391">
        <v>167800.75</v>
      </c>
      <c r="F470" s="391">
        <v>1538936.25</v>
      </c>
      <c r="G470" s="391">
        <v>9.83</v>
      </c>
    </row>
    <row r="471" spans="1:7" x14ac:dyDescent="0.3">
      <c r="A471" s="387" t="s">
        <v>976</v>
      </c>
      <c r="B471" s="393"/>
      <c r="C471" s="392">
        <v>2205314</v>
      </c>
      <c r="D471" s="392">
        <v>191982.33</v>
      </c>
      <c r="E471" s="392">
        <v>191982.33</v>
      </c>
      <c r="F471" s="392">
        <v>2013331.67</v>
      </c>
      <c r="G471" s="392">
        <v>8.7100000000000009</v>
      </c>
    </row>
    <row r="472" spans="1:7" x14ac:dyDescent="0.3">
      <c r="A472" s="387" t="s">
        <v>977</v>
      </c>
      <c r="B472" s="393"/>
      <c r="C472" s="391">
        <v>-498577</v>
      </c>
      <c r="D472" s="391">
        <v>-24181.58</v>
      </c>
      <c r="E472" s="391">
        <v>-24181.58</v>
      </c>
      <c r="F472" s="391">
        <v>-474395.42</v>
      </c>
      <c r="G472" s="391">
        <v>4.8499999999999996</v>
      </c>
    </row>
    <row r="473" spans="1:7" x14ac:dyDescent="0.3">
      <c r="A473" s="370"/>
      <c r="B473" s="370"/>
      <c r="C473" s="372"/>
      <c r="D473" s="372"/>
      <c r="E473" s="372"/>
      <c r="F473" s="372"/>
      <c r="G473" s="372"/>
    </row>
    <row r="474" spans="1:7" x14ac:dyDescent="0.3">
      <c r="A474" s="387" t="s">
        <v>360</v>
      </c>
      <c r="B474" s="386"/>
      <c r="C474" s="386"/>
      <c r="D474" s="386"/>
      <c r="E474" s="386"/>
      <c r="F474" s="386"/>
      <c r="G474" s="386"/>
    </row>
    <row r="475" spans="1:7" x14ac:dyDescent="0.3">
      <c r="A475" s="387" t="s">
        <v>1064</v>
      </c>
      <c r="B475" s="387" t="s">
        <v>1065</v>
      </c>
      <c r="C475" s="391">
        <v>34546</v>
      </c>
      <c r="D475" s="391">
        <v>12300</v>
      </c>
      <c r="E475" s="391">
        <v>12300</v>
      </c>
      <c r="F475" s="391">
        <v>22246</v>
      </c>
      <c r="G475" s="391">
        <v>35.6</v>
      </c>
    </row>
    <row r="476" spans="1:7" x14ac:dyDescent="0.3">
      <c r="A476" s="387" t="s">
        <v>1066</v>
      </c>
      <c r="B476" s="387" t="s">
        <v>1067</v>
      </c>
      <c r="C476" s="391">
        <v>13406</v>
      </c>
      <c r="D476" s="391">
        <v>4076</v>
      </c>
      <c r="E476" s="391">
        <v>4076</v>
      </c>
      <c r="F476" s="391">
        <v>9330</v>
      </c>
      <c r="G476" s="391">
        <v>30.4</v>
      </c>
    </row>
    <row r="477" spans="1:7" x14ac:dyDescent="0.3">
      <c r="A477" s="387" t="s">
        <v>1068</v>
      </c>
      <c r="B477" s="387" t="s">
        <v>1069</v>
      </c>
      <c r="C477" s="391">
        <v>24750</v>
      </c>
      <c r="D477" s="391">
        <v>7400</v>
      </c>
      <c r="E477" s="391">
        <v>7400</v>
      </c>
      <c r="F477" s="391">
        <v>17350</v>
      </c>
      <c r="G477" s="391">
        <v>29.9</v>
      </c>
    </row>
    <row r="478" spans="1:7" x14ac:dyDescent="0.3">
      <c r="A478" s="387" t="s">
        <v>1070</v>
      </c>
      <c r="B478" s="387" t="s">
        <v>1071</v>
      </c>
      <c r="C478" s="391">
        <v>1031</v>
      </c>
      <c r="D478" s="391">
        <v>4800</v>
      </c>
      <c r="E478" s="391">
        <v>4800</v>
      </c>
      <c r="F478" s="391">
        <v>-3769</v>
      </c>
      <c r="G478" s="391">
        <v>465.57</v>
      </c>
    </row>
    <row r="479" spans="1:7" x14ac:dyDescent="0.3">
      <c r="A479" s="387" t="s">
        <v>1072</v>
      </c>
      <c r="B479" s="387" t="s">
        <v>245</v>
      </c>
      <c r="C479" s="391">
        <v>500</v>
      </c>
      <c r="D479" s="391">
        <v>0</v>
      </c>
      <c r="E479" s="391">
        <v>0</v>
      </c>
      <c r="F479" s="391">
        <v>500</v>
      </c>
      <c r="G479" s="391">
        <v>0</v>
      </c>
    </row>
    <row r="480" spans="1:7" x14ac:dyDescent="0.3">
      <c r="A480" s="387" t="s">
        <v>2534</v>
      </c>
      <c r="B480" s="387" t="s">
        <v>2492</v>
      </c>
      <c r="C480" s="391">
        <v>0</v>
      </c>
      <c r="D480" s="391">
        <v>4.8499999999999996</v>
      </c>
      <c r="E480" s="391">
        <v>4.8499999999999996</v>
      </c>
      <c r="F480" s="391">
        <v>-4.8499999999999996</v>
      </c>
      <c r="G480" s="391">
        <v>100</v>
      </c>
    </row>
    <row r="481" spans="1:7" x14ac:dyDescent="0.3">
      <c r="A481" s="387" t="s">
        <v>1073</v>
      </c>
      <c r="B481" s="387" t="s">
        <v>1074</v>
      </c>
      <c r="C481" s="391">
        <v>0</v>
      </c>
      <c r="D481" s="391">
        <v>1983.92</v>
      </c>
      <c r="E481" s="391">
        <v>1983.92</v>
      </c>
      <c r="F481" s="391">
        <v>-1983.92</v>
      </c>
      <c r="G481" s="391">
        <v>100</v>
      </c>
    </row>
    <row r="482" spans="1:7" x14ac:dyDescent="0.3">
      <c r="A482" s="387" t="s">
        <v>1075</v>
      </c>
      <c r="B482" s="387" t="s">
        <v>1036</v>
      </c>
      <c r="C482" s="391">
        <v>104887</v>
      </c>
      <c r="D482" s="391">
        <v>0</v>
      </c>
      <c r="E482" s="391">
        <v>0</v>
      </c>
      <c r="F482" s="391">
        <v>104887</v>
      </c>
      <c r="G482" s="391">
        <v>0</v>
      </c>
    </row>
    <row r="483" spans="1:7" x14ac:dyDescent="0.3">
      <c r="A483" s="387" t="s">
        <v>1076</v>
      </c>
      <c r="B483" s="387" t="s">
        <v>1077</v>
      </c>
      <c r="C483" s="391">
        <v>348</v>
      </c>
      <c r="D483" s="391">
        <v>307.75</v>
      </c>
      <c r="E483" s="391">
        <v>307.75</v>
      </c>
      <c r="F483" s="391">
        <v>40.25</v>
      </c>
      <c r="G483" s="391">
        <v>88.43</v>
      </c>
    </row>
    <row r="484" spans="1:7" x14ac:dyDescent="0.3">
      <c r="A484" s="387" t="s">
        <v>1078</v>
      </c>
      <c r="B484" s="387" t="s">
        <v>255</v>
      </c>
      <c r="C484" s="391">
        <v>1584</v>
      </c>
      <c r="D484" s="391">
        <v>983.99</v>
      </c>
      <c r="E484" s="391">
        <v>983.99</v>
      </c>
      <c r="F484" s="391">
        <v>600.01</v>
      </c>
      <c r="G484" s="391">
        <v>62.12</v>
      </c>
    </row>
    <row r="485" spans="1:7" x14ac:dyDescent="0.3">
      <c r="A485" s="387" t="s">
        <v>1079</v>
      </c>
      <c r="B485" s="387" t="s">
        <v>687</v>
      </c>
      <c r="C485" s="391">
        <v>278</v>
      </c>
      <c r="D485" s="391">
        <v>0</v>
      </c>
      <c r="E485" s="391">
        <v>0</v>
      </c>
      <c r="F485" s="391">
        <v>278</v>
      </c>
      <c r="G485" s="391">
        <v>0</v>
      </c>
    </row>
    <row r="486" spans="1:7" x14ac:dyDescent="0.3">
      <c r="A486" s="387" t="s">
        <v>1080</v>
      </c>
      <c r="B486" s="387" t="s">
        <v>183</v>
      </c>
      <c r="C486" s="391">
        <v>62216</v>
      </c>
      <c r="D486" s="391">
        <v>16880.830000000002</v>
      </c>
      <c r="E486" s="391">
        <v>16880.830000000002</v>
      </c>
      <c r="F486" s="391">
        <v>45335.17</v>
      </c>
      <c r="G486" s="391">
        <v>27.13</v>
      </c>
    </row>
    <row r="487" spans="1:7" x14ac:dyDescent="0.3">
      <c r="A487" s="387" t="s">
        <v>1081</v>
      </c>
      <c r="B487" s="387" t="s">
        <v>55</v>
      </c>
      <c r="C487" s="391">
        <v>26777</v>
      </c>
      <c r="D487" s="391">
        <v>6603.01</v>
      </c>
      <c r="E487" s="391">
        <v>6603.01</v>
      </c>
      <c r="F487" s="391">
        <v>20173.990000000002</v>
      </c>
      <c r="G487" s="391">
        <v>24.66</v>
      </c>
    </row>
    <row r="488" spans="1:7" x14ac:dyDescent="0.3">
      <c r="A488" s="387" t="s">
        <v>1082</v>
      </c>
      <c r="B488" s="387" t="s">
        <v>261</v>
      </c>
      <c r="C488" s="391">
        <v>1417</v>
      </c>
      <c r="D488" s="391">
        <v>92.5</v>
      </c>
      <c r="E488" s="391">
        <v>92.5</v>
      </c>
      <c r="F488" s="391">
        <v>1324.5</v>
      </c>
      <c r="G488" s="391">
        <v>6.53</v>
      </c>
    </row>
    <row r="489" spans="1:7" x14ac:dyDescent="0.3">
      <c r="A489" s="387" t="s">
        <v>1083</v>
      </c>
      <c r="B489" s="387" t="s">
        <v>330</v>
      </c>
      <c r="C489" s="391">
        <v>309</v>
      </c>
      <c r="D489" s="391">
        <v>81.150000000000006</v>
      </c>
      <c r="E489" s="391">
        <v>81.150000000000006</v>
      </c>
      <c r="F489" s="391">
        <v>227.85</v>
      </c>
      <c r="G489" s="391">
        <v>26.26</v>
      </c>
    </row>
    <row r="490" spans="1:7" x14ac:dyDescent="0.3">
      <c r="A490" s="387" t="s">
        <v>1084</v>
      </c>
      <c r="B490" s="387" t="s">
        <v>674</v>
      </c>
      <c r="C490" s="391">
        <v>516</v>
      </c>
      <c r="D490" s="391">
        <v>33.42</v>
      </c>
      <c r="E490" s="391">
        <v>33.42</v>
      </c>
      <c r="F490" s="391">
        <v>482.58</v>
      </c>
      <c r="G490" s="391">
        <v>6.48</v>
      </c>
    </row>
    <row r="491" spans="1:7" x14ac:dyDescent="0.3">
      <c r="A491" s="387" t="s">
        <v>1085</v>
      </c>
      <c r="B491" s="387" t="s">
        <v>575</v>
      </c>
      <c r="C491" s="391">
        <v>516</v>
      </c>
      <c r="D491" s="391">
        <v>314.89999999999998</v>
      </c>
      <c r="E491" s="391">
        <v>314.89999999999998</v>
      </c>
      <c r="F491" s="391">
        <v>201.1</v>
      </c>
      <c r="G491" s="391">
        <v>61.03</v>
      </c>
    </row>
    <row r="492" spans="1:7" x14ac:dyDescent="0.3">
      <c r="A492" s="387" t="s">
        <v>1086</v>
      </c>
      <c r="B492" s="387" t="s">
        <v>1087</v>
      </c>
      <c r="C492" s="391">
        <v>2081</v>
      </c>
      <c r="D492" s="391">
        <v>661</v>
      </c>
      <c r="E492" s="391">
        <v>661</v>
      </c>
      <c r="F492" s="391">
        <v>1420</v>
      </c>
      <c r="G492" s="391">
        <v>31.76</v>
      </c>
    </row>
    <row r="493" spans="1:7" x14ac:dyDescent="0.3">
      <c r="A493" s="387" t="s">
        <v>1088</v>
      </c>
      <c r="B493" s="387" t="s">
        <v>722</v>
      </c>
      <c r="C493" s="391">
        <v>520</v>
      </c>
      <c r="D493" s="391">
        <v>0</v>
      </c>
      <c r="E493" s="391">
        <v>0</v>
      </c>
      <c r="F493" s="391">
        <v>520</v>
      </c>
      <c r="G493" s="391">
        <v>0</v>
      </c>
    </row>
    <row r="494" spans="1:7" x14ac:dyDescent="0.3">
      <c r="A494" s="387" t="s">
        <v>1089</v>
      </c>
      <c r="B494" s="387" t="s">
        <v>646</v>
      </c>
      <c r="C494" s="391">
        <v>777</v>
      </c>
      <c r="D494" s="391">
        <v>820</v>
      </c>
      <c r="E494" s="391">
        <v>820</v>
      </c>
      <c r="F494" s="391">
        <v>-43</v>
      </c>
      <c r="G494" s="391">
        <v>105.53</v>
      </c>
    </row>
    <row r="495" spans="1:7" x14ac:dyDescent="0.3">
      <c r="A495" s="387" t="s">
        <v>1090</v>
      </c>
      <c r="B495" s="387" t="s">
        <v>44</v>
      </c>
      <c r="C495" s="392">
        <v>81781</v>
      </c>
      <c r="D495" s="392">
        <v>20445.240000000002</v>
      </c>
      <c r="E495" s="392">
        <v>20445.240000000002</v>
      </c>
      <c r="F495" s="392">
        <v>61335.76</v>
      </c>
      <c r="G495" s="392">
        <v>25</v>
      </c>
    </row>
    <row r="496" spans="1:7" x14ac:dyDescent="0.3">
      <c r="A496" s="387" t="s">
        <v>1091</v>
      </c>
      <c r="B496" s="393"/>
      <c r="C496" s="391"/>
      <c r="D496" s="391"/>
      <c r="E496" s="391"/>
      <c r="F496" s="391"/>
      <c r="G496" s="391"/>
    </row>
    <row r="497" spans="1:7" x14ac:dyDescent="0.3">
      <c r="A497" s="370"/>
      <c r="B497" s="370"/>
      <c r="C497" s="372"/>
      <c r="D497" s="372"/>
      <c r="E497" s="372"/>
      <c r="F497" s="372"/>
      <c r="G497" s="372"/>
    </row>
    <row r="498" spans="1:7" x14ac:dyDescent="0.3">
      <c r="A498" s="387" t="s">
        <v>975</v>
      </c>
      <c r="B498" s="393"/>
      <c r="C498" s="391">
        <v>179120</v>
      </c>
      <c r="D498" s="391">
        <v>30564.77</v>
      </c>
      <c r="E498" s="391">
        <v>30564.77</v>
      </c>
      <c r="F498" s="391">
        <v>148555.23000000001</v>
      </c>
      <c r="G498" s="391">
        <v>17.059999999999999</v>
      </c>
    </row>
    <row r="499" spans="1:7" x14ac:dyDescent="0.3">
      <c r="A499" s="387" t="s">
        <v>976</v>
      </c>
      <c r="B499" s="393"/>
      <c r="C499" s="392">
        <v>179120</v>
      </c>
      <c r="D499" s="392">
        <v>47223.79</v>
      </c>
      <c r="E499" s="392">
        <v>47223.79</v>
      </c>
      <c r="F499" s="392">
        <v>131896.21</v>
      </c>
      <c r="G499" s="392">
        <v>26.36</v>
      </c>
    </row>
    <row r="500" spans="1:7" x14ac:dyDescent="0.3">
      <c r="A500" s="387" t="s">
        <v>977</v>
      </c>
      <c r="B500" s="393"/>
      <c r="C500" s="391">
        <v>0</v>
      </c>
      <c r="D500" s="391">
        <v>-16659.02</v>
      </c>
      <c r="E500" s="391">
        <v>-16659.02</v>
      </c>
      <c r="F500" s="391">
        <v>16659.02</v>
      </c>
      <c r="G500" s="391">
        <v>100</v>
      </c>
    </row>
    <row r="501" spans="1:7" x14ac:dyDescent="0.3">
      <c r="A501" s="370"/>
      <c r="B501" s="370"/>
      <c r="C501" s="372"/>
      <c r="D501" s="372"/>
      <c r="E501" s="372"/>
      <c r="F501" s="372"/>
      <c r="G501" s="372"/>
    </row>
    <row r="502" spans="1:7" x14ac:dyDescent="0.3">
      <c r="A502" s="387" t="s">
        <v>1092</v>
      </c>
      <c r="B502" s="386"/>
      <c r="C502" s="386"/>
      <c r="D502" s="386"/>
      <c r="E502" s="386"/>
      <c r="F502" s="386"/>
      <c r="G502" s="386"/>
    </row>
    <row r="503" spans="1:7" x14ac:dyDescent="0.3">
      <c r="A503" s="387" t="s">
        <v>1093</v>
      </c>
      <c r="B503" s="387" t="s">
        <v>1094</v>
      </c>
      <c r="C503" s="391">
        <v>1031</v>
      </c>
      <c r="D503" s="391">
        <v>0</v>
      </c>
      <c r="E503" s="391">
        <v>0</v>
      </c>
      <c r="F503" s="391">
        <v>1031</v>
      </c>
      <c r="G503" s="391">
        <v>0</v>
      </c>
    </row>
    <row r="504" spans="1:7" x14ac:dyDescent="0.3">
      <c r="A504" s="387" t="s">
        <v>1095</v>
      </c>
      <c r="B504" s="387" t="s">
        <v>984</v>
      </c>
      <c r="C504" s="391">
        <v>42281</v>
      </c>
      <c r="D504" s="391">
        <v>0</v>
      </c>
      <c r="E504" s="391">
        <v>0</v>
      </c>
      <c r="F504" s="391">
        <v>42281</v>
      </c>
      <c r="G504" s="391">
        <v>0</v>
      </c>
    </row>
    <row r="505" spans="1:7" x14ac:dyDescent="0.3">
      <c r="A505" s="387" t="s">
        <v>1096</v>
      </c>
      <c r="B505" s="387" t="s">
        <v>1097</v>
      </c>
      <c r="C505" s="391">
        <v>42281</v>
      </c>
      <c r="D505" s="391">
        <v>0</v>
      </c>
      <c r="E505" s="391">
        <v>0</v>
      </c>
      <c r="F505" s="391">
        <v>42281</v>
      </c>
      <c r="G505" s="391">
        <v>0</v>
      </c>
    </row>
    <row r="506" spans="1:7" x14ac:dyDescent="0.3">
      <c r="A506" s="387" t="s">
        <v>1098</v>
      </c>
      <c r="B506" s="387" t="s">
        <v>722</v>
      </c>
      <c r="C506" s="392">
        <v>1031</v>
      </c>
      <c r="D506" s="392">
        <v>0</v>
      </c>
      <c r="E506" s="392">
        <v>0</v>
      </c>
      <c r="F506" s="392">
        <v>1031</v>
      </c>
      <c r="G506" s="392">
        <v>0</v>
      </c>
    </row>
    <row r="507" spans="1:7" x14ac:dyDescent="0.3">
      <c r="A507" s="387" t="s">
        <v>1099</v>
      </c>
      <c r="B507" s="393"/>
      <c r="C507" s="391"/>
      <c r="D507" s="391"/>
      <c r="E507" s="391"/>
      <c r="F507" s="391"/>
      <c r="G507" s="391"/>
    </row>
    <row r="508" spans="1:7" x14ac:dyDescent="0.3">
      <c r="A508" s="370"/>
      <c r="B508" s="370"/>
      <c r="C508" s="372"/>
      <c r="D508" s="372"/>
      <c r="E508" s="372"/>
      <c r="F508" s="372"/>
      <c r="G508" s="372"/>
    </row>
    <row r="509" spans="1:7" x14ac:dyDescent="0.3">
      <c r="A509" s="387" t="s">
        <v>975</v>
      </c>
      <c r="B509" s="393"/>
      <c r="C509" s="391">
        <v>43312</v>
      </c>
      <c r="D509" s="391">
        <v>0</v>
      </c>
      <c r="E509" s="391">
        <v>0</v>
      </c>
      <c r="F509" s="391">
        <v>43312</v>
      </c>
      <c r="G509" s="391">
        <v>0</v>
      </c>
    </row>
    <row r="510" spans="1:7" x14ac:dyDescent="0.3">
      <c r="A510" s="387" t="s">
        <v>976</v>
      </c>
      <c r="B510" s="393"/>
      <c r="C510" s="392">
        <v>43312</v>
      </c>
      <c r="D510" s="392">
        <v>0</v>
      </c>
      <c r="E510" s="392">
        <v>0</v>
      </c>
      <c r="F510" s="392">
        <v>43312</v>
      </c>
      <c r="G510" s="392">
        <v>0</v>
      </c>
    </row>
    <row r="511" spans="1:7" x14ac:dyDescent="0.3">
      <c r="A511" s="387" t="s">
        <v>977</v>
      </c>
      <c r="B511" s="393"/>
      <c r="C511" s="391">
        <v>0</v>
      </c>
      <c r="D511" s="391">
        <v>0</v>
      </c>
      <c r="E511" s="391">
        <v>0</v>
      </c>
      <c r="F511" s="391">
        <v>0</v>
      </c>
      <c r="G511" s="391">
        <v>0</v>
      </c>
    </row>
    <row r="512" spans="1:7" x14ac:dyDescent="0.3">
      <c r="A512" s="370"/>
      <c r="B512" s="370"/>
      <c r="C512" s="372"/>
      <c r="D512" s="372"/>
      <c r="E512" s="372"/>
      <c r="F512" s="372"/>
      <c r="G512" s="372"/>
    </row>
    <row r="513" spans="1:7" x14ac:dyDescent="0.3">
      <c r="A513" s="387" t="s">
        <v>1100</v>
      </c>
      <c r="B513" s="386"/>
      <c r="C513" s="386"/>
      <c r="D513" s="386"/>
      <c r="E513" s="386"/>
      <c r="F513" s="386"/>
      <c r="G513" s="386"/>
    </row>
    <row r="514" spans="1:7" x14ac:dyDescent="0.3">
      <c r="A514" s="387" t="s">
        <v>1101</v>
      </c>
      <c r="B514" s="387" t="s">
        <v>1102</v>
      </c>
      <c r="C514" s="391">
        <v>26010</v>
      </c>
      <c r="D514" s="391">
        <v>0</v>
      </c>
      <c r="E514" s="391">
        <v>0</v>
      </c>
      <c r="F514" s="391">
        <v>26010</v>
      </c>
      <c r="G514" s="391">
        <v>0</v>
      </c>
    </row>
    <row r="515" spans="1:7" x14ac:dyDescent="0.3">
      <c r="A515" s="387" t="s">
        <v>1103</v>
      </c>
      <c r="B515" s="387" t="s">
        <v>1104</v>
      </c>
      <c r="C515" s="392">
        <v>25781</v>
      </c>
      <c r="D515" s="392">
        <v>0</v>
      </c>
      <c r="E515" s="392">
        <v>0</v>
      </c>
      <c r="F515" s="392">
        <v>25781</v>
      </c>
      <c r="G515" s="392">
        <v>0</v>
      </c>
    </row>
    <row r="516" spans="1:7" x14ac:dyDescent="0.3">
      <c r="A516" s="387" t="s">
        <v>1105</v>
      </c>
      <c r="B516" s="393"/>
      <c r="C516" s="391"/>
      <c r="D516" s="391"/>
      <c r="E516" s="391"/>
      <c r="F516" s="391"/>
      <c r="G516" s="391"/>
    </row>
    <row r="517" spans="1:7" x14ac:dyDescent="0.3">
      <c r="A517" s="370"/>
      <c r="B517" s="370"/>
      <c r="C517" s="372"/>
      <c r="D517" s="372"/>
      <c r="E517" s="372"/>
      <c r="F517" s="372"/>
      <c r="G517" s="372"/>
    </row>
    <row r="518" spans="1:7" x14ac:dyDescent="0.3">
      <c r="A518" s="387" t="s">
        <v>975</v>
      </c>
      <c r="B518" s="393"/>
      <c r="C518" s="391">
        <v>26010</v>
      </c>
      <c r="D518" s="391">
        <v>0</v>
      </c>
      <c r="E518" s="391">
        <v>0</v>
      </c>
      <c r="F518" s="391">
        <v>26010</v>
      </c>
      <c r="G518" s="391">
        <v>0</v>
      </c>
    </row>
    <row r="519" spans="1:7" x14ac:dyDescent="0.3">
      <c r="A519" s="387" t="s">
        <v>976</v>
      </c>
      <c r="B519" s="393"/>
      <c r="C519" s="392">
        <v>25781</v>
      </c>
      <c r="D519" s="392">
        <v>0</v>
      </c>
      <c r="E519" s="392">
        <v>0</v>
      </c>
      <c r="F519" s="392">
        <v>25781</v>
      </c>
      <c r="G519" s="392">
        <v>0</v>
      </c>
    </row>
    <row r="520" spans="1:7" x14ac:dyDescent="0.3">
      <c r="A520" s="387" t="s">
        <v>977</v>
      </c>
      <c r="B520" s="393"/>
      <c r="C520" s="391">
        <v>229</v>
      </c>
      <c r="D520" s="391">
        <v>0</v>
      </c>
      <c r="E520" s="391">
        <v>0</v>
      </c>
      <c r="F520" s="391">
        <v>229</v>
      </c>
      <c r="G520" s="391">
        <v>0</v>
      </c>
    </row>
    <row r="521" spans="1:7" x14ac:dyDescent="0.3">
      <c r="A521" s="370"/>
      <c r="B521" s="370"/>
      <c r="C521" s="372"/>
      <c r="D521" s="372"/>
      <c r="E521" s="372"/>
      <c r="F521" s="372"/>
      <c r="G521" s="372"/>
    </row>
    <row r="522" spans="1:7" x14ac:dyDescent="0.3">
      <c r="A522" s="387" t="s">
        <v>361</v>
      </c>
      <c r="B522" s="386"/>
      <c r="C522" s="386"/>
      <c r="D522" s="386"/>
      <c r="E522" s="386"/>
      <c r="F522" s="386"/>
      <c r="G522" s="386"/>
    </row>
    <row r="523" spans="1:7" x14ac:dyDescent="0.3">
      <c r="A523" s="387" t="s">
        <v>2535</v>
      </c>
      <c r="B523" s="387" t="s">
        <v>2492</v>
      </c>
      <c r="C523" s="391">
        <v>0</v>
      </c>
      <c r="D523" s="391">
        <v>30.6</v>
      </c>
      <c r="E523" s="391">
        <v>30.6</v>
      </c>
      <c r="F523" s="391">
        <v>-30.6</v>
      </c>
      <c r="G523" s="391">
        <v>100</v>
      </c>
    </row>
    <row r="524" spans="1:7" x14ac:dyDescent="0.3">
      <c r="A524" s="387" t="s">
        <v>1106</v>
      </c>
      <c r="B524" s="387" t="s">
        <v>1036</v>
      </c>
      <c r="C524" s="391">
        <v>324681</v>
      </c>
      <c r="D524" s="391">
        <v>249965.64</v>
      </c>
      <c r="E524" s="391">
        <v>249965.64</v>
      </c>
      <c r="F524" s="391">
        <v>74715.360000000001</v>
      </c>
      <c r="G524" s="391">
        <v>76.989999999999995</v>
      </c>
    </row>
    <row r="525" spans="1:7" x14ac:dyDescent="0.3">
      <c r="A525" s="387" t="s">
        <v>1107</v>
      </c>
      <c r="B525" s="387" t="s">
        <v>1108</v>
      </c>
      <c r="C525" s="391">
        <v>0</v>
      </c>
      <c r="D525" s="391">
        <v>15498</v>
      </c>
      <c r="E525" s="391">
        <v>15498</v>
      </c>
      <c r="F525" s="391">
        <v>-15498</v>
      </c>
      <c r="G525" s="391">
        <v>100</v>
      </c>
    </row>
    <row r="526" spans="1:7" x14ac:dyDescent="0.3">
      <c r="A526" s="387" t="s">
        <v>1109</v>
      </c>
      <c r="B526" s="387" t="s">
        <v>1110</v>
      </c>
      <c r="C526" s="391">
        <v>0</v>
      </c>
      <c r="D526" s="391">
        <v>63773.5</v>
      </c>
      <c r="E526" s="391">
        <v>63773.5</v>
      </c>
      <c r="F526" s="391">
        <v>-63773.5</v>
      </c>
      <c r="G526" s="391">
        <v>100</v>
      </c>
    </row>
    <row r="527" spans="1:7" x14ac:dyDescent="0.3">
      <c r="A527" s="387" t="s">
        <v>1111</v>
      </c>
      <c r="B527" s="387" t="s">
        <v>247</v>
      </c>
      <c r="C527" s="391">
        <v>0</v>
      </c>
      <c r="D527" s="391">
        <v>170000</v>
      </c>
      <c r="E527" s="391">
        <v>170000</v>
      </c>
      <c r="F527" s="391">
        <v>-170000</v>
      </c>
      <c r="G527" s="391">
        <v>100</v>
      </c>
    </row>
    <row r="528" spans="1:7" x14ac:dyDescent="0.3">
      <c r="A528" s="387" t="s">
        <v>1112</v>
      </c>
      <c r="B528" s="387" t="s">
        <v>1113</v>
      </c>
      <c r="C528" s="391">
        <v>324681</v>
      </c>
      <c r="D528" s="391">
        <v>79465.64</v>
      </c>
      <c r="E528" s="391">
        <v>79465.64</v>
      </c>
      <c r="F528" s="391">
        <v>245215.35999999999</v>
      </c>
      <c r="G528" s="391">
        <v>24.47</v>
      </c>
    </row>
    <row r="529" spans="1:7" x14ac:dyDescent="0.3">
      <c r="A529" s="387" t="s">
        <v>1114</v>
      </c>
      <c r="B529" s="387" t="s">
        <v>1115</v>
      </c>
      <c r="C529" s="392">
        <v>500</v>
      </c>
      <c r="D529" s="392">
        <v>500</v>
      </c>
      <c r="E529" s="392">
        <v>500</v>
      </c>
      <c r="F529" s="392">
        <v>0</v>
      </c>
      <c r="G529" s="392">
        <v>100</v>
      </c>
    </row>
    <row r="530" spans="1:7" x14ac:dyDescent="0.3">
      <c r="A530" s="387" t="s">
        <v>1117</v>
      </c>
      <c r="B530" s="393"/>
      <c r="C530" s="391"/>
      <c r="D530" s="391"/>
      <c r="E530" s="391"/>
      <c r="F530" s="391"/>
      <c r="G530" s="391"/>
    </row>
    <row r="531" spans="1:7" x14ac:dyDescent="0.3">
      <c r="A531" s="370"/>
      <c r="B531" s="370"/>
      <c r="C531" s="372"/>
      <c r="D531" s="372"/>
      <c r="E531" s="372"/>
      <c r="F531" s="372"/>
      <c r="G531" s="372"/>
    </row>
    <row r="532" spans="1:7" x14ac:dyDescent="0.3">
      <c r="A532" s="387" t="s">
        <v>975</v>
      </c>
      <c r="B532" s="393"/>
      <c r="C532" s="391">
        <v>324681</v>
      </c>
      <c r="D532" s="391">
        <v>249996.24</v>
      </c>
      <c r="E532" s="391">
        <v>249996.24</v>
      </c>
      <c r="F532" s="391">
        <v>74684.759999999995</v>
      </c>
      <c r="G532" s="391">
        <v>77</v>
      </c>
    </row>
    <row r="533" spans="1:7" x14ac:dyDescent="0.3">
      <c r="A533" s="387" t="s">
        <v>976</v>
      </c>
      <c r="B533" s="393"/>
      <c r="C533" s="392">
        <v>325181</v>
      </c>
      <c r="D533" s="392">
        <v>329237.14</v>
      </c>
      <c r="E533" s="392">
        <v>329237.14</v>
      </c>
      <c r="F533" s="392">
        <v>-4056.14</v>
      </c>
      <c r="G533" s="392">
        <v>101.25</v>
      </c>
    </row>
    <row r="534" spans="1:7" x14ac:dyDescent="0.3">
      <c r="A534" s="387" t="s">
        <v>977</v>
      </c>
      <c r="B534" s="393"/>
      <c r="C534" s="391">
        <v>-500</v>
      </c>
      <c r="D534" s="391">
        <v>-79240.899999999994</v>
      </c>
      <c r="E534" s="391">
        <v>-79240.899999999994</v>
      </c>
      <c r="F534" s="391">
        <v>78740.899999999994</v>
      </c>
      <c r="G534" s="391">
        <v>15848.18</v>
      </c>
    </row>
    <row r="535" spans="1:7" x14ac:dyDescent="0.3">
      <c r="A535" s="370"/>
      <c r="B535" s="370"/>
      <c r="C535" s="372"/>
      <c r="D535" s="372"/>
      <c r="E535" s="372"/>
      <c r="F535" s="372"/>
      <c r="G535" s="372"/>
    </row>
    <row r="536" spans="1:7" x14ac:dyDescent="0.3">
      <c r="A536" s="387" t="s">
        <v>363</v>
      </c>
      <c r="B536" s="386"/>
      <c r="C536" s="386"/>
      <c r="D536" s="386"/>
      <c r="E536" s="386"/>
      <c r="F536" s="386"/>
      <c r="G536" s="386"/>
    </row>
    <row r="537" spans="1:7" x14ac:dyDescent="0.3">
      <c r="A537" s="387" t="s">
        <v>1118</v>
      </c>
      <c r="B537" s="387" t="s">
        <v>489</v>
      </c>
      <c r="C537" s="391">
        <v>0</v>
      </c>
      <c r="D537" s="391">
        <v>817912</v>
      </c>
      <c r="E537" s="391">
        <v>817912</v>
      </c>
      <c r="F537" s="391">
        <v>-817912</v>
      </c>
      <c r="G537" s="391">
        <v>100</v>
      </c>
    </row>
    <row r="538" spans="1:7" x14ac:dyDescent="0.3">
      <c r="A538" s="387" t="s">
        <v>1119</v>
      </c>
      <c r="B538" s="387" t="s">
        <v>1120</v>
      </c>
      <c r="C538" s="391">
        <v>154686</v>
      </c>
      <c r="D538" s="391">
        <v>49109.3</v>
      </c>
      <c r="E538" s="391">
        <v>49109.3</v>
      </c>
      <c r="F538" s="391">
        <v>105576.7</v>
      </c>
      <c r="G538" s="391">
        <v>31.75</v>
      </c>
    </row>
    <row r="539" spans="1:7" x14ac:dyDescent="0.3">
      <c r="A539" s="387" t="s">
        <v>1121</v>
      </c>
      <c r="B539" s="387" t="s">
        <v>1122</v>
      </c>
      <c r="C539" s="391">
        <v>515619</v>
      </c>
      <c r="D539" s="391">
        <v>128636.98</v>
      </c>
      <c r="E539" s="391">
        <v>128636.98</v>
      </c>
      <c r="F539" s="391">
        <v>386982.02</v>
      </c>
      <c r="G539" s="391">
        <v>24.95</v>
      </c>
    </row>
    <row r="540" spans="1:7" x14ac:dyDescent="0.3">
      <c r="A540" s="387" t="s">
        <v>1123</v>
      </c>
      <c r="B540" s="387" t="s">
        <v>1124</v>
      </c>
      <c r="C540" s="391">
        <v>146436</v>
      </c>
      <c r="D540" s="391">
        <v>44237.599999999999</v>
      </c>
      <c r="E540" s="391">
        <v>44237.599999999999</v>
      </c>
      <c r="F540" s="391">
        <v>102198.39999999999</v>
      </c>
      <c r="G540" s="391">
        <v>30.21</v>
      </c>
    </row>
    <row r="541" spans="1:7" x14ac:dyDescent="0.3">
      <c r="A541" s="387" t="s">
        <v>1125</v>
      </c>
      <c r="B541" s="387" t="s">
        <v>1126</v>
      </c>
      <c r="C541" s="391">
        <v>515619</v>
      </c>
      <c r="D541" s="391">
        <v>120586.39</v>
      </c>
      <c r="E541" s="391">
        <v>120586.39</v>
      </c>
      <c r="F541" s="391">
        <v>395032.61</v>
      </c>
      <c r="G541" s="391">
        <v>23.39</v>
      </c>
    </row>
    <row r="542" spans="1:7" x14ac:dyDescent="0.3">
      <c r="A542" s="387" t="s">
        <v>1127</v>
      </c>
      <c r="B542" s="387" t="s">
        <v>1128</v>
      </c>
      <c r="C542" s="391">
        <v>32000</v>
      </c>
      <c r="D542" s="391">
        <v>6630</v>
      </c>
      <c r="E542" s="391">
        <v>6630</v>
      </c>
      <c r="F542" s="391">
        <v>25370</v>
      </c>
      <c r="G542" s="391">
        <v>20.72</v>
      </c>
    </row>
    <row r="543" spans="1:7" x14ac:dyDescent="0.3">
      <c r="A543" s="387" t="s">
        <v>1129</v>
      </c>
      <c r="B543" s="387" t="s">
        <v>1130</v>
      </c>
      <c r="C543" s="391">
        <v>25781</v>
      </c>
      <c r="D543" s="391">
        <v>3060</v>
      </c>
      <c r="E543" s="391">
        <v>3060</v>
      </c>
      <c r="F543" s="391">
        <v>22721</v>
      </c>
      <c r="G543" s="391">
        <v>11.87</v>
      </c>
    </row>
    <row r="544" spans="1:7" x14ac:dyDescent="0.3">
      <c r="A544" s="387" t="s">
        <v>1131</v>
      </c>
      <c r="B544" s="387" t="s">
        <v>1132</v>
      </c>
      <c r="C544" s="391">
        <v>15469</v>
      </c>
      <c r="D544" s="391">
        <v>2937.6</v>
      </c>
      <c r="E544" s="391">
        <v>2937.6</v>
      </c>
      <c r="F544" s="391">
        <v>12531.4</v>
      </c>
      <c r="G544" s="391">
        <v>18.989999999999998</v>
      </c>
    </row>
    <row r="545" spans="1:7" x14ac:dyDescent="0.3">
      <c r="A545" s="387" t="s">
        <v>1133</v>
      </c>
      <c r="B545" s="387" t="s">
        <v>245</v>
      </c>
      <c r="C545" s="391">
        <v>5000</v>
      </c>
      <c r="D545" s="391">
        <v>0</v>
      </c>
      <c r="E545" s="391">
        <v>0</v>
      </c>
      <c r="F545" s="391">
        <v>5000</v>
      </c>
      <c r="G545" s="391">
        <v>0</v>
      </c>
    </row>
    <row r="546" spans="1:7" x14ac:dyDescent="0.3">
      <c r="A546" s="387" t="s">
        <v>2536</v>
      </c>
      <c r="B546" s="387" t="s">
        <v>2537</v>
      </c>
      <c r="C546" s="391">
        <v>0</v>
      </c>
      <c r="D546" s="391">
        <v>0.34</v>
      </c>
      <c r="E546" s="391">
        <v>0.34</v>
      </c>
      <c r="F546" s="391">
        <v>-0.34</v>
      </c>
      <c r="G546" s="391">
        <v>100</v>
      </c>
    </row>
    <row r="547" spans="1:7" x14ac:dyDescent="0.3">
      <c r="A547" s="387" t="s">
        <v>2538</v>
      </c>
      <c r="B547" s="387" t="s">
        <v>2492</v>
      </c>
      <c r="C547" s="391">
        <v>0</v>
      </c>
      <c r="D547" s="391">
        <v>37.54</v>
      </c>
      <c r="E547" s="391">
        <v>37.54</v>
      </c>
      <c r="F547" s="391">
        <v>-37.54</v>
      </c>
      <c r="G547" s="391">
        <v>100</v>
      </c>
    </row>
    <row r="548" spans="1:7" x14ac:dyDescent="0.3">
      <c r="A548" s="387" t="s">
        <v>1134</v>
      </c>
      <c r="B548" s="387" t="s">
        <v>44</v>
      </c>
      <c r="C548" s="391">
        <v>216767</v>
      </c>
      <c r="D548" s="391">
        <v>54191.76</v>
      </c>
      <c r="E548" s="391">
        <v>54191.76</v>
      </c>
      <c r="F548" s="391">
        <v>162575.24</v>
      </c>
      <c r="G548" s="391">
        <v>25</v>
      </c>
    </row>
    <row r="549" spans="1:7" x14ac:dyDescent="0.3">
      <c r="A549" s="387" t="s">
        <v>1136</v>
      </c>
      <c r="B549" s="387" t="s">
        <v>1137</v>
      </c>
      <c r="C549" s="391">
        <v>304285</v>
      </c>
      <c r="D549" s="391">
        <v>0</v>
      </c>
      <c r="E549" s="391">
        <v>0</v>
      </c>
      <c r="F549" s="391">
        <v>304285</v>
      </c>
      <c r="G549" s="391">
        <v>0</v>
      </c>
    </row>
    <row r="550" spans="1:7" x14ac:dyDescent="0.3">
      <c r="A550" s="387" t="s">
        <v>1138</v>
      </c>
      <c r="B550" s="387" t="s">
        <v>1139</v>
      </c>
      <c r="C550" s="391">
        <v>468180</v>
      </c>
      <c r="D550" s="391">
        <v>0</v>
      </c>
      <c r="E550" s="391">
        <v>0</v>
      </c>
      <c r="F550" s="391">
        <v>468180</v>
      </c>
      <c r="G550" s="391">
        <v>0</v>
      </c>
    </row>
    <row r="551" spans="1:7" x14ac:dyDescent="0.3">
      <c r="A551" s="387" t="s">
        <v>1140</v>
      </c>
      <c r="B551" s="387" t="s">
        <v>1141</v>
      </c>
      <c r="C551" s="391">
        <v>0</v>
      </c>
      <c r="D551" s="391">
        <v>192468.24</v>
      </c>
      <c r="E551" s="391">
        <v>192468.24</v>
      </c>
      <c r="F551" s="391">
        <v>-192468.24</v>
      </c>
      <c r="G551" s="391">
        <v>100</v>
      </c>
    </row>
    <row r="552" spans="1:7" x14ac:dyDescent="0.3">
      <c r="A552" s="387" t="s">
        <v>1142</v>
      </c>
      <c r="B552" s="387" t="s">
        <v>1143</v>
      </c>
      <c r="C552" s="392">
        <v>191424</v>
      </c>
      <c r="D552" s="392">
        <v>433748.64</v>
      </c>
      <c r="E552" s="392">
        <v>433748.64</v>
      </c>
      <c r="F552" s="392">
        <v>-242324.64</v>
      </c>
      <c r="G552" s="392">
        <v>226.59</v>
      </c>
    </row>
    <row r="553" spans="1:7" x14ac:dyDescent="0.3">
      <c r="A553" s="387" t="s">
        <v>1145</v>
      </c>
      <c r="B553" s="393"/>
      <c r="C553" s="391"/>
      <c r="D553" s="391"/>
      <c r="E553" s="391"/>
      <c r="F553" s="391"/>
      <c r="G553" s="391"/>
    </row>
    <row r="554" spans="1:7" x14ac:dyDescent="0.3">
      <c r="A554" s="370"/>
      <c r="B554" s="370"/>
      <c r="C554" s="372"/>
      <c r="D554" s="372"/>
      <c r="E554" s="372"/>
      <c r="F554" s="372"/>
      <c r="G554" s="372"/>
    </row>
    <row r="555" spans="1:7" x14ac:dyDescent="0.3">
      <c r="A555" s="387" t="s">
        <v>975</v>
      </c>
      <c r="B555" s="393"/>
      <c r="C555" s="391">
        <v>1410610</v>
      </c>
      <c r="D555" s="391">
        <v>1173147.75</v>
      </c>
      <c r="E555" s="391">
        <v>1173147.75</v>
      </c>
      <c r="F555" s="391">
        <v>237462.25</v>
      </c>
      <c r="G555" s="391">
        <v>83.17</v>
      </c>
    </row>
    <row r="556" spans="1:7" x14ac:dyDescent="0.3">
      <c r="A556" s="387" t="s">
        <v>976</v>
      </c>
      <c r="B556" s="393"/>
      <c r="C556" s="392">
        <v>1180656</v>
      </c>
      <c r="D556" s="392">
        <v>680408.64</v>
      </c>
      <c r="E556" s="392">
        <v>680408.64</v>
      </c>
      <c r="F556" s="392">
        <v>500247.36</v>
      </c>
      <c r="G556" s="392">
        <v>57.63</v>
      </c>
    </row>
    <row r="557" spans="1:7" x14ac:dyDescent="0.3">
      <c r="A557" s="387" t="s">
        <v>977</v>
      </c>
      <c r="B557" s="393"/>
      <c r="C557" s="391">
        <v>229954</v>
      </c>
      <c r="D557" s="391">
        <v>492739.11</v>
      </c>
      <c r="E557" s="391">
        <v>492739.11</v>
      </c>
      <c r="F557" s="391">
        <v>-262785.11</v>
      </c>
      <c r="G557" s="391">
        <v>214.28</v>
      </c>
    </row>
    <row r="558" spans="1:7" x14ac:dyDescent="0.3">
      <c r="A558" s="370"/>
      <c r="B558" s="370"/>
      <c r="C558" s="372"/>
      <c r="D558" s="372"/>
      <c r="E558" s="372"/>
      <c r="F558" s="372"/>
      <c r="G558" s="372"/>
    </row>
    <row r="559" spans="1:7" x14ac:dyDescent="0.3">
      <c r="A559" s="387" t="s">
        <v>366</v>
      </c>
      <c r="B559" s="386"/>
      <c r="C559" s="386"/>
      <c r="D559" s="386"/>
      <c r="E559" s="386"/>
      <c r="F559" s="386"/>
      <c r="G559" s="386"/>
    </row>
    <row r="560" spans="1:7" x14ac:dyDescent="0.3">
      <c r="A560" s="387" t="s">
        <v>1146</v>
      </c>
      <c r="B560" s="387" t="s">
        <v>43</v>
      </c>
      <c r="C560" s="391">
        <v>122000</v>
      </c>
      <c r="D560" s="391">
        <v>123389.1</v>
      </c>
      <c r="E560" s="391">
        <v>123389.1</v>
      </c>
      <c r="F560" s="391">
        <v>-1389.1</v>
      </c>
      <c r="G560" s="391">
        <v>101.14</v>
      </c>
    </row>
    <row r="561" spans="1:7" x14ac:dyDescent="0.3">
      <c r="A561" s="387" t="s">
        <v>2539</v>
      </c>
      <c r="B561" s="387" t="s">
        <v>2492</v>
      </c>
      <c r="C561" s="391">
        <v>0</v>
      </c>
      <c r="D561" s="391">
        <v>84.15</v>
      </c>
      <c r="E561" s="391">
        <v>84.15</v>
      </c>
      <c r="F561" s="391">
        <v>-84.15</v>
      </c>
      <c r="G561" s="391">
        <v>100</v>
      </c>
    </row>
    <row r="562" spans="1:7" x14ac:dyDescent="0.3">
      <c r="A562" s="387" t="s">
        <v>1147</v>
      </c>
      <c r="B562" s="387" t="s">
        <v>1148</v>
      </c>
      <c r="C562" s="391">
        <v>1200</v>
      </c>
      <c r="D562" s="391">
        <v>80</v>
      </c>
      <c r="E562" s="391">
        <v>80</v>
      </c>
      <c r="F562" s="391">
        <v>1120</v>
      </c>
      <c r="G562" s="391">
        <v>6.67</v>
      </c>
    </row>
    <row r="563" spans="1:7" x14ac:dyDescent="0.3">
      <c r="A563" s="387" t="s">
        <v>1149</v>
      </c>
      <c r="B563" s="387" t="s">
        <v>1150</v>
      </c>
      <c r="C563" s="391">
        <v>0</v>
      </c>
      <c r="D563" s="391">
        <v>2551.44</v>
      </c>
      <c r="E563" s="391">
        <v>2551.44</v>
      </c>
      <c r="F563" s="391">
        <v>-2551.44</v>
      </c>
      <c r="G563" s="391">
        <v>100</v>
      </c>
    </row>
    <row r="564" spans="1:7" x14ac:dyDescent="0.3">
      <c r="A564" s="387" t="s">
        <v>1151</v>
      </c>
      <c r="B564" s="387" t="s">
        <v>1152</v>
      </c>
      <c r="C564" s="392">
        <v>0</v>
      </c>
      <c r="D564" s="392">
        <v>10620.5</v>
      </c>
      <c r="E564" s="392">
        <v>10620.5</v>
      </c>
      <c r="F564" s="392">
        <v>-10620.5</v>
      </c>
      <c r="G564" s="392">
        <v>100</v>
      </c>
    </row>
    <row r="565" spans="1:7" x14ac:dyDescent="0.3">
      <c r="A565" s="387" t="s">
        <v>1153</v>
      </c>
      <c r="B565" s="393"/>
      <c r="C565" s="391"/>
      <c r="D565" s="391"/>
      <c r="E565" s="391"/>
      <c r="F565" s="391"/>
      <c r="G565" s="391"/>
    </row>
    <row r="566" spans="1:7" x14ac:dyDescent="0.3">
      <c r="A566" s="370"/>
      <c r="B566" s="370"/>
      <c r="C566" s="372"/>
      <c r="D566" s="372"/>
      <c r="E566" s="372"/>
      <c r="F566" s="372"/>
      <c r="G566" s="372"/>
    </row>
    <row r="567" spans="1:7" x14ac:dyDescent="0.3">
      <c r="A567" s="387" t="s">
        <v>975</v>
      </c>
      <c r="B567" s="393"/>
      <c r="C567" s="391">
        <v>122000</v>
      </c>
      <c r="D567" s="391">
        <v>123473.25</v>
      </c>
      <c r="E567" s="391">
        <v>123473.25</v>
      </c>
      <c r="F567" s="391">
        <v>-1473.25</v>
      </c>
      <c r="G567" s="391">
        <v>101.21</v>
      </c>
    </row>
    <row r="568" spans="1:7" x14ac:dyDescent="0.3">
      <c r="A568" s="387" t="s">
        <v>976</v>
      </c>
      <c r="B568" s="393"/>
      <c r="C568" s="392">
        <v>1200</v>
      </c>
      <c r="D568" s="392">
        <v>13251.94</v>
      </c>
      <c r="E568" s="392">
        <v>13251.94</v>
      </c>
      <c r="F568" s="392">
        <v>-12051.94</v>
      </c>
      <c r="G568" s="392">
        <v>1104.33</v>
      </c>
    </row>
    <row r="569" spans="1:7" x14ac:dyDescent="0.3">
      <c r="A569" s="387" t="s">
        <v>977</v>
      </c>
      <c r="B569" s="393"/>
      <c r="C569" s="391">
        <v>120800</v>
      </c>
      <c r="D569" s="391">
        <v>110221.31</v>
      </c>
      <c r="E569" s="391">
        <v>110221.31</v>
      </c>
      <c r="F569" s="391">
        <v>10578.69</v>
      </c>
      <c r="G569" s="391">
        <v>91.24</v>
      </c>
    </row>
    <row r="570" spans="1:7" x14ac:dyDescent="0.3">
      <c r="A570" s="370"/>
      <c r="B570" s="370"/>
      <c r="C570" s="372"/>
      <c r="D570" s="372"/>
      <c r="E570" s="372"/>
      <c r="F570" s="372"/>
      <c r="G570" s="372"/>
    </row>
    <row r="571" spans="1:7" x14ac:dyDescent="0.3">
      <c r="A571" s="387" t="s">
        <v>369</v>
      </c>
      <c r="B571" s="386"/>
      <c r="C571" s="386"/>
      <c r="D571" s="386"/>
      <c r="E571" s="386"/>
      <c r="F571" s="386"/>
      <c r="G571" s="386"/>
    </row>
    <row r="572" spans="1:7" x14ac:dyDescent="0.3">
      <c r="A572" s="387" t="s">
        <v>1154</v>
      </c>
      <c r="B572" s="387" t="s">
        <v>1155</v>
      </c>
      <c r="C572" s="391">
        <v>1250</v>
      </c>
      <c r="D572" s="391">
        <v>0</v>
      </c>
      <c r="E572" s="391">
        <v>0</v>
      </c>
      <c r="F572" s="391">
        <v>1250</v>
      </c>
      <c r="G572" s="391">
        <v>0</v>
      </c>
    </row>
    <row r="573" spans="1:7" x14ac:dyDescent="0.3">
      <c r="A573" s="387" t="s">
        <v>1156</v>
      </c>
      <c r="B573" s="387" t="s">
        <v>1157</v>
      </c>
      <c r="C573" s="391">
        <v>1250</v>
      </c>
      <c r="D573" s="391">
        <v>0</v>
      </c>
      <c r="E573" s="391">
        <v>0</v>
      </c>
      <c r="F573" s="391">
        <v>1250</v>
      </c>
      <c r="G573" s="391">
        <v>0</v>
      </c>
    </row>
    <row r="574" spans="1:7" x14ac:dyDescent="0.3">
      <c r="A574" s="387" t="s">
        <v>1158</v>
      </c>
      <c r="B574" s="387" t="s">
        <v>1159</v>
      </c>
      <c r="C574" s="391">
        <v>1000</v>
      </c>
      <c r="D574" s="391">
        <v>0</v>
      </c>
      <c r="E574" s="391">
        <v>0</v>
      </c>
      <c r="F574" s="391">
        <v>1000</v>
      </c>
      <c r="G574" s="391">
        <v>0</v>
      </c>
    </row>
    <row r="575" spans="1:7" x14ac:dyDescent="0.3">
      <c r="A575" s="387" t="s">
        <v>1160</v>
      </c>
      <c r="B575" s="387" t="s">
        <v>1161</v>
      </c>
      <c r="C575" s="391">
        <v>300158</v>
      </c>
      <c r="D575" s="391">
        <v>288059.42</v>
      </c>
      <c r="E575" s="391">
        <v>288059.42</v>
      </c>
      <c r="F575" s="391">
        <v>12098.58</v>
      </c>
      <c r="G575" s="391">
        <v>95.97</v>
      </c>
    </row>
    <row r="576" spans="1:7" x14ac:dyDescent="0.3">
      <c r="A576" s="387" t="s">
        <v>1162</v>
      </c>
      <c r="B576" s="387" t="s">
        <v>1163</v>
      </c>
      <c r="C576" s="391">
        <v>5000</v>
      </c>
      <c r="D576" s="391">
        <v>700</v>
      </c>
      <c r="E576" s="391">
        <v>700</v>
      </c>
      <c r="F576" s="391">
        <v>4300</v>
      </c>
      <c r="G576" s="391">
        <v>14</v>
      </c>
    </row>
    <row r="577" spans="1:7" x14ac:dyDescent="0.3">
      <c r="A577" s="387" t="s">
        <v>1164</v>
      </c>
      <c r="B577" s="387" t="s">
        <v>1165</v>
      </c>
      <c r="C577" s="391">
        <v>2000</v>
      </c>
      <c r="D577" s="391">
        <v>0</v>
      </c>
      <c r="E577" s="391">
        <v>0</v>
      </c>
      <c r="F577" s="391">
        <v>2000</v>
      </c>
      <c r="G577" s="391">
        <v>0</v>
      </c>
    </row>
    <row r="578" spans="1:7" x14ac:dyDescent="0.3">
      <c r="A578" s="387" t="s">
        <v>1166</v>
      </c>
      <c r="B578" s="387" t="s">
        <v>1167</v>
      </c>
      <c r="C578" s="391">
        <v>0</v>
      </c>
      <c r="D578" s="391">
        <v>1000</v>
      </c>
      <c r="E578" s="391">
        <v>1000</v>
      </c>
      <c r="F578" s="391">
        <v>-1000</v>
      </c>
      <c r="G578" s="391">
        <v>100</v>
      </c>
    </row>
    <row r="579" spans="1:7" x14ac:dyDescent="0.3">
      <c r="A579" s="387" t="s">
        <v>1168</v>
      </c>
      <c r="B579" s="387" t="s">
        <v>1169</v>
      </c>
      <c r="C579" s="391">
        <v>0</v>
      </c>
      <c r="D579" s="391">
        <v>550</v>
      </c>
      <c r="E579" s="391">
        <v>550</v>
      </c>
      <c r="F579" s="391">
        <v>-550</v>
      </c>
      <c r="G579" s="391">
        <v>100</v>
      </c>
    </row>
    <row r="580" spans="1:7" x14ac:dyDescent="0.3">
      <c r="A580" s="387" t="s">
        <v>1170</v>
      </c>
      <c r="B580" s="387" t="s">
        <v>1171</v>
      </c>
      <c r="C580" s="391">
        <v>2000</v>
      </c>
      <c r="D580" s="391">
        <v>0</v>
      </c>
      <c r="E580" s="391">
        <v>0</v>
      </c>
      <c r="F580" s="391">
        <v>2000</v>
      </c>
      <c r="G580" s="391">
        <v>0</v>
      </c>
    </row>
    <row r="581" spans="1:7" x14ac:dyDescent="0.3">
      <c r="A581" s="387" t="s">
        <v>1172</v>
      </c>
      <c r="B581" s="387" t="s">
        <v>1173</v>
      </c>
      <c r="C581" s="391">
        <v>1000</v>
      </c>
      <c r="D581" s="391">
        <v>500</v>
      </c>
      <c r="E581" s="391">
        <v>500</v>
      </c>
      <c r="F581" s="391">
        <v>500</v>
      </c>
      <c r="G581" s="391">
        <v>50</v>
      </c>
    </row>
    <row r="582" spans="1:7" x14ac:dyDescent="0.3">
      <c r="A582" s="387" t="s">
        <v>1174</v>
      </c>
      <c r="B582" s="387" t="s">
        <v>1175</v>
      </c>
      <c r="C582" s="391">
        <v>28000</v>
      </c>
      <c r="D582" s="391">
        <v>7190</v>
      </c>
      <c r="E582" s="391">
        <v>7190</v>
      </c>
      <c r="F582" s="391">
        <v>20810</v>
      </c>
      <c r="G582" s="391">
        <v>25.68</v>
      </c>
    </row>
    <row r="583" spans="1:7" x14ac:dyDescent="0.3">
      <c r="A583" s="387" t="s">
        <v>1176</v>
      </c>
      <c r="B583" s="387" t="s">
        <v>1177</v>
      </c>
      <c r="C583" s="391">
        <v>75000</v>
      </c>
      <c r="D583" s="391">
        <v>11200</v>
      </c>
      <c r="E583" s="391">
        <v>11200</v>
      </c>
      <c r="F583" s="391">
        <v>63800</v>
      </c>
      <c r="G583" s="391">
        <v>14.93</v>
      </c>
    </row>
    <row r="584" spans="1:7" x14ac:dyDescent="0.3">
      <c r="A584" s="387" t="s">
        <v>1178</v>
      </c>
      <c r="B584" s="387" t="s">
        <v>1179</v>
      </c>
      <c r="C584" s="391">
        <v>20000</v>
      </c>
      <c r="D584" s="391">
        <v>9437.5</v>
      </c>
      <c r="E584" s="391">
        <v>9437.5</v>
      </c>
      <c r="F584" s="391">
        <v>10562.5</v>
      </c>
      <c r="G584" s="391">
        <v>47.19</v>
      </c>
    </row>
    <row r="585" spans="1:7" x14ac:dyDescent="0.3">
      <c r="A585" s="387" t="s">
        <v>1180</v>
      </c>
      <c r="B585" s="387" t="s">
        <v>1181</v>
      </c>
      <c r="C585" s="391">
        <v>15000</v>
      </c>
      <c r="D585" s="391">
        <v>700</v>
      </c>
      <c r="E585" s="391">
        <v>700</v>
      </c>
      <c r="F585" s="391">
        <v>14300</v>
      </c>
      <c r="G585" s="391">
        <v>4.67</v>
      </c>
    </row>
    <row r="586" spans="1:7" x14ac:dyDescent="0.3">
      <c r="A586" s="387" t="s">
        <v>1182</v>
      </c>
      <c r="B586" s="387" t="s">
        <v>1183</v>
      </c>
      <c r="C586" s="391">
        <v>5000</v>
      </c>
      <c r="D586" s="391">
        <v>3500</v>
      </c>
      <c r="E586" s="391">
        <v>3500</v>
      </c>
      <c r="F586" s="391">
        <v>1500</v>
      </c>
      <c r="G586" s="391">
        <v>70</v>
      </c>
    </row>
    <row r="587" spans="1:7" x14ac:dyDescent="0.3">
      <c r="A587" s="387" t="s">
        <v>1184</v>
      </c>
      <c r="B587" s="387" t="s">
        <v>1185</v>
      </c>
      <c r="C587" s="391">
        <v>13000</v>
      </c>
      <c r="D587" s="391">
        <v>0</v>
      </c>
      <c r="E587" s="391">
        <v>0</v>
      </c>
      <c r="F587" s="391">
        <v>13000</v>
      </c>
      <c r="G587" s="391">
        <v>0</v>
      </c>
    </row>
    <row r="588" spans="1:7" x14ac:dyDescent="0.3">
      <c r="A588" s="387" t="s">
        <v>1186</v>
      </c>
      <c r="B588" s="387" t="s">
        <v>1187</v>
      </c>
      <c r="C588" s="391">
        <v>26000</v>
      </c>
      <c r="D588" s="391">
        <v>6000</v>
      </c>
      <c r="E588" s="391">
        <v>6000</v>
      </c>
      <c r="F588" s="391">
        <v>20000</v>
      </c>
      <c r="G588" s="391">
        <v>23.08</v>
      </c>
    </row>
    <row r="589" spans="1:7" x14ac:dyDescent="0.3">
      <c r="A589" s="387" t="s">
        <v>1188</v>
      </c>
      <c r="B589" s="387" t="s">
        <v>1189</v>
      </c>
      <c r="C589" s="391">
        <v>3500</v>
      </c>
      <c r="D589" s="391">
        <v>4310</v>
      </c>
      <c r="E589" s="391">
        <v>4310</v>
      </c>
      <c r="F589" s="391">
        <v>-810</v>
      </c>
      <c r="G589" s="391">
        <v>123.14</v>
      </c>
    </row>
    <row r="590" spans="1:7" x14ac:dyDescent="0.3">
      <c r="A590" s="387" t="s">
        <v>1190</v>
      </c>
      <c r="B590" s="387" t="s">
        <v>1191</v>
      </c>
      <c r="C590" s="391">
        <v>1000</v>
      </c>
      <c r="D590" s="391">
        <v>0</v>
      </c>
      <c r="E590" s="391">
        <v>0</v>
      </c>
      <c r="F590" s="391">
        <v>1000</v>
      </c>
      <c r="G590" s="391">
        <v>0</v>
      </c>
    </row>
    <row r="591" spans="1:7" x14ac:dyDescent="0.3">
      <c r="A591" s="387" t="s">
        <v>1192</v>
      </c>
      <c r="B591" s="387" t="s">
        <v>1193</v>
      </c>
      <c r="C591" s="391">
        <v>4600</v>
      </c>
      <c r="D591" s="391">
        <v>2180</v>
      </c>
      <c r="E591" s="391">
        <v>2180</v>
      </c>
      <c r="F591" s="391">
        <v>2420</v>
      </c>
      <c r="G591" s="391">
        <v>47.39</v>
      </c>
    </row>
    <row r="592" spans="1:7" x14ac:dyDescent="0.3">
      <c r="A592" s="387" t="s">
        <v>1194</v>
      </c>
      <c r="B592" s="387" t="s">
        <v>1195</v>
      </c>
      <c r="C592" s="391">
        <v>500</v>
      </c>
      <c r="D592" s="391">
        <v>0</v>
      </c>
      <c r="E592" s="391">
        <v>0</v>
      </c>
      <c r="F592" s="391">
        <v>500</v>
      </c>
      <c r="G592" s="391">
        <v>0</v>
      </c>
    </row>
    <row r="593" spans="1:7" x14ac:dyDescent="0.3">
      <c r="A593" s="387" t="s">
        <v>1196</v>
      </c>
      <c r="B593" s="387" t="s">
        <v>1197</v>
      </c>
      <c r="C593" s="391">
        <v>1000</v>
      </c>
      <c r="D593" s="391">
        <v>200</v>
      </c>
      <c r="E593" s="391">
        <v>200</v>
      </c>
      <c r="F593" s="391">
        <v>800</v>
      </c>
      <c r="G593" s="391">
        <v>20</v>
      </c>
    </row>
    <row r="594" spans="1:7" x14ac:dyDescent="0.3">
      <c r="A594" s="387" t="s">
        <v>1198</v>
      </c>
      <c r="B594" s="387" t="s">
        <v>1199</v>
      </c>
      <c r="C594" s="391">
        <v>30000</v>
      </c>
      <c r="D594" s="391">
        <v>7738</v>
      </c>
      <c r="E594" s="391">
        <v>7738</v>
      </c>
      <c r="F594" s="391">
        <v>22262</v>
      </c>
      <c r="G594" s="391">
        <v>25.79</v>
      </c>
    </row>
    <row r="595" spans="1:7" x14ac:dyDescent="0.3">
      <c r="A595" s="387" t="s">
        <v>1200</v>
      </c>
      <c r="B595" s="387" t="s">
        <v>1201</v>
      </c>
      <c r="C595" s="391">
        <v>6100</v>
      </c>
      <c r="D595" s="391">
        <v>450</v>
      </c>
      <c r="E595" s="391">
        <v>450</v>
      </c>
      <c r="F595" s="391">
        <v>5650</v>
      </c>
      <c r="G595" s="391">
        <v>7.38</v>
      </c>
    </row>
    <row r="596" spans="1:7" x14ac:dyDescent="0.3">
      <c r="A596" s="387" t="s">
        <v>1202</v>
      </c>
      <c r="B596" s="387" t="s">
        <v>1203</v>
      </c>
      <c r="C596" s="391">
        <v>1500</v>
      </c>
      <c r="D596" s="391">
        <v>0</v>
      </c>
      <c r="E596" s="391">
        <v>0</v>
      </c>
      <c r="F596" s="391">
        <v>1500</v>
      </c>
      <c r="G596" s="391">
        <v>0</v>
      </c>
    </row>
    <row r="597" spans="1:7" x14ac:dyDescent="0.3">
      <c r="A597" s="387" t="s">
        <v>2540</v>
      </c>
      <c r="B597" s="387" t="s">
        <v>2492</v>
      </c>
      <c r="C597" s="391">
        <v>0</v>
      </c>
      <c r="D597" s="391">
        <v>5.66</v>
      </c>
      <c r="E597" s="391">
        <v>5.66</v>
      </c>
      <c r="F597" s="391">
        <v>-5.66</v>
      </c>
      <c r="G597" s="391">
        <v>100</v>
      </c>
    </row>
    <row r="598" spans="1:7" x14ac:dyDescent="0.3">
      <c r="A598" s="387" t="s">
        <v>1204</v>
      </c>
      <c r="B598" s="387" t="s">
        <v>1205</v>
      </c>
      <c r="C598" s="391">
        <v>0</v>
      </c>
      <c r="D598" s="391">
        <v>743.57</v>
      </c>
      <c r="E598" s="391">
        <v>743.57</v>
      </c>
      <c r="F598" s="391">
        <v>-743.57</v>
      </c>
      <c r="G598" s="391">
        <v>100</v>
      </c>
    </row>
    <row r="599" spans="1:7" x14ac:dyDescent="0.3">
      <c r="A599" s="387" t="s">
        <v>1206</v>
      </c>
      <c r="B599" s="387" t="s">
        <v>44</v>
      </c>
      <c r="C599" s="391">
        <v>27428</v>
      </c>
      <c r="D599" s="391">
        <v>6857.01</v>
      </c>
      <c r="E599" s="391">
        <v>6857.01</v>
      </c>
      <c r="F599" s="391">
        <v>20570.990000000002</v>
      </c>
      <c r="G599" s="391">
        <v>25</v>
      </c>
    </row>
    <row r="600" spans="1:7" x14ac:dyDescent="0.3">
      <c r="A600" s="387" t="s">
        <v>1207</v>
      </c>
      <c r="B600" s="387" t="s">
        <v>244</v>
      </c>
      <c r="C600" s="391">
        <v>10000</v>
      </c>
      <c r="D600" s="391">
        <v>0</v>
      </c>
      <c r="E600" s="391">
        <v>0</v>
      </c>
      <c r="F600" s="391">
        <v>10000</v>
      </c>
      <c r="G600" s="391">
        <v>0</v>
      </c>
    </row>
    <row r="601" spans="1:7" x14ac:dyDescent="0.3">
      <c r="A601" s="387" t="s">
        <v>1208</v>
      </c>
      <c r="B601" s="387" t="s">
        <v>1209</v>
      </c>
      <c r="C601" s="391">
        <v>150000</v>
      </c>
      <c r="D601" s="391">
        <v>0</v>
      </c>
      <c r="E601" s="391">
        <v>0</v>
      </c>
      <c r="F601" s="391">
        <v>150000</v>
      </c>
      <c r="G601" s="391">
        <v>0</v>
      </c>
    </row>
    <row r="602" spans="1:7" x14ac:dyDescent="0.3">
      <c r="A602" s="387" t="s">
        <v>1210</v>
      </c>
      <c r="B602" s="387" t="s">
        <v>51</v>
      </c>
      <c r="C602" s="391">
        <v>80500</v>
      </c>
      <c r="D602" s="391">
        <v>18714.09</v>
      </c>
      <c r="E602" s="391">
        <v>18714.09</v>
      </c>
      <c r="F602" s="391">
        <v>61785.91</v>
      </c>
      <c r="G602" s="391">
        <v>23.25</v>
      </c>
    </row>
    <row r="603" spans="1:7" x14ac:dyDescent="0.3">
      <c r="A603" s="387" t="s">
        <v>1211</v>
      </c>
      <c r="B603" s="387" t="s">
        <v>181</v>
      </c>
      <c r="C603" s="391">
        <v>2040</v>
      </c>
      <c r="D603" s="391">
        <v>218.41</v>
      </c>
      <c r="E603" s="391">
        <v>218.41</v>
      </c>
      <c r="F603" s="391">
        <v>1821.59</v>
      </c>
      <c r="G603" s="391">
        <v>10.71</v>
      </c>
    </row>
    <row r="604" spans="1:7" x14ac:dyDescent="0.3">
      <c r="A604" s="387" t="s">
        <v>1212</v>
      </c>
      <c r="B604" s="387" t="s">
        <v>580</v>
      </c>
      <c r="C604" s="391">
        <v>13612</v>
      </c>
      <c r="D604" s="391">
        <v>3461.74</v>
      </c>
      <c r="E604" s="391">
        <v>3461.74</v>
      </c>
      <c r="F604" s="391">
        <v>10150.26</v>
      </c>
      <c r="G604" s="391">
        <v>25.43</v>
      </c>
    </row>
    <row r="605" spans="1:7" x14ac:dyDescent="0.3">
      <c r="A605" s="387" t="s">
        <v>1213</v>
      </c>
      <c r="B605" s="387" t="s">
        <v>259</v>
      </c>
      <c r="C605" s="391">
        <v>8000</v>
      </c>
      <c r="D605" s="391">
        <v>1692.12</v>
      </c>
      <c r="E605" s="391">
        <v>1692.12</v>
      </c>
      <c r="F605" s="391">
        <v>6307.88</v>
      </c>
      <c r="G605" s="391">
        <v>21.15</v>
      </c>
    </row>
    <row r="606" spans="1:7" x14ac:dyDescent="0.3">
      <c r="A606" s="387" t="s">
        <v>1214</v>
      </c>
      <c r="B606" s="387" t="s">
        <v>53</v>
      </c>
      <c r="C606" s="391">
        <v>13000</v>
      </c>
      <c r="D606" s="391">
        <v>2552.4</v>
      </c>
      <c r="E606" s="391">
        <v>2552.4</v>
      </c>
      <c r="F606" s="391">
        <v>10447.6</v>
      </c>
      <c r="G606" s="391">
        <v>19.63</v>
      </c>
    </row>
    <row r="607" spans="1:7" x14ac:dyDescent="0.3">
      <c r="A607" s="387" t="s">
        <v>1215</v>
      </c>
      <c r="B607" s="387" t="s">
        <v>257</v>
      </c>
      <c r="C607" s="391">
        <v>4100</v>
      </c>
      <c r="D607" s="391">
        <v>0</v>
      </c>
      <c r="E607" s="391">
        <v>0</v>
      </c>
      <c r="F607" s="391">
        <v>4100</v>
      </c>
      <c r="G607" s="391">
        <v>0</v>
      </c>
    </row>
    <row r="608" spans="1:7" x14ac:dyDescent="0.3">
      <c r="A608" s="387" t="s">
        <v>1216</v>
      </c>
      <c r="B608" s="387" t="s">
        <v>588</v>
      </c>
      <c r="C608" s="391">
        <v>8900</v>
      </c>
      <c r="D608" s="391">
        <v>2051.2800000000002</v>
      </c>
      <c r="E608" s="391">
        <v>2051.2800000000002</v>
      </c>
      <c r="F608" s="391">
        <v>6848.72</v>
      </c>
      <c r="G608" s="391">
        <v>23.05</v>
      </c>
    </row>
    <row r="609" spans="1:7" x14ac:dyDescent="0.3">
      <c r="A609" s="387" t="s">
        <v>1217</v>
      </c>
      <c r="B609" s="387" t="s">
        <v>812</v>
      </c>
      <c r="C609" s="391">
        <v>2400</v>
      </c>
      <c r="D609" s="391">
        <v>553.91999999999996</v>
      </c>
      <c r="E609" s="391">
        <v>553.91999999999996</v>
      </c>
      <c r="F609" s="391">
        <v>1846.08</v>
      </c>
      <c r="G609" s="391">
        <v>23.08</v>
      </c>
    </row>
    <row r="610" spans="1:7" x14ac:dyDescent="0.3">
      <c r="A610" s="387" t="s">
        <v>1218</v>
      </c>
      <c r="B610" s="387" t="s">
        <v>592</v>
      </c>
      <c r="C610" s="391">
        <v>750</v>
      </c>
      <c r="D610" s="391">
        <v>222.84</v>
      </c>
      <c r="E610" s="391">
        <v>222.84</v>
      </c>
      <c r="F610" s="391">
        <v>527.16</v>
      </c>
      <c r="G610" s="391">
        <v>29.71</v>
      </c>
    </row>
    <row r="611" spans="1:7" x14ac:dyDescent="0.3">
      <c r="A611" s="387" t="s">
        <v>1219</v>
      </c>
      <c r="B611" s="387" t="s">
        <v>44</v>
      </c>
      <c r="C611" s="391">
        <v>30247</v>
      </c>
      <c r="D611" s="391">
        <v>7561.74</v>
      </c>
      <c r="E611" s="391">
        <v>7561.74</v>
      </c>
      <c r="F611" s="391">
        <v>22685.26</v>
      </c>
      <c r="G611" s="391">
        <v>25</v>
      </c>
    </row>
    <row r="612" spans="1:7" x14ac:dyDescent="0.3">
      <c r="A612" s="387" t="s">
        <v>1220</v>
      </c>
      <c r="B612" s="387" t="s">
        <v>1221</v>
      </c>
      <c r="C612" s="391">
        <v>18000</v>
      </c>
      <c r="D612" s="391">
        <v>4767.84</v>
      </c>
      <c r="E612" s="391">
        <v>4767.84</v>
      </c>
      <c r="F612" s="391">
        <v>13232.16</v>
      </c>
      <c r="G612" s="391">
        <v>26.49</v>
      </c>
    </row>
    <row r="613" spans="1:7" x14ac:dyDescent="0.3">
      <c r="A613" s="387" t="s">
        <v>1222</v>
      </c>
      <c r="B613" s="387" t="s">
        <v>914</v>
      </c>
      <c r="C613" s="391">
        <v>2550</v>
      </c>
      <c r="D613" s="391">
        <v>0</v>
      </c>
      <c r="E613" s="391">
        <v>0</v>
      </c>
      <c r="F613" s="391">
        <v>2550</v>
      </c>
      <c r="G613" s="391">
        <v>0</v>
      </c>
    </row>
    <row r="614" spans="1:7" x14ac:dyDescent="0.3">
      <c r="A614" s="387" t="s">
        <v>1223</v>
      </c>
      <c r="B614" s="387" t="s">
        <v>713</v>
      </c>
      <c r="C614" s="391">
        <v>0</v>
      </c>
      <c r="D614" s="391">
        <v>11.76</v>
      </c>
      <c r="E614" s="391">
        <v>11.76</v>
      </c>
      <c r="F614" s="391">
        <v>-11.76</v>
      </c>
      <c r="G614" s="391">
        <v>100</v>
      </c>
    </row>
    <row r="615" spans="1:7" x14ac:dyDescent="0.3">
      <c r="A615" s="387" t="s">
        <v>1224</v>
      </c>
      <c r="B615" s="387" t="s">
        <v>252</v>
      </c>
      <c r="C615" s="391">
        <v>5101</v>
      </c>
      <c r="D615" s="391">
        <v>1876.83</v>
      </c>
      <c r="E615" s="391">
        <v>1876.83</v>
      </c>
      <c r="F615" s="391">
        <v>3224.17</v>
      </c>
      <c r="G615" s="391">
        <v>36.79</v>
      </c>
    </row>
    <row r="616" spans="1:7" x14ac:dyDescent="0.3">
      <c r="A616" s="387" t="s">
        <v>1226</v>
      </c>
      <c r="B616" s="387" t="s">
        <v>1227</v>
      </c>
      <c r="C616" s="391">
        <v>1500</v>
      </c>
      <c r="D616" s="391">
        <v>2580.87</v>
      </c>
      <c r="E616" s="391">
        <v>2580.87</v>
      </c>
      <c r="F616" s="391">
        <v>-1080.8699999999999</v>
      </c>
      <c r="G616" s="391">
        <v>172.06</v>
      </c>
    </row>
    <row r="617" spans="1:7" x14ac:dyDescent="0.3">
      <c r="A617" s="387" t="s">
        <v>1228</v>
      </c>
      <c r="B617" s="387" t="s">
        <v>183</v>
      </c>
      <c r="C617" s="391">
        <v>2000</v>
      </c>
      <c r="D617" s="391">
        <v>0</v>
      </c>
      <c r="E617" s="391">
        <v>0</v>
      </c>
      <c r="F617" s="391">
        <v>2000</v>
      </c>
      <c r="G617" s="391">
        <v>0</v>
      </c>
    </row>
    <row r="618" spans="1:7" x14ac:dyDescent="0.3">
      <c r="A618" s="387" t="s">
        <v>1229</v>
      </c>
      <c r="B618" s="387" t="s">
        <v>1227</v>
      </c>
      <c r="C618" s="391">
        <v>1838</v>
      </c>
      <c r="D618" s="391">
        <v>0</v>
      </c>
      <c r="E618" s="391">
        <v>0</v>
      </c>
      <c r="F618" s="391">
        <v>1838</v>
      </c>
      <c r="G618" s="391">
        <v>0</v>
      </c>
    </row>
    <row r="619" spans="1:7" x14ac:dyDescent="0.3">
      <c r="A619" s="387" t="s">
        <v>1230</v>
      </c>
      <c r="B619" s="387" t="s">
        <v>55</v>
      </c>
      <c r="C619" s="391">
        <v>13779</v>
      </c>
      <c r="D619" s="391">
        <v>0</v>
      </c>
      <c r="E619" s="391">
        <v>0</v>
      </c>
      <c r="F619" s="391">
        <v>13779</v>
      </c>
      <c r="G619" s="391">
        <v>0</v>
      </c>
    </row>
    <row r="620" spans="1:7" x14ac:dyDescent="0.3">
      <c r="A620" s="387" t="s">
        <v>1231</v>
      </c>
      <c r="B620" s="387" t="s">
        <v>575</v>
      </c>
      <c r="C620" s="391">
        <v>18383</v>
      </c>
      <c r="D620" s="391">
        <v>500.88</v>
      </c>
      <c r="E620" s="391">
        <v>500.88</v>
      </c>
      <c r="F620" s="391">
        <v>17882.12</v>
      </c>
      <c r="G620" s="391">
        <v>2.72</v>
      </c>
    </row>
    <row r="621" spans="1:7" x14ac:dyDescent="0.3">
      <c r="A621" s="387" t="s">
        <v>1232</v>
      </c>
      <c r="B621" s="387" t="s">
        <v>1233</v>
      </c>
      <c r="C621" s="391">
        <v>625</v>
      </c>
      <c r="D621" s="391">
        <v>472.2</v>
      </c>
      <c r="E621" s="391">
        <v>472.2</v>
      </c>
      <c r="F621" s="391">
        <v>152.80000000000001</v>
      </c>
      <c r="G621" s="391">
        <v>75.55</v>
      </c>
    </row>
    <row r="622" spans="1:7" x14ac:dyDescent="0.3">
      <c r="A622" s="387" t="s">
        <v>1234</v>
      </c>
      <c r="B622" s="387" t="s">
        <v>1227</v>
      </c>
      <c r="C622" s="391">
        <v>625</v>
      </c>
      <c r="D622" s="391">
        <v>169</v>
      </c>
      <c r="E622" s="391">
        <v>169</v>
      </c>
      <c r="F622" s="391">
        <v>456</v>
      </c>
      <c r="G622" s="391">
        <v>27.04</v>
      </c>
    </row>
    <row r="623" spans="1:7" x14ac:dyDescent="0.3">
      <c r="A623" s="387" t="s">
        <v>1235</v>
      </c>
      <c r="B623" s="387" t="s">
        <v>183</v>
      </c>
      <c r="C623" s="391">
        <v>3124</v>
      </c>
      <c r="D623" s="391">
        <v>985.09</v>
      </c>
      <c r="E623" s="391">
        <v>985.09</v>
      </c>
      <c r="F623" s="391">
        <v>2138.91</v>
      </c>
      <c r="G623" s="391">
        <v>31.53</v>
      </c>
    </row>
    <row r="624" spans="1:7" x14ac:dyDescent="0.3">
      <c r="A624" s="387" t="s">
        <v>1236</v>
      </c>
      <c r="B624" s="387" t="s">
        <v>575</v>
      </c>
      <c r="C624" s="391">
        <v>625</v>
      </c>
      <c r="D624" s="391">
        <v>724.97</v>
      </c>
      <c r="E624" s="391">
        <v>724.97</v>
      </c>
      <c r="F624" s="391">
        <v>-99.97</v>
      </c>
      <c r="G624" s="391">
        <v>116</v>
      </c>
    </row>
    <row r="625" spans="1:7" x14ac:dyDescent="0.3">
      <c r="A625" s="387" t="s">
        <v>1237</v>
      </c>
      <c r="B625" s="387" t="s">
        <v>183</v>
      </c>
      <c r="C625" s="391">
        <v>10000</v>
      </c>
      <c r="D625" s="391">
        <v>5772.33</v>
      </c>
      <c r="E625" s="391">
        <v>5772.33</v>
      </c>
      <c r="F625" s="391">
        <v>4227.67</v>
      </c>
      <c r="G625" s="391">
        <v>57.72</v>
      </c>
    </row>
    <row r="626" spans="1:7" x14ac:dyDescent="0.3">
      <c r="A626" s="387" t="s">
        <v>1238</v>
      </c>
      <c r="B626" s="387" t="s">
        <v>183</v>
      </c>
      <c r="C626" s="391">
        <v>1500</v>
      </c>
      <c r="D626" s="391">
        <v>0</v>
      </c>
      <c r="E626" s="391">
        <v>0</v>
      </c>
      <c r="F626" s="391">
        <v>1500</v>
      </c>
      <c r="G626" s="391">
        <v>0</v>
      </c>
    </row>
    <row r="627" spans="1:7" x14ac:dyDescent="0.3">
      <c r="A627" s="387" t="s">
        <v>1239</v>
      </c>
      <c r="B627" s="387" t="s">
        <v>1227</v>
      </c>
      <c r="C627" s="391">
        <v>236</v>
      </c>
      <c r="D627" s="391">
        <v>0</v>
      </c>
      <c r="E627" s="391">
        <v>0</v>
      </c>
      <c r="F627" s="391">
        <v>236</v>
      </c>
      <c r="G627" s="391">
        <v>0</v>
      </c>
    </row>
    <row r="628" spans="1:7" x14ac:dyDescent="0.3">
      <c r="A628" s="387" t="s">
        <v>1240</v>
      </c>
      <c r="B628" s="387" t="s">
        <v>183</v>
      </c>
      <c r="C628" s="391">
        <v>5264</v>
      </c>
      <c r="D628" s="391">
        <v>3385</v>
      </c>
      <c r="E628" s="391">
        <v>3385</v>
      </c>
      <c r="F628" s="391">
        <v>1879</v>
      </c>
      <c r="G628" s="391">
        <v>64.3</v>
      </c>
    </row>
    <row r="629" spans="1:7" x14ac:dyDescent="0.3">
      <c r="A629" s="387" t="s">
        <v>1241</v>
      </c>
      <c r="B629" s="387" t="s">
        <v>1242</v>
      </c>
      <c r="C629" s="391">
        <v>6880</v>
      </c>
      <c r="D629" s="391">
        <v>3036.83</v>
      </c>
      <c r="E629" s="391">
        <v>3036.83</v>
      </c>
      <c r="F629" s="391">
        <v>3843.17</v>
      </c>
      <c r="G629" s="391">
        <v>44.14</v>
      </c>
    </row>
    <row r="630" spans="1:7" x14ac:dyDescent="0.3">
      <c r="A630" s="387" t="s">
        <v>1243</v>
      </c>
      <c r="B630" s="387" t="s">
        <v>1244</v>
      </c>
      <c r="C630" s="391">
        <v>27099</v>
      </c>
      <c r="D630" s="391">
        <v>0</v>
      </c>
      <c r="E630" s="391">
        <v>0</v>
      </c>
      <c r="F630" s="391">
        <v>27099</v>
      </c>
      <c r="G630" s="391">
        <v>0</v>
      </c>
    </row>
    <row r="631" spans="1:7" x14ac:dyDescent="0.3">
      <c r="A631" s="387" t="s">
        <v>1245</v>
      </c>
      <c r="B631" s="387" t="s">
        <v>1246</v>
      </c>
      <c r="C631" s="391">
        <v>6021</v>
      </c>
      <c r="D631" s="391">
        <v>1799</v>
      </c>
      <c r="E631" s="391">
        <v>1799</v>
      </c>
      <c r="F631" s="391">
        <v>4222</v>
      </c>
      <c r="G631" s="391">
        <v>29.88</v>
      </c>
    </row>
    <row r="632" spans="1:7" x14ac:dyDescent="0.3">
      <c r="A632" s="387" t="s">
        <v>1247</v>
      </c>
      <c r="B632" s="387" t="s">
        <v>575</v>
      </c>
      <c r="C632" s="391">
        <v>0</v>
      </c>
      <c r="D632" s="391">
        <v>275</v>
      </c>
      <c r="E632" s="391">
        <v>275</v>
      </c>
      <c r="F632" s="391">
        <v>-275</v>
      </c>
      <c r="G632" s="391">
        <v>100</v>
      </c>
    </row>
    <row r="633" spans="1:7" x14ac:dyDescent="0.3">
      <c r="A633" s="387" t="s">
        <v>1248</v>
      </c>
      <c r="B633" s="387" t="s">
        <v>1249</v>
      </c>
      <c r="C633" s="391">
        <v>9534</v>
      </c>
      <c r="D633" s="391">
        <v>0</v>
      </c>
      <c r="E633" s="391">
        <v>0</v>
      </c>
      <c r="F633" s="391">
        <v>9534</v>
      </c>
      <c r="G633" s="391">
        <v>0</v>
      </c>
    </row>
    <row r="634" spans="1:7" x14ac:dyDescent="0.3">
      <c r="A634" s="387" t="s">
        <v>1250</v>
      </c>
      <c r="B634" s="387" t="s">
        <v>1242</v>
      </c>
      <c r="C634" s="391">
        <v>347</v>
      </c>
      <c r="D634" s="391">
        <v>0</v>
      </c>
      <c r="E634" s="391">
        <v>0</v>
      </c>
      <c r="F634" s="391">
        <v>347</v>
      </c>
      <c r="G634" s="391">
        <v>0</v>
      </c>
    </row>
    <row r="635" spans="1:7" x14ac:dyDescent="0.3">
      <c r="A635" s="387" t="s">
        <v>1251</v>
      </c>
      <c r="B635" s="387" t="s">
        <v>1227</v>
      </c>
      <c r="C635" s="391">
        <v>1213</v>
      </c>
      <c r="D635" s="391">
        <v>0</v>
      </c>
      <c r="E635" s="391">
        <v>0</v>
      </c>
      <c r="F635" s="391">
        <v>1213</v>
      </c>
      <c r="G635" s="391">
        <v>0</v>
      </c>
    </row>
    <row r="636" spans="1:7" x14ac:dyDescent="0.3">
      <c r="A636" s="387" t="s">
        <v>1252</v>
      </c>
      <c r="B636" s="387" t="s">
        <v>183</v>
      </c>
      <c r="C636" s="391">
        <v>8906</v>
      </c>
      <c r="D636" s="391">
        <v>0</v>
      </c>
      <c r="E636" s="391">
        <v>0</v>
      </c>
      <c r="F636" s="391">
        <v>8906</v>
      </c>
      <c r="G636" s="391">
        <v>0</v>
      </c>
    </row>
    <row r="637" spans="1:7" x14ac:dyDescent="0.3">
      <c r="A637" s="387" t="s">
        <v>1253</v>
      </c>
      <c r="B637" s="387" t="s">
        <v>616</v>
      </c>
      <c r="C637" s="391">
        <v>6942</v>
      </c>
      <c r="D637" s="391">
        <v>0</v>
      </c>
      <c r="E637" s="391">
        <v>0</v>
      </c>
      <c r="F637" s="391">
        <v>6942</v>
      </c>
      <c r="G637" s="391">
        <v>0</v>
      </c>
    </row>
    <row r="638" spans="1:7" x14ac:dyDescent="0.3">
      <c r="A638" s="387" t="s">
        <v>1254</v>
      </c>
      <c r="B638" s="387" t="s">
        <v>1242</v>
      </c>
      <c r="C638" s="391">
        <v>17705</v>
      </c>
      <c r="D638" s="391">
        <v>0</v>
      </c>
      <c r="E638" s="391">
        <v>0</v>
      </c>
      <c r="F638" s="391">
        <v>17705</v>
      </c>
      <c r="G638" s="391">
        <v>0</v>
      </c>
    </row>
    <row r="639" spans="1:7" x14ac:dyDescent="0.3">
      <c r="A639" s="387" t="s">
        <v>1255</v>
      </c>
      <c r="B639" s="387" t="s">
        <v>1256</v>
      </c>
      <c r="C639" s="391">
        <v>7536</v>
      </c>
      <c r="D639" s="391">
        <v>0</v>
      </c>
      <c r="E639" s="391">
        <v>0</v>
      </c>
      <c r="F639" s="391">
        <v>7536</v>
      </c>
      <c r="G639" s="391">
        <v>0</v>
      </c>
    </row>
    <row r="640" spans="1:7" x14ac:dyDescent="0.3">
      <c r="A640" s="387" t="s">
        <v>1257</v>
      </c>
      <c r="B640" s="387" t="s">
        <v>183</v>
      </c>
      <c r="C640" s="391">
        <v>3817</v>
      </c>
      <c r="D640" s="391">
        <v>0</v>
      </c>
      <c r="E640" s="391">
        <v>0</v>
      </c>
      <c r="F640" s="391">
        <v>3817</v>
      </c>
      <c r="G640" s="391">
        <v>0</v>
      </c>
    </row>
    <row r="641" spans="1:7" x14ac:dyDescent="0.3">
      <c r="A641" s="387" t="s">
        <v>1258</v>
      </c>
      <c r="B641" s="387" t="s">
        <v>616</v>
      </c>
      <c r="C641" s="391">
        <v>7262</v>
      </c>
      <c r="D641" s="391">
        <v>0</v>
      </c>
      <c r="E641" s="391">
        <v>0</v>
      </c>
      <c r="F641" s="391">
        <v>7262</v>
      </c>
      <c r="G641" s="391">
        <v>0</v>
      </c>
    </row>
    <row r="642" spans="1:7" x14ac:dyDescent="0.3">
      <c r="A642" s="387" t="s">
        <v>1259</v>
      </c>
      <c r="B642" s="387" t="s">
        <v>1242</v>
      </c>
      <c r="C642" s="391">
        <v>17638</v>
      </c>
      <c r="D642" s="391">
        <v>0</v>
      </c>
      <c r="E642" s="391">
        <v>0</v>
      </c>
      <c r="F642" s="391">
        <v>17638</v>
      </c>
      <c r="G642" s="391">
        <v>0</v>
      </c>
    </row>
    <row r="643" spans="1:7" x14ac:dyDescent="0.3">
      <c r="A643" s="387" t="s">
        <v>1260</v>
      </c>
      <c r="B643" s="387" t="s">
        <v>1256</v>
      </c>
      <c r="C643" s="391">
        <v>7470</v>
      </c>
      <c r="D643" s="391">
        <v>0</v>
      </c>
      <c r="E643" s="391">
        <v>0</v>
      </c>
      <c r="F643" s="391">
        <v>7470</v>
      </c>
      <c r="G643" s="391">
        <v>0</v>
      </c>
    </row>
    <row r="644" spans="1:7" x14ac:dyDescent="0.3">
      <c r="A644" s="387" t="s">
        <v>1261</v>
      </c>
      <c r="B644" s="387" t="s">
        <v>183</v>
      </c>
      <c r="C644" s="391">
        <v>3631</v>
      </c>
      <c r="D644" s="391">
        <v>0</v>
      </c>
      <c r="E644" s="391">
        <v>0</v>
      </c>
      <c r="F644" s="391">
        <v>3631</v>
      </c>
      <c r="G644" s="391">
        <v>0</v>
      </c>
    </row>
    <row r="645" spans="1:7" x14ac:dyDescent="0.3">
      <c r="A645" s="387" t="s">
        <v>1262</v>
      </c>
      <c r="B645" s="387" t="s">
        <v>183</v>
      </c>
      <c r="C645" s="391">
        <v>3000</v>
      </c>
      <c r="D645" s="391">
        <v>0</v>
      </c>
      <c r="E645" s="391">
        <v>0</v>
      </c>
      <c r="F645" s="391">
        <v>3000</v>
      </c>
      <c r="G645" s="391">
        <v>0</v>
      </c>
    </row>
    <row r="646" spans="1:7" x14ac:dyDescent="0.3">
      <c r="A646" s="387" t="s">
        <v>1263</v>
      </c>
      <c r="B646" s="387" t="s">
        <v>575</v>
      </c>
      <c r="C646" s="391">
        <v>25000</v>
      </c>
      <c r="D646" s="391">
        <v>14125</v>
      </c>
      <c r="E646" s="391">
        <v>14125</v>
      </c>
      <c r="F646" s="391">
        <v>10875</v>
      </c>
      <c r="G646" s="391">
        <v>56.5</v>
      </c>
    </row>
    <row r="647" spans="1:7" x14ac:dyDescent="0.3">
      <c r="A647" s="387" t="s">
        <v>1264</v>
      </c>
      <c r="B647" s="387" t="s">
        <v>1227</v>
      </c>
      <c r="C647" s="391">
        <v>488</v>
      </c>
      <c r="D647" s="391">
        <v>551.66</v>
      </c>
      <c r="E647" s="391">
        <v>551.66</v>
      </c>
      <c r="F647" s="391">
        <v>-63.66</v>
      </c>
      <c r="G647" s="391">
        <v>113.05</v>
      </c>
    </row>
    <row r="648" spans="1:7" x14ac:dyDescent="0.3">
      <c r="A648" s="387" t="s">
        <v>1265</v>
      </c>
      <c r="B648" s="387" t="s">
        <v>1266</v>
      </c>
      <c r="C648" s="391">
        <v>878</v>
      </c>
      <c r="D648" s="391">
        <v>300</v>
      </c>
      <c r="E648" s="391">
        <v>300</v>
      </c>
      <c r="F648" s="391">
        <v>578</v>
      </c>
      <c r="G648" s="391">
        <v>34.17</v>
      </c>
    </row>
    <row r="649" spans="1:7" x14ac:dyDescent="0.3">
      <c r="A649" s="387" t="s">
        <v>1267</v>
      </c>
      <c r="B649" s="387" t="s">
        <v>183</v>
      </c>
      <c r="C649" s="391">
        <v>13658</v>
      </c>
      <c r="D649" s="391">
        <v>9508.7099999999991</v>
      </c>
      <c r="E649" s="391">
        <v>9508.7099999999991</v>
      </c>
      <c r="F649" s="391">
        <v>4149.29</v>
      </c>
      <c r="G649" s="391">
        <v>69.62</v>
      </c>
    </row>
    <row r="650" spans="1:7" x14ac:dyDescent="0.3">
      <c r="A650" s="387" t="s">
        <v>1268</v>
      </c>
      <c r="B650" s="387" t="s">
        <v>575</v>
      </c>
      <c r="C650" s="391">
        <v>975</v>
      </c>
      <c r="D650" s="391">
        <v>943.65</v>
      </c>
      <c r="E650" s="391">
        <v>943.65</v>
      </c>
      <c r="F650" s="391">
        <v>31.35</v>
      </c>
      <c r="G650" s="391">
        <v>96.78</v>
      </c>
    </row>
    <row r="651" spans="1:7" x14ac:dyDescent="0.3">
      <c r="A651" s="387" t="s">
        <v>1269</v>
      </c>
      <c r="B651" s="387" t="s">
        <v>183</v>
      </c>
      <c r="C651" s="391">
        <v>1600</v>
      </c>
      <c r="D651" s="391">
        <v>1085</v>
      </c>
      <c r="E651" s="391">
        <v>1085</v>
      </c>
      <c r="F651" s="391">
        <v>515</v>
      </c>
      <c r="G651" s="391">
        <v>67.81</v>
      </c>
    </row>
    <row r="652" spans="1:7" x14ac:dyDescent="0.3">
      <c r="A652" s="387" t="s">
        <v>1270</v>
      </c>
      <c r="B652" s="387" t="s">
        <v>575</v>
      </c>
      <c r="C652" s="391">
        <v>2400</v>
      </c>
      <c r="D652" s="391">
        <v>1161</v>
      </c>
      <c r="E652" s="391">
        <v>1161</v>
      </c>
      <c r="F652" s="391">
        <v>1239</v>
      </c>
      <c r="G652" s="391">
        <v>48.38</v>
      </c>
    </row>
    <row r="653" spans="1:7" x14ac:dyDescent="0.3">
      <c r="A653" s="387" t="s">
        <v>1271</v>
      </c>
      <c r="B653" s="387" t="s">
        <v>1272</v>
      </c>
      <c r="C653" s="391">
        <v>20402</v>
      </c>
      <c r="D653" s="391">
        <v>5190.5600000000004</v>
      </c>
      <c r="E653" s="391">
        <v>5190.5600000000004</v>
      </c>
      <c r="F653" s="391">
        <v>15211.44</v>
      </c>
      <c r="G653" s="391">
        <v>25.44</v>
      </c>
    </row>
    <row r="654" spans="1:7" x14ac:dyDescent="0.3">
      <c r="A654" s="387" t="s">
        <v>1273</v>
      </c>
      <c r="B654" s="387" t="s">
        <v>183</v>
      </c>
      <c r="C654" s="391">
        <v>255025</v>
      </c>
      <c r="D654" s="391">
        <v>0</v>
      </c>
      <c r="E654" s="391">
        <v>0</v>
      </c>
      <c r="F654" s="391">
        <v>255025</v>
      </c>
      <c r="G654" s="391">
        <v>0</v>
      </c>
    </row>
    <row r="655" spans="1:7" x14ac:dyDescent="0.3">
      <c r="A655" s="387" t="s">
        <v>1274</v>
      </c>
      <c r="B655" s="387" t="s">
        <v>575</v>
      </c>
      <c r="C655" s="391">
        <v>3000</v>
      </c>
      <c r="D655" s="391">
        <v>240.38</v>
      </c>
      <c r="E655" s="391">
        <v>240.38</v>
      </c>
      <c r="F655" s="391">
        <v>2759.62</v>
      </c>
      <c r="G655" s="391">
        <v>8.01</v>
      </c>
    </row>
    <row r="656" spans="1:7" x14ac:dyDescent="0.3">
      <c r="A656" s="387" t="s">
        <v>1275</v>
      </c>
      <c r="B656" s="387" t="s">
        <v>575</v>
      </c>
      <c r="C656" s="391">
        <v>2000</v>
      </c>
      <c r="D656" s="391">
        <v>0</v>
      </c>
      <c r="E656" s="391">
        <v>0</v>
      </c>
      <c r="F656" s="391">
        <v>2000</v>
      </c>
      <c r="G656" s="391">
        <v>0</v>
      </c>
    </row>
    <row r="657" spans="1:7" x14ac:dyDescent="0.3">
      <c r="A657" s="387" t="s">
        <v>1276</v>
      </c>
      <c r="B657" s="387" t="s">
        <v>1242</v>
      </c>
      <c r="C657" s="391">
        <v>300</v>
      </c>
      <c r="D657" s="391">
        <v>0</v>
      </c>
      <c r="E657" s="391">
        <v>0</v>
      </c>
      <c r="F657" s="391">
        <v>300</v>
      </c>
      <c r="G657" s="391">
        <v>0</v>
      </c>
    </row>
    <row r="658" spans="1:7" x14ac:dyDescent="0.3">
      <c r="A658" s="387" t="s">
        <v>1277</v>
      </c>
      <c r="B658" s="387" t="s">
        <v>575</v>
      </c>
      <c r="C658" s="391">
        <v>1200</v>
      </c>
      <c r="D658" s="391">
        <v>0</v>
      </c>
      <c r="E658" s="391">
        <v>0</v>
      </c>
      <c r="F658" s="391">
        <v>1200</v>
      </c>
      <c r="G658" s="391">
        <v>0</v>
      </c>
    </row>
    <row r="659" spans="1:7" x14ac:dyDescent="0.3">
      <c r="A659" s="387" t="s">
        <v>1278</v>
      </c>
      <c r="B659" s="387" t="s">
        <v>1279</v>
      </c>
      <c r="C659" s="391">
        <v>10000</v>
      </c>
      <c r="D659" s="391">
        <v>3260.22</v>
      </c>
      <c r="E659" s="391">
        <v>3260.22</v>
      </c>
      <c r="F659" s="391">
        <v>6739.78</v>
      </c>
      <c r="G659" s="391">
        <v>32.6</v>
      </c>
    </row>
    <row r="660" spans="1:7" x14ac:dyDescent="0.3">
      <c r="A660" s="387" t="s">
        <v>1280</v>
      </c>
      <c r="B660" s="387" t="s">
        <v>575</v>
      </c>
      <c r="C660" s="391">
        <v>6500</v>
      </c>
      <c r="D660" s="391">
        <v>435.95</v>
      </c>
      <c r="E660" s="391">
        <v>435.95</v>
      </c>
      <c r="F660" s="391">
        <v>6064.05</v>
      </c>
      <c r="G660" s="391">
        <v>6.71</v>
      </c>
    </row>
    <row r="661" spans="1:7" x14ac:dyDescent="0.3">
      <c r="A661" s="387" t="s">
        <v>1281</v>
      </c>
      <c r="B661" s="387" t="s">
        <v>575</v>
      </c>
      <c r="C661" s="391">
        <v>2000</v>
      </c>
      <c r="D661" s="391">
        <v>21.15</v>
      </c>
      <c r="E661" s="391">
        <v>21.15</v>
      </c>
      <c r="F661" s="391">
        <v>1978.85</v>
      </c>
      <c r="G661" s="391">
        <v>1.06</v>
      </c>
    </row>
    <row r="662" spans="1:7" x14ac:dyDescent="0.3">
      <c r="A662" s="387" t="s">
        <v>1282</v>
      </c>
      <c r="B662" s="387" t="s">
        <v>1283</v>
      </c>
      <c r="C662" s="392">
        <v>7000</v>
      </c>
      <c r="D662" s="392">
        <v>550</v>
      </c>
      <c r="E662" s="392">
        <v>550</v>
      </c>
      <c r="F662" s="392">
        <v>6450</v>
      </c>
      <c r="G662" s="392">
        <v>7.86</v>
      </c>
    </row>
    <row r="663" spans="1:7" x14ac:dyDescent="0.3">
      <c r="A663" s="387" t="s">
        <v>1284</v>
      </c>
      <c r="B663" s="393"/>
      <c r="C663" s="391"/>
      <c r="D663" s="391"/>
      <c r="E663" s="391"/>
      <c r="F663" s="391"/>
      <c r="G663" s="391"/>
    </row>
    <row r="664" spans="1:7" x14ac:dyDescent="0.3">
      <c r="A664" s="370"/>
      <c r="B664" s="370"/>
      <c r="C664" s="372"/>
      <c r="D664" s="372"/>
      <c r="E664" s="372"/>
      <c r="F664" s="372"/>
      <c r="G664" s="372"/>
    </row>
    <row r="665" spans="1:7" x14ac:dyDescent="0.3">
      <c r="A665" s="387" t="s">
        <v>975</v>
      </c>
      <c r="B665" s="393"/>
      <c r="C665" s="391">
        <v>731286</v>
      </c>
      <c r="D665" s="391">
        <v>351321.16</v>
      </c>
      <c r="E665" s="391">
        <v>351321.16</v>
      </c>
      <c r="F665" s="391">
        <v>379964.84</v>
      </c>
      <c r="G665" s="391">
        <v>48.04</v>
      </c>
    </row>
    <row r="666" spans="1:7" x14ac:dyDescent="0.3">
      <c r="A666" s="387" t="s">
        <v>976</v>
      </c>
      <c r="B666" s="393"/>
      <c r="C666" s="392">
        <v>736126</v>
      </c>
      <c r="D666" s="392">
        <v>100759.42</v>
      </c>
      <c r="E666" s="392">
        <v>100759.42</v>
      </c>
      <c r="F666" s="392">
        <v>635366.57999999996</v>
      </c>
      <c r="G666" s="392">
        <v>13.69</v>
      </c>
    </row>
    <row r="667" spans="1:7" x14ac:dyDescent="0.3">
      <c r="A667" s="387" t="s">
        <v>977</v>
      </c>
      <c r="B667" s="393"/>
      <c r="C667" s="391">
        <v>-4840</v>
      </c>
      <c r="D667" s="391">
        <v>250561.74</v>
      </c>
      <c r="E667" s="391">
        <v>250561.74</v>
      </c>
      <c r="F667" s="391">
        <v>-255401.74</v>
      </c>
      <c r="G667" s="391">
        <v>5176.8999999999996</v>
      </c>
    </row>
    <row r="668" spans="1:7" x14ac:dyDescent="0.3">
      <c r="A668" s="370"/>
      <c r="B668" s="370"/>
      <c r="C668" s="372"/>
      <c r="D668" s="372"/>
      <c r="E668" s="372"/>
      <c r="F668" s="372"/>
      <c r="G668" s="372"/>
    </row>
    <row r="669" spans="1:7" x14ac:dyDescent="0.3">
      <c r="A669" s="387" t="s">
        <v>372</v>
      </c>
      <c r="B669" s="386"/>
      <c r="C669" s="386"/>
      <c r="D669" s="386"/>
      <c r="E669" s="386"/>
      <c r="F669" s="386"/>
      <c r="G669" s="386"/>
    </row>
    <row r="670" spans="1:7" x14ac:dyDescent="0.3">
      <c r="A670" s="387" t="s">
        <v>1285</v>
      </c>
      <c r="B670" s="387" t="s">
        <v>43</v>
      </c>
      <c r="C670" s="391">
        <v>1650000</v>
      </c>
      <c r="D670" s="391">
        <v>1528725.53</v>
      </c>
      <c r="E670" s="391">
        <v>1528725.53</v>
      </c>
      <c r="F670" s="391">
        <v>121274.47</v>
      </c>
      <c r="G670" s="391">
        <v>92.65</v>
      </c>
    </row>
    <row r="671" spans="1:7" x14ac:dyDescent="0.3">
      <c r="A671" s="387" t="s">
        <v>1286</v>
      </c>
      <c r="B671" s="387" t="s">
        <v>49</v>
      </c>
      <c r="C671" s="391">
        <v>40000</v>
      </c>
      <c r="D671" s="391">
        <v>0</v>
      </c>
      <c r="E671" s="391">
        <v>0</v>
      </c>
      <c r="F671" s="391">
        <v>40000</v>
      </c>
      <c r="G671" s="391">
        <v>0</v>
      </c>
    </row>
    <row r="672" spans="1:7" x14ac:dyDescent="0.3">
      <c r="A672" s="387" t="s">
        <v>1287</v>
      </c>
      <c r="B672" s="387" t="s">
        <v>1288</v>
      </c>
      <c r="C672" s="391">
        <v>20000</v>
      </c>
      <c r="D672" s="391">
        <v>2443</v>
      </c>
      <c r="E672" s="391">
        <v>2443</v>
      </c>
      <c r="F672" s="391">
        <v>17557</v>
      </c>
      <c r="G672" s="391">
        <v>12.22</v>
      </c>
    </row>
    <row r="673" spans="1:7" x14ac:dyDescent="0.3">
      <c r="A673" s="387" t="s">
        <v>2541</v>
      </c>
      <c r="B673" s="387" t="s">
        <v>2492</v>
      </c>
      <c r="C673" s="391">
        <v>0</v>
      </c>
      <c r="D673" s="391">
        <v>26.6</v>
      </c>
      <c r="E673" s="391">
        <v>26.6</v>
      </c>
      <c r="F673" s="391">
        <v>-26.6</v>
      </c>
      <c r="G673" s="391">
        <v>100</v>
      </c>
    </row>
    <row r="674" spans="1:7" x14ac:dyDescent="0.3">
      <c r="A674" s="387" t="s">
        <v>1289</v>
      </c>
      <c r="B674" s="387" t="s">
        <v>44</v>
      </c>
      <c r="C674" s="391">
        <v>43238</v>
      </c>
      <c r="D674" s="391">
        <v>10809.51</v>
      </c>
      <c r="E674" s="391">
        <v>10809.51</v>
      </c>
      <c r="F674" s="391">
        <v>32428.49</v>
      </c>
      <c r="G674" s="391">
        <v>25</v>
      </c>
    </row>
    <row r="675" spans="1:7" x14ac:dyDescent="0.3">
      <c r="A675" s="387" t="s">
        <v>1290</v>
      </c>
      <c r="B675" s="387" t="s">
        <v>244</v>
      </c>
      <c r="C675" s="391">
        <v>1040</v>
      </c>
      <c r="D675" s="391">
        <v>77</v>
      </c>
      <c r="E675" s="391">
        <v>77</v>
      </c>
      <c r="F675" s="391">
        <v>963</v>
      </c>
      <c r="G675" s="391">
        <v>7.4</v>
      </c>
    </row>
    <row r="676" spans="1:7" x14ac:dyDescent="0.3">
      <c r="A676" s="387" t="s">
        <v>1291</v>
      </c>
      <c r="B676" s="387" t="s">
        <v>1227</v>
      </c>
      <c r="C676" s="391">
        <v>0</v>
      </c>
      <c r="D676" s="391">
        <v>54.76</v>
      </c>
      <c r="E676" s="391">
        <v>54.76</v>
      </c>
      <c r="F676" s="391">
        <v>-54.76</v>
      </c>
      <c r="G676" s="391">
        <v>100</v>
      </c>
    </row>
    <row r="677" spans="1:7" x14ac:dyDescent="0.3">
      <c r="A677" s="387" t="s">
        <v>1292</v>
      </c>
      <c r="B677" s="387" t="s">
        <v>183</v>
      </c>
      <c r="C677" s="391">
        <v>150000</v>
      </c>
      <c r="D677" s="391">
        <v>0</v>
      </c>
      <c r="E677" s="391">
        <v>0</v>
      </c>
      <c r="F677" s="391">
        <v>150000</v>
      </c>
      <c r="G677" s="391">
        <v>0</v>
      </c>
    </row>
    <row r="678" spans="1:7" x14ac:dyDescent="0.3">
      <c r="A678" s="387" t="s">
        <v>1293</v>
      </c>
      <c r="B678" s="387" t="s">
        <v>180</v>
      </c>
      <c r="C678" s="391">
        <v>79000</v>
      </c>
      <c r="D678" s="391">
        <v>18089.099999999999</v>
      </c>
      <c r="E678" s="391">
        <v>18089.099999999999</v>
      </c>
      <c r="F678" s="391">
        <v>60910.9</v>
      </c>
      <c r="G678" s="391">
        <v>22.9</v>
      </c>
    </row>
    <row r="679" spans="1:7" x14ac:dyDescent="0.3">
      <c r="A679" s="387" t="s">
        <v>1294</v>
      </c>
      <c r="B679" s="387" t="s">
        <v>181</v>
      </c>
      <c r="C679" s="391">
        <v>0</v>
      </c>
      <c r="D679" s="391">
        <v>1093.95</v>
      </c>
      <c r="E679" s="391">
        <v>1093.95</v>
      </c>
      <c r="F679" s="391">
        <v>-1093.95</v>
      </c>
      <c r="G679" s="391">
        <v>100</v>
      </c>
    </row>
    <row r="680" spans="1:7" x14ac:dyDescent="0.3">
      <c r="A680" s="387" t="s">
        <v>1295</v>
      </c>
      <c r="B680" s="387" t="s">
        <v>582</v>
      </c>
      <c r="C680" s="391">
        <v>2100</v>
      </c>
      <c r="D680" s="391">
        <v>0</v>
      </c>
      <c r="E680" s="391">
        <v>0</v>
      </c>
      <c r="F680" s="391">
        <v>2100</v>
      </c>
      <c r="G680" s="391">
        <v>0</v>
      </c>
    </row>
    <row r="681" spans="1:7" x14ac:dyDescent="0.3">
      <c r="A681" s="387" t="s">
        <v>1296</v>
      </c>
      <c r="B681" s="387" t="s">
        <v>259</v>
      </c>
      <c r="C681" s="391">
        <v>6444</v>
      </c>
      <c r="D681" s="391">
        <v>1469.71</v>
      </c>
      <c r="E681" s="391">
        <v>1469.71</v>
      </c>
      <c r="F681" s="391">
        <v>4974.29</v>
      </c>
      <c r="G681" s="391">
        <v>22.81</v>
      </c>
    </row>
    <row r="682" spans="1:7" x14ac:dyDescent="0.3">
      <c r="A682" s="387" t="s">
        <v>1297</v>
      </c>
      <c r="B682" s="387" t="s">
        <v>53</v>
      </c>
      <c r="C682" s="391">
        <v>22206</v>
      </c>
      <c r="D682" s="391">
        <v>3852.78</v>
      </c>
      <c r="E682" s="391">
        <v>3852.78</v>
      </c>
      <c r="F682" s="391">
        <v>18353.22</v>
      </c>
      <c r="G682" s="391">
        <v>17.350000000000001</v>
      </c>
    </row>
    <row r="683" spans="1:7" x14ac:dyDescent="0.3">
      <c r="A683" s="387" t="s">
        <v>1298</v>
      </c>
      <c r="B683" s="387" t="s">
        <v>257</v>
      </c>
      <c r="C683" s="391">
        <v>4200</v>
      </c>
      <c r="D683" s="391">
        <v>0</v>
      </c>
      <c r="E683" s="391">
        <v>0</v>
      </c>
      <c r="F683" s="391">
        <v>4200</v>
      </c>
      <c r="G683" s="391">
        <v>0</v>
      </c>
    </row>
    <row r="684" spans="1:7" x14ac:dyDescent="0.3">
      <c r="A684" s="387" t="s">
        <v>1299</v>
      </c>
      <c r="B684" s="387" t="s">
        <v>54</v>
      </c>
      <c r="C684" s="391">
        <v>10997</v>
      </c>
      <c r="D684" s="391">
        <v>9900</v>
      </c>
      <c r="E684" s="391">
        <v>9900</v>
      </c>
      <c r="F684" s="391">
        <v>1097</v>
      </c>
      <c r="G684" s="391">
        <v>90.02</v>
      </c>
    </row>
    <row r="685" spans="1:7" x14ac:dyDescent="0.3">
      <c r="A685" s="387" t="s">
        <v>1300</v>
      </c>
      <c r="B685" s="387" t="s">
        <v>590</v>
      </c>
      <c r="C685" s="391">
        <v>0</v>
      </c>
      <c r="D685" s="391">
        <v>276.95999999999998</v>
      </c>
      <c r="E685" s="391">
        <v>276.95999999999998</v>
      </c>
      <c r="F685" s="391">
        <v>-276.95999999999998</v>
      </c>
      <c r="G685" s="391">
        <v>100</v>
      </c>
    </row>
    <row r="686" spans="1:7" x14ac:dyDescent="0.3">
      <c r="A686" s="387" t="s">
        <v>1301</v>
      </c>
      <c r="B686" s="387" t="s">
        <v>592</v>
      </c>
      <c r="C686" s="391">
        <v>950</v>
      </c>
      <c r="D686" s="391">
        <v>379.44</v>
      </c>
      <c r="E686" s="391">
        <v>379.44</v>
      </c>
      <c r="F686" s="391">
        <v>570.55999999999995</v>
      </c>
      <c r="G686" s="391">
        <v>39.94</v>
      </c>
    </row>
    <row r="687" spans="1:7" x14ac:dyDescent="0.3">
      <c r="A687" s="387" t="s">
        <v>1302</v>
      </c>
      <c r="B687" s="387" t="s">
        <v>595</v>
      </c>
      <c r="C687" s="391">
        <v>16</v>
      </c>
      <c r="D687" s="391">
        <v>3.35</v>
      </c>
      <c r="E687" s="391">
        <v>3.35</v>
      </c>
      <c r="F687" s="391">
        <v>12.65</v>
      </c>
      <c r="G687" s="391">
        <v>20.94</v>
      </c>
    </row>
    <row r="688" spans="1:7" x14ac:dyDescent="0.3">
      <c r="A688" s="387" t="s">
        <v>1303</v>
      </c>
      <c r="B688" s="387" t="s">
        <v>616</v>
      </c>
      <c r="C688" s="391">
        <v>3168</v>
      </c>
      <c r="D688" s="391">
        <v>266.32</v>
      </c>
      <c r="E688" s="391">
        <v>266.32</v>
      </c>
      <c r="F688" s="391">
        <v>2901.68</v>
      </c>
      <c r="G688" s="391">
        <v>8.41</v>
      </c>
    </row>
    <row r="689" spans="1:7" x14ac:dyDescent="0.3">
      <c r="A689" s="387" t="s">
        <v>1304</v>
      </c>
      <c r="B689" s="387" t="s">
        <v>682</v>
      </c>
      <c r="C689" s="391">
        <v>21000</v>
      </c>
      <c r="D689" s="391">
        <v>3138.26</v>
      </c>
      <c r="E689" s="391">
        <v>3138.26</v>
      </c>
      <c r="F689" s="391">
        <v>17861.740000000002</v>
      </c>
      <c r="G689" s="391">
        <v>14.94</v>
      </c>
    </row>
    <row r="690" spans="1:7" x14ac:dyDescent="0.3">
      <c r="A690" s="387" t="s">
        <v>1305</v>
      </c>
      <c r="B690" s="387" t="s">
        <v>258</v>
      </c>
      <c r="C690" s="391">
        <v>2600</v>
      </c>
      <c r="D690" s="391">
        <v>252.65</v>
      </c>
      <c r="E690" s="391">
        <v>252.65</v>
      </c>
      <c r="F690" s="391">
        <v>2347.35</v>
      </c>
      <c r="G690" s="391">
        <v>9.7200000000000006</v>
      </c>
    </row>
    <row r="691" spans="1:7" x14ac:dyDescent="0.3">
      <c r="A691" s="387" t="s">
        <v>1306</v>
      </c>
      <c r="B691" s="387" t="s">
        <v>44</v>
      </c>
      <c r="C691" s="391">
        <v>78200</v>
      </c>
      <c r="D691" s="391">
        <v>19550.009999999998</v>
      </c>
      <c r="E691" s="391">
        <v>19550.009999999998</v>
      </c>
      <c r="F691" s="391">
        <v>58649.99</v>
      </c>
      <c r="G691" s="391">
        <v>25</v>
      </c>
    </row>
    <row r="692" spans="1:7" x14ac:dyDescent="0.3">
      <c r="A692" s="387" t="s">
        <v>1307</v>
      </c>
      <c r="B692" s="387" t="s">
        <v>685</v>
      </c>
      <c r="C692" s="391">
        <v>2112</v>
      </c>
      <c r="D692" s="391">
        <v>75</v>
      </c>
      <c r="E692" s="391">
        <v>75</v>
      </c>
      <c r="F692" s="391">
        <v>2037</v>
      </c>
      <c r="G692" s="391">
        <v>3.55</v>
      </c>
    </row>
    <row r="693" spans="1:7" x14ac:dyDescent="0.3">
      <c r="A693" s="387" t="s">
        <v>1308</v>
      </c>
      <c r="B693" s="387" t="s">
        <v>687</v>
      </c>
      <c r="C693" s="391">
        <v>3118</v>
      </c>
      <c r="D693" s="391">
        <v>0</v>
      </c>
      <c r="E693" s="391">
        <v>0</v>
      </c>
      <c r="F693" s="391">
        <v>3118</v>
      </c>
      <c r="G693" s="391">
        <v>0</v>
      </c>
    </row>
    <row r="694" spans="1:7" x14ac:dyDescent="0.3">
      <c r="A694" s="387" t="s">
        <v>1309</v>
      </c>
      <c r="B694" s="387" t="s">
        <v>1310</v>
      </c>
      <c r="C694" s="391">
        <v>10445</v>
      </c>
      <c r="D694" s="391">
        <v>1686.8</v>
      </c>
      <c r="E694" s="391">
        <v>1686.8</v>
      </c>
      <c r="F694" s="391">
        <v>8758.2000000000007</v>
      </c>
      <c r="G694" s="391">
        <v>16.149999999999999</v>
      </c>
    </row>
    <row r="695" spans="1:7" x14ac:dyDescent="0.3">
      <c r="A695" s="387" t="s">
        <v>1311</v>
      </c>
      <c r="B695" s="387" t="s">
        <v>1312</v>
      </c>
      <c r="C695" s="391">
        <v>10000</v>
      </c>
      <c r="D695" s="391">
        <v>0</v>
      </c>
      <c r="E695" s="391">
        <v>0</v>
      </c>
      <c r="F695" s="391">
        <v>10000</v>
      </c>
      <c r="G695" s="391">
        <v>0</v>
      </c>
    </row>
    <row r="696" spans="1:7" x14ac:dyDescent="0.3">
      <c r="A696" s="387" t="s">
        <v>1313</v>
      </c>
      <c r="B696" s="387" t="s">
        <v>1314</v>
      </c>
      <c r="C696" s="391">
        <v>23439</v>
      </c>
      <c r="D696" s="391">
        <v>630</v>
      </c>
      <c r="E696" s="391">
        <v>630</v>
      </c>
      <c r="F696" s="391">
        <v>22809</v>
      </c>
      <c r="G696" s="391">
        <v>2.69</v>
      </c>
    </row>
    <row r="697" spans="1:7" x14ac:dyDescent="0.3">
      <c r="A697" s="387" t="s">
        <v>1315</v>
      </c>
      <c r="B697" s="387" t="s">
        <v>1316</v>
      </c>
      <c r="C697" s="391">
        <v>4224</v>
      </c>
      <c r="D697" s="391">
        <v>325</v>
      </c>
      <c r="E697" s="391">
        <v>325</v>
      </c>
      <c r="F697" s="391">
        <v>3899</v>
      </c>
      <c r="G697" s="391">
        <v>7.69</v>
      </c>
    </row>
    <row r="698" spans="1:7" x14ac:dyDescent="0.3">
      <c r="A698" s="387" t="s">
        <v>1317</v>
      </c>
      <c r="B698" s="387" t="s">
        <v>1318</v>
      </c>
      <c r="C698" s="391">
        <v>122764</v>
      </c>
      <c r="D698" s="391">
        <v>22030.880000000001</v>
      </c>
      <c r="E698" s="391">
        <v>22030.880000000001</v>
      </c>
      <c r="F698" s="391">
        <v>100733.12</v>
      </c>
      <c r="G698" s="391">
        <v>17.95</v>
      </c>
    </row>
    <row r="699" spans="1:7" x14ac:dyDescent="0.3">
      <c r="A699" s="387" t="s">
        <v>1319</v>
      </c>
      <c r="B699" s="387" t="s">
        <v>1221</v>
      </c>
      <c r="C699" s="391">
        <v>1795</v>
      </c>
      <c r="D699" s="391">
        <v>280</v>
      </c>
      <c r="E699" s="391">
        <v>280</v>
      </c>
      <c r="F699" s="391">
        <v>1515</v>
      </c>
      <c r="G699" s="391">
        <v>15.6</v>
      </c>
    </row>
    <row r="700" spans="1:7" x14ac:dyDescent="0.3">
      <c r="A700" s="387" t="s">
        <v>1320</v>
      </c>
      <c r="B700" s="387" t="s">
        <v>262</v>
      </c>
      <c r="C700" s="391">
        <v>5189</v>
      </c>
      <c r="D700" s="391">
        <v>1341.8</v>
      </c>
      <c r="E700" s="391">
        <v>1341.8</v>
      </c>
      <c r="F700" s="391">
        <v>3847.2</v>
      </c>
      <c r="G700" s="391">
        <v>25.86</v>
      </c>
    </row>
    <row r="701" spans="1:7" x14ac:dyDescent="0.3">
      <c r="A701" s="387" t="s">
        <v>1321</v>
      </c>
      <c r="B701" s="387" t="s">
        <v>697</v>
      </c>
      <c r="C701" s="391">
        <v>2072</v>
      </c>
      <c r="D701" s="391">
        <v>518</v>
      </c>
      <c r="E701" s="391">
        <v>518</v>
      </c>
      <c r="F701" s="391">
        <v>1554</v>
      </c>
      <c r="G701" s="391">
        <v>25</v>
      </c>
    </row>
    <row r="702" spans="1:7" x14ac:dyDescent="0.3">
      <c r="A702" s="387" t="s">
        <v>1322</v>
      </c>
      <c r="B702" s="387" t="s">
        <v>1323</v>
      </c>
      <c r="C702" s="391">
        <v>15000</v>
      </c>
      <c r="D702" s="391">
        <v>2481.7600000000002</v>
      </c>
      <c r="E702" s="391">
        <v>2481.7600000000002</v>
      </c>
      <c r="F702" s="391">
        <v>12518.24</v>
      </c>
      <c r="G702" s="391">
        <v>16.55</v>
      </c>
    </row>
    <row r="703" spans="1:7" x14ac:dyDescent="0.3">
      <c r="A703" s="387" t="s">
        <v>1324</v>
      </c>
      <c r="B703" s="387" t="s">
        <v>569</v>
      </c>
      <c r="C703" s="391">
        <v>9000</v>
      </c>
      <c r="D703" s="391">
        <v>0</v>
      </c>
      <c r="E703" s="391">
        <v>0</v>
      </c>
      <c r="F703" s="391">
        <v>9000</v>
      </c>
      <c r="G703" s="391">
        <v>0</v>
      </c>
    </row>
    <row r="704" spans="1:7" x14ac:dyDescent="0.3">
      <c r="A704" s="387" t="s">
        <v>1325</v>
      </c>
      <c r="B704" s="387" t="s">
        <v>571</v>
      </c>
      <c r="C704" s="391">
        <v>1584</v>
      </c>
      <c r="D704" s="391">
        <v>707.29</v>
      </c>
      <c r="E704" s="391">
        <v>707.29</v>
      </c>
      <c r="F704" s="391">
        <v>876.71</v>
      </c>
      <c r="G704" s="391">
        <v>44.65</v>
      </c>
    </row>
    <row r="705" spans="1:7" x14ac:dyDescent="0.3">
      <c r="A705" s="387" t="s">
        <v>1326</v>
      </c>
      <c r="B705" s="387" t="s">
        <v>605</v>
      </c>
      <c r="C705" s="391">
        <v>1097</v>
      </c>
      <c r="D705" s="391">
        <v>0</v>
      </c>
      <c r="E705" s="391">
        <v>0</v>
      </c>
      <c r="F705" s="391">
        <v>1097</v>
      </c>
      <c r="G705" s="391">
        <v>0</v>
      </c>
    </row>
    <row r="706" spans="1:7" x14ac:dyDescent="0.3">
      <c r="A706" s="387" t="s">
        <v>1327</v>
      </c>
      <c r="B706" s="387" t="s">
        <v>607</v>
      </c>
      <c r="C706" s="391">
        <v>5000</v>
      </c>
      <c r="D706" s="391">
        <v>963.94</v>
      </c>
      <c r="E706" s="391">
        <v>963.94</v>
      </c>
      <c r="F706" s="391">
        <v>4036.06</v>
      </c>
      <c r="G706" s="391">
        <v>19.28</v>
      </c>
    </row>
    <row r="707" spans="1:7" x14ac:dyDescent="0.3">
      <c r="A707" s="387" t="s">
        <v>1328</v>
      </c>
      <c r="B707" s="387" t="s">
        <v>261</v>
      </c>
      <c r="C707" s="391">
        <v>15573</v>
      </c>
      <c r="D707" s="391">
        <v>849</v>
      </c>
      <c r="E707" s="391">
        <v>849</v>
      </c>
      <c r="F707" s="391">
        <v>14724</v>
      </c>
      <c r="G707" s="391">
        <v>5.45</v>
      </c>
    </row>
    <row r="708" spans="1:7" x14ac:dyDescent="0.3">
      <c r="A708" s="387" t="s">
        <v>1329</v>
      </c>
      <c r="B708" s="387" t="s">
        <v>330</v>
      </c>
      <c r="C708" s="391">
        <v>36960</v>
      </c>
      <c r="D708" s="391">
        <v>11089.73</v>
      </c>
      <c r="E708" s="391">
        <v>11089.73</v>
      </c>
      <c r="F708" s="391">
        <v>25870.27</v>
      </c>
      <c r="G708" s="391">
        <v>30</v>
      </c>
    </row>
    <row r="709" spans="1:7" x14ac:dyDescent="0.3">
      <c r="A709" s="387" t="s">
        <v>1330</v>
      </c>
      <c r="B709" s="387" t="s">
        <v>674</v>
      </c>
      <c r="C709" s="391">
        <v>603</v>
      </c>
      <c r="D709" s="391">
        <v>77.92</v>
      </c>
      <c r="E709" s="391">
        <v>77.92</v>
      </c>
      <c r="F709" s="391">
        <v>525.08000000000004</v>
      </c>
      <c r="G709" s="391">
        <v>12.92</v>
      </c>
    </row>
    <row r="710" spans="1:7" x14ac:dyDescent="0.3">
      <c r="A710" s="387" t="s">
        <v>1331</v>
      </c>
      <c r="B710" s="387" t="s">
        <v>317</v>
      </c>
      <c r="C710" s="391">
        <v>528</v>
      </c>
      <c r="D710" s="391">
        <v>123.02</v>
      </c>
      <c r="E710" s="391">
        <v>123.02</v>
      </c>
      <c r="F710" s="391">
        <v>404.98</v>
      </c>
      <c r="G710" s="391">
        <v>23.3</v>
      </c>
    </row>
    <row r="711" spans="1:7" x14ac:dyDescent="0.3">
      <c r="A711" s="387" t="s">
        <v>1332</v>
      </c>
      <c r="B711" s="387" t="s">
        <v>1333</v>
      </c>
      <c r="C711" s="391">
        <v>32761</v>
      </c>
      <c r="D711" s="391">
        <v>6331.91</v>
      </c>
      <c r="E711" s="391">
        <v>6331.91</v>
      </c>
      <c r="F711" s="391">
        <v>26429.09</v>
      </c>
      <c r="G711" s="391">
        <v>19.329999999999998</v>
      </c>
    </row>
    <row r="712" spans="1:7" x14ac:dyDescent="0.3">
      <c r="A712" s="387" t="s">
        <v>1334</v>
      </c>
      <c r="B712" s="387" t="s">
        <v>573</v>
      </c>
      <c r="C712" s="391">
        <v>1689</v>
      </c>
      <c r="D712" s="391">
        <v>911.62</v>
      </c>
      <c r="E712" s="391">
        <v>911.62</v>
      </c>
      <c r="F712" s="391">
        <v>777.38</v>
      </c>
      <c r="G712" s="391">
        <v>53.97</v>
      </c>
    </row>
    <row r="713" spans="1:7" x14ac:dyDescent="0.3">
      <c r="A713" s="387" t="s">
        <v>1335</v>
      </c>
      <c r="B713" s="387" t="s">
        <v>1336</v>
      </c>
      <c r="C713" s="391">
        <v>151000</v>
      </c>
      <c r="D713" s="391">
        <v>42572.68</v>
      </c>
      <c r="E713" s="391">
        <v>42572.68</v>
      </c>
      <c r="F713" s="391">
        <v>108427.32</v>
      </c>
      <c r="G713" s="391">
        <v>28.19</v>
      </c>
    </row>
    <row r="714" spans="1:7" x14ac:dyDescent="0.3">
      <c r="A714" s="387" t="s">
        <v>1337</v>
      </c>
      <c r="B714" s="387" t="s">
        <v>1338</v>
      </c>
      <c r="C714" s="391">
        <v>31680</v>
      </c>
      <c r="D714" s="391">
        <v>570</v>
      </c>
      <c r="E714" s="391">
        <v>570</v>
      </c>
      <c r="F714" s="391">
        <v>31110</v>
      </c>
      <c r="G714" s="391">
        <v>1.8</v>
      </c>
    </row>
    <row r="715" spans="1:7" x14ac:dyDescent="0.3">
      <c r="A715" s="387" t="s">
        <v>1339</v>
      </c>
      <c r="B715" s="387" t="s">
        <v>1340</v>
      </c>
      <c r="C715" s="391">
        <v>250000</v>
      </c>
      <c r="D715" s="391">
        <v>86900</v>
      </c>
      <c r="E715" s="391">
        <v>86900</v>
      </c>
      <c r="F715" s="391">
        <v>163100</v>
      </c>
      <c r="G715" s="391">
        <v>34.76</v>
      </c>
    </row>
    <row r="716" spans="1:7" x14ac:dyDescent="0.3">
      <c r="A716" s="387" t="s">
        <v>1341</v>
      </c>
      <c r="B716" s="387" t="s">
        <v>1342</v>
      </c>
      <c r="C716" s="391">
        <v>100444</v>
      </c>
      <c r="D716" s="391">
        <v>0</v>
      </c>
      <c r="E716" s="391">
        <v>0</v>
      </c>
      <c r="F716" s="391">
        <v>100444</v>
      </c>
      <c r="G716" s="391">
        <v>0</v>
      </c>
    </row>
    <row r="717" spans="1:7" x14ac:dyDescent="0.3">
      <c r="A717" s="387" t="s">
        <v>1343</v>
      </c>
      <c r="B717" s="387" t="s">
        <v>967</v>
      </c>
      <c r="C717" s="391">
        <v>373156</v>
      </c>
      <c r="D717" s="391">
        <v>633.33000000000004</v>
      </c>
      <c r="E717" s="391">
        <v>633.33000000000004</v>
      </c>
      <c r="F717" s="391">
        <v>372522.67</v>
      </c>
      <c r="G717" s="391">
        <v>0.17</v>
      </c>
    </row>
    <row r="718" spans="1:7" x14ac:dyDescent="0.3">
      <c r="A718" s="387" t="s">
        <v>1344</v>
      </c>
      <c r="B718" s="387" t="s">
        <v>1345</v>
      </c>
      <c r="C718" s="392">
        <v>162164</v>
      </c>
      <c r="D718" s="392">
        <v>0</v>
      </c>
      <c r="E718" s="392">
        <v>0</v>
      </c>
      <c r="F718" s="392">
        <v>162164</v>
      </c>
      <c r="G718" s="392">
        <v>0</v>
      </c>
    </row>
    <row r="719" spans="1:7" x14ac:dyDescent="0.3">
      <c r="A719" s="387" t="s">
        <v>1346</v>
      </c>
      <c r="B719" s="393"/>
      <c r="C719" s="391"/>
      <c r="D719" s="391"/>
      <c r="E719" s="391"/>
      <c r="F719" s="391"/>
      <c r="G719" s="391"/>
    </row>
    <row r="720" spans="1:7" x14ac:dyDescent="0.3">
      <c r="A720" s="370"/>
      <c r="B720" s="370"/>
      <c r="C720" s="372"/>
      <c r="D720" s="372"/>
      <c r="E720" s="372"/>
      <c r="F720" s="372"/>
      <c r="G720" s="372"/>
    </row>
    <row r="721" spans="1:7" x14ac:dyDescent="0.3">
      <c r="A721" s="387" t="s">
        <v>975</v>
      </c>
      <c r="B721" s="393"/>
      <c r="C721" s="391">
        <v>1754278</v>
      </c>
      <c r="D721" s="391">
        <v>1542081.64</v>
      </c>
      <c r="E721" s="391">
        <v>1542081.64</v>
      </c>
      <c r="F721" s="391">
        <v>212196.36</v>
      </c>
      <c r="G721" s="391">
        <v>87.9</v>
      </c>
    </row>
    <row r="722" spans="1:7" x14ac:dyDescent="0.3">
      <c r="A722" s="387" t="s">
        <v>976</v>
      </c>
      <c r="B722" s="393"/>
      <c r="C722" s="392">
        <v>1754278</v>
      </c>
      <c r="D722" s="392">
        <v>239426.97</v>
      </c>
      <c r="E722" s="392">
        <v>239426.97</v>
      </c>
      <c r="F722" s="392">
        <v>1514851.03</v>
      </c>
      <c r="G722" s="392">
        <v>13.65</v>
      </c>
    </row>
    <row r="723" spans="1:7" x14ac:dyDescent="0.3">
      <c r="A723" s="387" t="s">
        <v>977</v>
      </c>
      <c r="B723" s="393"/>
      <c r="C723" s="391">
        <v>0</v>
      </c>
      <c r="D723" s="391">
        <v>1302654.67</v>
      </c>
      <c r="E723" s="391">
        <v>1302654.67</v>
      </c>
      <c r="F723" s="391">
        <v>-1302654.67</v>
      </c>
      <c r="G723" s="391">
        <v>100</v>
      </c>
    </row>
    <row r="724" spans="1:7" x14ac:dyDescent="0.3">
      <c r="A724" s="370"/>
      <c r="B724" s="370"/>
      <c r="C724" s="372"/>
      <c r="D724" s="372"/>
      <c r="E724" s="372"/>
      <c r="F724" s="372"/>
      <c r="G724" s="372"/>
    </row>
    <row r="725" spans="1:7" x14ac:dyDescent="0.3">
      <c r="A725" s="387" t="s">
        <v>373</v>
      </c>
      <c r="B725" s="386"/>
      <c r="C725" s="386"/>
      <c r="D725" s="386"/>
      <c r="E725" s="386"/>
      <c r="F725" s="386"/>
      <c r="G725" s="386"/>
    </row>
    <row r="726" spans="1:7" x14ac:dyDescent="0.3">
      <c r="A726" s="387" t="s">
        <v>2542</v>
      </c>
      <c r="B726" s="387" t="s">
        <v>2492</v>
      </c>
      <c r="C726" s="391">
        <v>0</v>
      </c>
      <c r="D726" s="391">
        <v>14.61</v>
      </c>
      <c r="E726" s="391">
        <v>14.61</v>
      </c>
      <c r="F726" s="391">
        <v>-14.61</v>
      </c>
      <c r="G726" s="391">
        <v>100</v>
      </c>
    </row>
    <row r="727" spans="1:7" x14ac:dyDescent="0.3">
      <c r="A727" s="387" t="s">
        <v>1347</v>
      </c>
      <c r="B727" s="387" t="s">
        <v>1074</v>
      </c>
      <c r="C727" s="391">
        <v>0</v>
      </c>
      <c r="D727" s="391">
        <v>1643.13</v>
      </c>
      <c r="E727" s="391">
        <v>1643.13</v>
      </c>
      <c r="F727" s="391">
        <v>-1643.13</v>
      </c>
      <c r="G727" s="391">
        <v>100</v>
      </c>
    </row>
    <row r="728" spans="1:7" x14ac:dyDescent="0.3">
      <c r="A728" s="387" t="s">
        <v>1348</v>
      </c>
      <c r="B728" s="387" t="s">
        <v>1349</v>
      </c>
      <c r="C728" s="392">
        <v>0</v>
      </c>
      <c r="D728" s="392">
        <v>1172.6500000000001</v>
      </c>
      <c r="E728" s="392">
        <v>1172.6500000000001</v>
      </c>
      <c r="F728" s="392">
        <v>-1172.6500000000001</v>
      </c>
      <c r="G728" s="392">
        <v>100</v>
      </c>
    </row>
    <row r="729" spans="1:7" x14ac:dyDescent="0.3">
      <c r="A729" s="387" t="s">
        <v>1350</v>
      </c>
      <c r="B729" s="393"/>
      <c r="C729" s="391"/>
      <c r="D729" s="391"/>
      <c r="E729" s="391"/>
      <c r="F729" s="391"/>
      <c r="G729" s="391"/>
    </row>
    <row r="730" spans="1:7" x14ac:dyDescent="0.3">
      <c r="A730" s="370"/>
      <c r="B730" s="370"/>
      <c r="C730" s="372"/>
      <c r="D730" s="372"/>
      <c r="E730" s="372"/>
      <c r="F730" s="372"/>
      <c r="G730" s="372"/>
    </row>
    <row r="731" spans="1:7" x14ac:dyDescent="0.3">
      <c r="A731" s="387" t="s">
        <v>975</v>
      </c>
      <c r="B731" s="393"/>
      <c r="C731" s="391">
        <v>0</v>
      </c>
      <c r="D731" s="391">
        <v>1657.74</v>
      </c>
      <c r="E731" s="391">
        <v>1657.74</v>
      </c>
      <c r="F731" s="391">
        <v>-1657.74</v>
      </c>
      <c r="G731" s="391">
        <v>100</v>
      </c>
    </row>
    <row r="732" spans="1:7" x14ac:dyDescent="0.3">
      <c r="A732" s="387" t="s">
        <v>976</v>
      </c>
      <c r="B732" s="393"/>
      <c r="C732" s="392">
        <v>0</v>
      </c>
      <c r="D732" s="392">
        <v>1172.6500000000001</v>
      </c>
      <c r="E732" s="392">
        <v>1172.6500000000001</v>
      </c>
      <c r="F732" s="392">
        <v>-1172.6500000000001</v>
      </c>
      <c r="G732" s="392">
        <v>100</v>
      </c>
    </row>
    <row r="733" spans="1:7" x14ac:dyDescent="0.3">
      <c r="A733" s="387" t="s">
        <v>977</v>
      </c>
      <c r="B733" s="393"/>
      <c r="C733" s="391">
        <v>0</v>
      </c>
      <c r="D733" s="391">
        <v>485.09</v>
      </c>
      <c r="E733" s="391">
        <v>485.09</v>
      </c>
      <c r="F733" s="391">
        <v>-485.09</v>
      </c>
      <c r="G733" s="391">
        <v>100</v>
      </c>
    </row>
    <row r="734" spans="1:7" x14ac:dyDescent="0.3">
      <c r="A734" s="370"/>
      <c r="B734" s="370"/>
      <c r="C734" s="372"/>
      <c r="D734" s="372"/>
      <c r="E734" s="372"/>
      <c r="F734" s="372"/>
      <c r="G734" s="372"/>
    </row>
    <row r="735" spans="1:7" x14ac:dyDescent="0.3">
      <c r="A735" s="387" t="s">
        <v>374</v>
      </c>
      <c r="B735" s="386"/>
      <c r="C735" s="386"/>
      <c r="D735" s="386"/>
      <c r="E735" s="386"/>
      <c r="F735" s="386"/>
      <c r="G735" s="386"/>
    </row>
    <row r="736" spans="1:7" x14ac:dyDescent="0.3">
      <c r="A736" s="387" t="s">
        <v>1351</v>
      </c>
      <c r="B736" s="387" t="s">
        <v>240</v>
      </c>
      <c r="C736" s="391">
        <v>995000</v>
      </c>
      <c r="D736" s="391">
        <v>273418.78999999998</v>
      </c>
      <c r="E736" s="391">
        <v>273418.78999999998</v>
      </c>
      <c r="F736" s="391">
        <v>721581.21</v>
      </c>
      <c r="G736" s="391">
        <v>27.48</v>
      </c>
    </row>
    <row r="737" spans="1:7" x14ac:dyDescent="0.3">
      <c r="A737" s="387" t="s">
        <v>1352</v>
      </c>
      <c r="B737" s="387" t="s">
        <v>242</v>
      </c>
      <c r="C737" s="391">
        <v>100000</v>
      </c>
      <c r="D737" s="391">
        <v>20330</v>
      </c>
      <c r="E737" s="391">
        <v>20330</v>
      </c>
      <c r="F737" s="391">
        <v>79670</v>
      </c>
      <c r="G737" s="391">
        <v>20.329999999999998</v>
      </c>
    </row>
    <row r="738" spans="1:7" x14ac:dyDescent="0.3">
      <c r="A738" s="387" t="s">
        <v>1353</v>
      </c>
      <c r="B738" s="387" t="s">
        <v>243</v>
      </c>
      <c r="C738" s="391">
        <v>55000</v>
      </c>
      <c r="D738" s="391">
        <v>25784.25</v>
      </c>
      <c r="E738" s="391">
        <v>25784.25</v>
      </c>
      <c r="F738" s="391">
        <v>29215.75</v>
      </c>
      <c r="G738" s="391">
        <v>46.88</v>
      </c>
    </row>
    <row r="739" spans="1:7" x14ac:dyDescent="0.3">
      <c r="A739" s="387" t="s">
        <v>1354</v>
      </c>
      <c r="B739" s="387" t="s">
        <v>245</v>
      </c>
      <c r="C739" s="391">
        <v>300</v>
      </c>
      <c r="D739" s="391">
        <v>0</v>
      </c>
      <c r="E739" s="391">
        <v>0</v>
      </c>
      <c r="F739" s="391">
        <v>300</v>
      </c>
      <c r="G739" s="391">
        <v>0</v>
      </c>
    </row>
    <row r="740" spans="1:7" x14ac:dyDescent="0.3">
      <c r="A740" s="387" t="s">
        <v>2543</v>
      </c>
      <c r="B740" s="387" t="s">
        <v>2492</v>
      </c>
      <c r="C740" s="391">
        <v>0</v>
      </c>
      <c r="D740" s="391">
        <v>10.74</v>
      </c>
      <c r="E740" s="391">
        <v>10.74</v>
      </c>
      <c r="F740" s="391">
        <v>-10.74</v>
      </c>
      <c r="G740" s="391">
        <v>100</v>
      </c>
    </row>
    <row r="741" spans="1:7" x14ac:dyDescent="0.3">
      <c r="A741" s="387" t="s">
        <v>1355</v>
      </c>
      <c r="B741" s="387" t="s">
        <v>241</v>
      </c>
      <c r="C741" s="391">
        <v>0</v>
      </c>
      <c r="D741" s="391">
        <v>1370</v>
      </c>
      <c r="E741" s="391">
        <v>1370</v>
      </c>
      <c r="F741" s="391">
        <v>-1370</v>
      </c>
      <c r="G741" s="391">
        <v>100</v>
      </c>
    </row>
    <row r="742" spans="1:7" x14ac:dyDescent="0.3">
      <c r="A742" s="387" t="s">
        <v>1356</v>
      </c>
      <c r="B742" s="387" t="s">
        <v>44</v>
      </c>
      <c r="C742" s="391">
        <v>37125</v>
      </c>
      <c r="D742" s="391">
        <v>9281.25</v>
      </c>
      <c r="E742" s="391">
        <v>9281.25</v>
      </c>
      <c r="F742" s="391">
        <v>27843.75</v>
      </c>
      <c r="G742" s="391">
        <v>25</v>
      </c>
    </row>
    <row r="743" spans="1:7" x14ac:dyDescent="0.3">
      <c r="A743" s="387" t="s">
        <v>1357</v>
      </c>
      <c r="B743" s="387" t="s">
        <v>244</v>
      </c>
      <c r="C743" s="391">
        <v>516</v>
      </c>
      <c r="D743" s="391">
        <v>0</v>
      </c>
      <c r="E743" s="391">
        <v>0</v>
      </c>
      <c r="F743" s="391">
        <v>516</v>
      </c>
      <c r="G743" s="391">
        <v>0</v>
      </c>
    </row>
    <row r="744" spans="1:7" x14ac:dyDescent="0.3">
      <c r="A744" s="387" t="s">
        <v>1358</v>
      </c>
      <c r="B744" s="387" t="s">
        <v>246</v>
      </c>
      <c r="C744" s="391">
        <v>50000</v>
      </c>
      <c r="D744" s="391">
        <v>0</v>
      </c>
      <c r="E744" s="391">
        <v>0</v>
      </c>
      <c r="F744" s="391">
        <v>50000</v>
      </c>
      <c r="G744" s="391">
        <v>0</v>
      </c>
    </row>
    <row r="745" spans="1:7" x14ac:dyDescent="0.3">
      <c r="A745" s="387" t="s">
        <v>1359</v>
      </c>
      <c r="B745" s="387" t="s">
        <v>580</v>
      </c>
      <c r="C745" s="391">
        <v>672</v>
      </c>
      <c r="D745" s="391">
        <v>102.23</v>
      </c>
      <c r="E745" s="391">
        <v>102.23</v>
      </c>
      <c r="F745" s="391">
        <v>569.77</v>
      </c>
      <c r="G745" s="391">
        <v>15.21</v>
      </c>
    </row>
    <row r="746" spans="1:7" x14ac:dyDescent="0.3">
      <c r="A746" s="387" t="s">
        <v>1360</v>
      </c>
      <c r="B746" s="387" t="s">
        <v>249</v>
      </c>
      <c r="C746" s="391">
        <v>107838</v>
      </c>
      <c r="D746" s="391">
        <v>26158.45</v>
      </c>
      <c r="E746" s="391">
        <v>26158.45</v>
      </c>
      <c r="F746" s="391">
        <v>81679.55</v>
      </c>
      <c r="G746" s="391">
        <v>24.26</v>
      </c>
    </row>
    <row r="747" spans="1:7" x14ac:dyDescent="0.3">
      <c r="A747" s="387" t="s">
        <v>1361</v>
      </c>
      <c r="B747" s="387" t="s">
        <v>256</v>
      </c>
      <c r="C747" s="391">
        <v>12065</v>
      </c>
      <c r="D747" s="391">
        <v>3225</v>
      </c>
      <c r="E747" s="391">
        <v>3225</v>
      </c>
      <c r="F747" s="391">
        <v>8840</v>
      </c>
      <c r="G747" s="391">
        <v>26.73</v>
      </c>
    </row>
    <row r="748" spans="1:7" x14ac:dyDescent="0.3">
      <c r="A748" s="387" t="s">
        <v>1362</v>
      </c>
      <c r="B748" s="387" t="s">
        <v>259</v>
      </c>
      <c r="C748" s="391">
        <v>9224</v>
      </c>
      <c r="D748" s="391">
        <v>2246.39</v>
      </c>
      <c r="E748" s="391">
        <v>2246.39</v>
      </c>
      <c r="F748" s="391">
        <v>6977.61</v>
      </c>
      <c r="G748" s="391">
        <v>24.35</v>
      </c>
    </row>
    <row r="749" spans="1:7" x14ac:dyDescent="0.3">
      <c r="A749" s="387" t="s">
        <v>1363</v>
      </c>
      <c r="B749" s="387" t="s">
        <v>53</v>
      </c>
      <c r="C749" s="391">
        <v>40000</v>
      </c>
      <c r="D749" s="391">
        <v>7928.38</v>
      </c>
      <c r="E749" s="391">
        <v>7928.38</v>
      </c>
      <c r="F749" s="391">
        <v>32071.62</v>
      </c>
      <c r="G749" s="391">
        <v>19.82</v>
      </c>
    </row>
    <row r="750" spans="1:7" x14ac:dyDescent="0.3">
      <c r="A750" s="387" t="s">
        <v>1364</v>
      </c>
      <c r="B750" s="387" t="s">
        <v>257</v>
      </c>
      <c r="C750" s="391">
        <v>8400</v>
      </c>
      <c r="D750" s="391">
        <v>0</v>
      </c>
      <c r="E750" s="391">
        <v>0</v>
      </c>
      <c r="F750" s="391">
        <v>8400</v>
      </c>
      <c r="G750" s="391">
        <v>0</v>
      </c>
    </row>
    <row r="751" spans="1:7" x14ac:dyDescent="0.3">
      <c r="A751" s="387" t="s">
        <v>1365</v>
      </c>
      <c r="B751" s="387" t="s">
        <v>588</v>
      </c>
      <c r="C751" s="391">
        <v>4335</v>
      </c>
      <c r="D751" s="391">
        <v>1054.32</v>
      </c>
      <c r="E751" s="391">
        <v>1054.32</v>
      </c>
      <c r="F751" s="391">
        <v>3280.68</v>
      </c>
      <c r="G751" s="391">
        <v>24.32</v>
      </c>
    </row>
    <row r="752" spans="1:7" x14ac:dyDescent="0.3">
      <c r="A752" s="387" t="s">
        <v>1366</v>
      </c>
      <c r="B752" s="387" t="s">
        <v>812</v>
      </c>
      <c r="C752" s="391">
        <v>1237</v>
      </c>
      <c r="D752" s="391">
        <v>276.95999999999998</v>
      </c>
      <c r="E752" s="391">
        <v>276.95999999999998</v>
      </c>
      <c r="F752" s="391">
        <v>960.04</v>
      </c>
      <c r="G752" s="391">
        <v>22.39</v>
      </c>
    </row>
    <row r="753" spans="1:7" x14ac:dyDescent="0.3">
      <c r="A753" s="387" t="s">
        <v>1367</v>
      </c>
      <c r="B753" s="387" t="s">
        <v>258</v>
      </c>
      <c r="C753" s="391">
        <v>10312</v>
      </c>
      <c r="D753" s="391">
        <v>26.96</v>
      </c>
      <c r="E753" s="391">
        <v>26.96</v>
      </c>
      <c r="F753" s="391">
        <v>10285.040000000001</v>
      </c>
      <c r="G753" s="391">
        <v>0.26</v>
      </c>
    </row>
    <row r="754" spans="1:7" x14ac:dyDescent="0.3">
      <c r="A754" s="387" t="s">
        <v>1368</v>
      </c>
      <c r="B754" s="387" t="s">
        <v>1077</v>
      </c>
      <c r="C754" s="391">
        <v>2091</v>
      </c>
      <c r="D754" s="391">
        <v>0</v>
      </c>
      <c r="E754" s="391">
        <v>0</v>
      </c>
      <c r="F754" s="391">
        <v>2091</v>
      </c>
      <c r="G754" s="391">
        <v>0</v>
      </c>
    </row>
    <row r="755" spans="1:7" x14ac:dyDescent="0.3">
      <c r="A755" s="387" t="s">
        <v>1369</v>
      </c>
      <c r="B755" s="387" t="s">
        <v>255</v>
      </c>
      <c r="C755" s="391">
        <v>14044</v>
      </c>
      <c r="D755" s="391">
        <v>1266</v>
      </c>
      <c r="E755" s="391">
        <v>1266</v>
      </c>
      <c r="F755" s="391">
        <v>12778</v>
      </c>
      <c r="G755" s="391">
        <v>9.01</v>
      </c>
    </row>
    <row r="756" spans="1:7" x14ac:dyDescent="0.3">
      <c r="A756" s="387" t="s">
        <v>1370</v>
      </c>
      <c r="B756" s="387" t="s">
        <v>44</v>
      </c>
      <c r="C756" s="391">
        <v>30000</v>
      </c>
      <c r="D756" s="391">
        <v>7500</v>
      </c>
      <c r="E756" s="391">
        <v>7500</v>
      </c>
      <c r="F756" s="391">
        <v>22500</v>
      </c>
      <c r="G756" s="391">
        <v>25</v>
      </c>
    </row>
    <row r="757" spans="1:7" x14ac:dyDescent="0.3">
      <c r="A757" s="387" t="s">
        <v>1371</v>
      </c>
      <c r="B757" s="387" t="s">
        <v>685</v>
      </c>
      <c r="C757" s="391">
        <v>413</v>
      </c>
      <c r="D757" s="391">
        <v>175</v>
      </c>
      <c r="E757" s="391">
        <v>175</v>
      </c>
      <c r="F757" s="391">
        <v>238</v>
      </c>
      <c r="G757" s="391">
        <v>42.37</v>
      </c>
    </row>
    <row r="758" spans="1:7" x14ac:dyDescent="0.3">
      <c r="A758" s="387" t="s">
        <v>1372</v>
      </c>
      <c r="B758" s="387" t="s">
        <v>687</v>
      </c>
      <c r="C758" s="391">
        <v>1959</v>
      </c>
      <c r="D758" s="391">
        <v>0</v>
      </c>
      <c r="E758" s="391">
        <v>0</v>
      </c>
      <c r="F758" s="391">
        <v>1959</v>
      </c>
      <c r="G758" s="391">
        <v>0</v>
      </c>
    </row>
    <row r="759" spans="1:7" x14ac:dyDescent="0.3">
      <c r="A759" s="387" t="s">
        <v>1373</v>
      </c>
      <c r="B759" s="387" t="s">
        <v>183</v>
      </c>
      <c r="C759" s="391">
        <v>50000</v>
      </c>
      <c r="D759" s="391">
        <v>10362.01</v>
      </c>
      <c r="E759" s="391">
        <v>10362.01</v>
      </c>
      <c r="F759" s="391">
        <v>39637.99</v>
      </c>
      <c r="G759" s="391">
        <v>20.72</v>
      </c>
    </row>
    <row r="760" spans="1:7" x14ac:dyDescent="0.3">
      <c r="A760" s="387" t="s">
        <v>1374</v>
      </c>
      <c r="B760" s="387" t="s">
        <v>262</v>
      </c>
      <c r="C760" s="391">
        <v>6600</v>
      </c>
      <c r="D760" s="391">
        <v>987.41</v>
      </c>
      <c r="E760" s="391">
        <v>987.41</v>
      </c>
      <c r="F760" s="391">
        <v>5612.59</v>
      </c>
      <c r="G760" s="391">
        <v>14.96</v>
      </c>
    </row>
    <row r="761" spans="1:7" x14ac:dyDescent="0.3">
      <c r="A761" s="387" t="s">
        <v>1375</v>
      </c>
      <c r="B761" s="387" t="s">
        <v>697</v>
      </c>
      <c r="C761" s="391">
        <v>2763</v>
      </c>
      <c r="D761" s="391">
        <v>690.75</v>
      </c>
      <c r="E761" s="391">
        <v>690.75</v>
      </c>
      <c r="F761" s="391">
        <v>2072.25</v>
      </c>
      <c r="G761" s="391">
        <v>25</v>
      </c>
    </row>
    <row r="762" spans="1:7" x14ac:dyDescent="0.3">
      <c r="A762" s="387" t="s">
        <v>1376</v>
      </c>
      <c r="B762" s="387" t="s">
        <v>55</v>
      </c>
      <c r="C762" s="391">
        <v>21000</v>
      </c>
      <c r="D762" s="391">
        <v>1387.23</v>
      </c>
      <c r="E762" s="391">
        <v>1387.23</v>
      </c>
      <c r="F762" s="391">
        <v>19612.77</v>
      </c>
      <c r="G762" s="391">
        <v>6.61</v>
      </c>
    </row>
    <row r="763" spans="1:7" x14ac:dyDescent="0.3">
      <c r="A763" s="387" t="s">
        <v>1377</v>
      </c>
      <c r="B763" s="387" t="s">
        <v>261</v>
      </c>
      <c r="C763" s="391">
        <v>7355</v>
      </c>
      <c r="D763" s="391">
        <v>480.26</v>
      </c>
      <c r="E763" s="391">
        <v>480.26</v>
      </c>
      <c r="F763" s="391">
        <v>6874.74</v>
      </c>
      <c r="G763" s="391">
        <v>6.53</v>
      </c>
    </row>
    <row r="764" spans="1:7" x14ac:dyDescent="0.3">
      <c r="A764" s="387" t="s">
        <v>1378</v>
      </c>
      <c r="B764" s="387" t="s">
        <v>330</v>
      </c>
      <c r="C764" s="391">
        <v>14880</v>
      </c>
      <c r="D764" s="391">
        <v>3718.68</v>
      </c>
      <c r="E764" s="391">
        <v>3718.68</v>
      </c>
      <c r="F764" s="391">
        <v>11161.32</v>
      </c>
      <c r="G764" s="391">
        <v>24.99</v>
      </c>
    </row>
    <row r="765" spans="1:7" x14ac:dyDescent="0.3">
      <c r="A765" s="387" t="s">
        <v>1379</v>
      </c>
      <c r="B765" s="387" t="s">
        <v>676</v>
      </c>
      <c r="C765" s="391">
        <v>4500</v>
      </c>
      <c r="D765" s="391">
        <v>864.29</v>
      </c>
      <c r="E765" s="391">
        <v>864.29</v>
      </c>
      <c r="F765" s="391">
        <v>3635.71</v>
      </c>
      <c r="G765" s="391">
        <v>19.21</v>
      </c>
    </row>
    <row r="766" spans="1:7" x14ac:dyDescent="0.3">
      <c r="A766" s="387" t="s">
        <v>1380</v>
      </c>
      <c r="B766" s="387" t="s">
        <v>253</v>
      </c>
      <c r="C766" s="391">
        <v>44000</v>
      </c>
      <c r="D766" s="391">
        <v>7360.96</v>
      </c>
      <c r="E766" s="391">
        <v>7360.96</v>
      </c>
      <c r="F766" s="391">
        <v>36639.040000000001</v>
      </c>
      <c r="G766" s="391">
        <v>16.73</v>
      </c>
    </row>
    <row r="767" spans="1:7" x14ac:dyDescent="0.3">
      <c r="A767" s="387" t="s">
        <v>1381</v>
      </c>
      <c r="B767" s="387" t="s">
        <v>317</v>
      </c>
      <c r="C767" s="391">
        <v>1561</v>
      </c>
      <c r="D767" s="391">
        <v>0</v>
      </c>
      <c r="E767" s="391">
        <v>0</v>
      </c>
      <c r="F767" s="391">
        <v>1561</v>
      </c>
      <c r="G767" s="391">
        <v>0</v>
      </c>
    </row>
    <row r="768" spans="1:7" x14ac:dyDescent="0.3">
      <c r="A768" s="387" t="s">
        <v>1382</v>
      </c>
      <c r="B768" s="387" t="s">
        <v>318</v>
      </c>
      <c r="C768" s="391">
        <v>5250</v>
      </c>
      <c r="D768" s="391">
        <v>1312.5</v>
      </c>
      <c r="E768" s="391">
        <v>1312.5</v>
      </c>
      <c r="F768" s="391">
        <v>3937.5</v>
      </c>
      <c r="G768" s="391">
        <v>25</v>
      </c>
    </row>
    <row r="769" spans="1:7" x14ac:dyDescent="0.3">
      <c r="A769" s="387" t="s">
        <v>1383</v>
      </c>
      <c r="B769" s="387" t="s">
        <v>575</v>
      </c>
      <c r="C769" s="391">
        <v>1031</v>
      </c>
      <c r="D769" s="391">
        <v>60</v>
      </c>
      <c r="E769" s="391">
        <v>60</v>
      </c>
      <c r="F769" s="391">
        <v>971</v>
      </c>
      <c r="G769" s="391">
        <v>5.82</v>
      </c>
    </row>
    <row r="770" spans="1:7" x14ac:dyDescent="0.3">
      <c r="A770" s="387" t="s">
        <v>1384</v>
      </c>
      <c r="B770" s="387" t="s">
        <v>252</v>
      </c>
      <c r="C770" s="391">
        <v>52020</v>
      </c>
      <c r="D770" s="391">
        <v>10567.97</v>
      </c>
      <c r="E770" s="391">
        <v>10567.97</v>
      </c>
      <c r="F770" s="391">
        <v>41452.03</v>
      </c>
      <c r="G770" s="391">
        <v>20.32</v>
      </c>
    </row>
    <row r="771" spans="1:7" x14ac:dyDescent="0.3">
      <c r="A771" s="387" t="s">
        <v>1385</v>
      </c>
      <c r="B771" s="387" t="s">
        <v>250</v>
      </c>
      <c r="C771" s="391">
        <v>85229</v>
      </c>
      <c r="D771" s="391">
        <v>18701.59</v>
      </c>
      <c r="E771" s="391">
        <v>18701.59</v>
      </c>
      <c r="F771" s="391">
        <v>66527.41</v>
      </c>
      <c r="G771" s="391">
        <v>21.94</v>
      </c>
    </row>
    <row r="772" spans="1:7" x14ac:dyDescent="0.3">
      <c r="A772" s="387" t="s">
        <v>1386</v>
      </c>
      <c r="B772" s="387" t="s">
        <v>260</v>
      </c>
      <c r="C772" s="391">
        <v>16000</v>
      </c>
      <c r="D772" s="391">
        <v>0</v>
      </c>
      <c r="E772" s="391">
        <v>0</v>
      </c>
      <c r="F772" s="391">
        <v>16000</v>
      </c>
      <c r="G772" s="391">
        <v>0</v>
      </c>
    </row>
    <row r="773" spans="1:7" x14ac:dyDescent="0.3">
      <c r="A773" s="387" t="s">
        <v>1387</v>
      </c>
      <c r="B773" s="387" t="s">
        <v>254</v>
      </c>
      <c r="C773" s="391">
        <v>31961</v>
      </c>
      <c r="D773" s="391">
        <v>0</v>
      </c>
      <c r="E773" s="391">
        <v>0</v>
      </c>
      <c r="F773" s="391">
        <v>31961</v>
      </c>
      <c r="G773" s="391">
        <v>0</v>
      </c>
    </row>
    <row r="774" spans="1:7" x14ac:dyDescent="0.3">
      <c r="A774" s="387" t="s">
        <v>1388</v>
      </c>
      <c r="B774" s="387" t="s">
        <v>251</v>
      </c>
      <c r="C774" s="391">
        <v>0</v>
      </c>
      <c r="D774" s="391">
        <v>262104.46</v>
      </c>
      <c r="E774" s="391">
        <v>262104.46</v>
      </c>
      <c r="F774" s="391">
        <v>-262104.46</v>
      </c>
      <c r="G774" s="391">
        <v>100</v>
      </c>
    </row>
    <row r="775" spans="1:7" x14ac:dyDescent="0.3">
      <c r="A775" s="387" t="s">
        <v>1390</v>
      </c>
      <c r="B775" s="387" t="s">
        <v>247</v>
      </c>
      <c r="C775" s="391">
        <v>515000</v>
      </c>
      <c r="D775" s="391">
        <v>0</v>
      </c>
      <c r="E775" s="391">
        <v>0</v>
      </c>
      <c r="F775" s="391">
        <v>515000</v>
      </c>
      <c r="G775" s="391">
        <v>0</v>
      </c>
    </row>
    <row r="776" spans="1:7" x14ac:dyDescent="0.3">
      <c r="A776" s="387" t="s">
        <v>1391</v>
      </c>
      <c r="B776" s="387" t="s">
        <v>248</v>
      </c>
      <c r="C776" s="391">
        <v>245875</v>
      </c>
      <c r="D776" s="391">
        <v>0</v>
      </c>
      <c r="E776" s="391">
        <v>0</v>
      </c>
      <c r="F776" s="391">
        <v>245875</v>
      </c>
      <c r="G776" s="391">
        <v>0</v>
      </c>
    </row>
    <row r="777" spans="1:7" x14ac:dyDescent="0.3">
      <c r="A777" s="387" t="s">
        <v>1392</v>
      </c>
      <c r="B777" s="387" t="s">
        <v>1115</v>
      </c>
      <c r="C777" s="392">
        <v>950</v>
      </c>
      <c r="D777" s="392">
        <v>0</v>
      </c>
      <c r="E777" s="392">
        <v>0</v>
      </c>
      <c r="F777" s="392">
        <v>950</v>
      </c>
      <c r="G777" s="392">
        <v>0</v>
      </c>
    </row>
    <row r="778" spans="1:7" x14ac:dyDescent="0.3">
      <c r="A778" s="387" t="s">
        <v>1393</v>
      </c>
      <c r="B778" s="393"/>
      <c r="C778" s="391"/>
      <c r="D778" s="391"/>
      <c r="E778" s="391"/>
      <c r="F778" s="391"/>
      <c r="G778" s="391"/>
    </row>
    <row r="779" spans="1:7" x14ac:dyDescent="0.3">
      <c r="A779" s="365"/>
      <c r="B779" s="365"/>
      <c r="C779" s="367"/>
      <c r="D779" s="367"/>
      <c r="E779" s="367"/>
      <c r="F779" s="367"/>
      <c r="G779" s="367"/>
    </row>
    <row r="780" spans="1:7" x14ac:dyDescent="0.3">
      <c r="A780" s="387" t="s">
        <v>975</v>
      </c>
      <c r="B780" s="393"/>
      <c r="C780" s="391">
        <v>1237941</v>
      </c>
      <c r="D780" s="391">
        <v>330195.03000000003</v>
      </c>
      <c r="E780" s="391">
        <v>330195.03000000003</v>
      </c>
      <c r="F780" s="391">
        <v>907745.97</v>
      </c>
      <c r="G780" s="391">
        <v>26.67</v>
      </c>
    </row>
    <row r="781" spans="1:7" x14ac:dyDescent="0.3">
      <c r="A781" s="387" t="s">
        <v>976</v>
      </c>
      <c r="B781" s="393"/>
      <c r="C781" s="392">
        <v>1348565</v>
      </c>
      <c r="D781" s="392">
        <v>368557.8</v>
      </c>
      <c r="E781" s="392">
        <v>368557.8</v>
      </c>
      <c r="F781" s="392">
        <v>980007.2</v>
      </c>
      <c r="G781" s="392">
        <v>27.33</v>
      </c>
    </row>
    <row r="782" spans="1:7" x14ac:dyDescent="0.3">
      <c r="A782" s="387" t="s">
        <v>977</v>
      </c>
      <c r="B782" s="393"/>
      <c r="C782" s="391">
        <v>-110624</v>
      </c>
      <c r="D782" s="391">
        <v>-38362.769999999997</v>
      </c>
      <c r="E782" s="391">
        <v>-38362.769999999997</v>
      </c>
      <c r="F782" s="391">
        <v>-72261.23</v>
      </c>
      <c r="G782" s="391">
        <v>34.68</v>
      </c>
    </row>
    <row r="783" spans="1:7" x14ac:dyDescent="0.3">
      <c r="A783" s="365"/>
      <c r="B783" s="365"/>
      <c r="C783" s="367"/>
      <c r="D783" s="367"/>
      <c r="E783" s="367"/>
      <c r="F783" s="367"/>
      <c r="G783" s="367"/>
    </row>
    <row r="784" spans="1:7" x14ac:dyDescent="0.3">
      <c r="A784" s="387" t="s">
        <v>376</v>
      </c>
      <c r="B784" s="386"/>
      <c r="C784" s="386"/>
      <c r="D784" s="386"/>
      <c r="E784" s="386"/>
      <c r="F784" s="386"/>
      <c r="G784" s="386"/>
    </row>
    <row r="785" spans="1:7" x14ac:dyDescent="0.3">
      <c r="A785" s="387" t="s">
        <v>1394</v>
      </c>
      <c r="B785" s="387" t="s">
        <v>1395</v>
      </c>
      <c r="C785" s="391">
        <v>482619</v>
      </c>
      <c r="D785" s="391">
        <v>185866.68</v>
      </c>
      <c r="E785" s="391">
        <v>185866.68</v>
      </c>
      <c r="F785" s="391">
        <v>296752.32</v>
      </c>
      <c r="G785" s="391">
        <v>38.51</v>
      </c>
    </row>
    <row r="786" spans="1:7" x14ac:dyDescent="0.3">
      <c r="A786" s="387" t="s">
        <v>1396</v>
      </c>
      <c r="B786" s="387" t="s">
        <v>1397</v>
      </c>
      <c r="C786" s="391">
        <v>1580882</v>
      </c>
      <c r="D786" s="391">
        <v>491632.2</v>
      </c>
      <c r="E786" s="391">
        <v>491632.2</v>
      </c>
      <c r="F786" s="391">
        <v>1089249.8</v>
      </c>
      <c r="G786" s="391">
        <v>31.1</v>
      </c>
    </row>
    <row r="787" spans="1:7" x14ac:dyDescent="0.3">
      <c r="A787" s="387" t="s">
        <v>1398</v>
      </c>
      <c r="B787" s="387" t="s">
        <v>1399</v>
      </c>
      <c r="C787" s="391">
        <v>101061</v>
      </c>
      <c r="D787" s="391">
        <v>26699.75</v>
      </c>
      <c r="E787" s="391">
        <v>26699.75</v>
      </c>
      <c r="F787" s="391">
        <v>74361.25</v>
      </c>
      <c r="G787" s="391">
        <v>26.42</v>
      </c>
    </row>
    <row r="788" spans="1:7" x14ac:dyDescent="0.3">
      <c r="A788" s="387" t="s">
        <v>1400</v>
      </c>
      <c r="B788" s="387" t="s">
        <v>1401</v>
      </c>
      <c r="C788" s="391">
        <v>51562</v>
      </c>
      <c r="D788" s="391">
        <v>11926.84</v>
      </c>
      <c r="E788" s="391">
        <v>11926.84</v>
      </c>
      <c r="F788" s="391">
        <v>39635.160000000003</v>
      </c>
      <c r="G788" s="391">
        <v>23.13</v>
      </c>
    </row>
    <row r="789" spans="1:7" x14ac:dyDescent="0.3">
      <c r="A789" s="387" t="s">
        <v>1402</v>
      </c>
      <c r="B789" s="387" t="s">
        <v>1403</v>
      </c>
      <c r="C789" s="391">
        <v>2275000</v>
      </c>
      <c r="D789" s="391">
        <v>659104.06000000006</v>
      </c>
      <c r="E789" s="391">
        <v>659104.06000000006</v>
      </c>
      <c r="F789" s="391">
        <v>1615895.94</v>
      </c>
      <c r="G789" s="391">
        <v>28.97</v>
      </c>
    </row>
    <row r="790" spans="1:7" x14ac:dyDescent="0.3">
      <c r="A790" s="387" t="s">
        <v>1404</v>
      </c>
      <c r="B790" s="387" t="s">
        <v>1405</v>
      </c>
      <c r="C790" s="391">
        <v>670305</v>
      </c>
      <c r="D790" s="391">
        <v>166504</v>
      </c>
      <c r="E790" s="391">
        <v>166504</v>
      </c>
      <c r="F790" s="391">
        <v>503801</v>
      </c>
      <c r="G790" s="391">
        <v>24.84</v>
      </c>
    </row>
    <row r="791" spans="1:7" x14ac:dyDescent="0.3">
      <c r="A791" s="387" t="s">
        <v>1406</v>
      </c>
      <c r="B791" s="387" t="s">
        <v>1407</v>
      </c>
      <c r="C791" s="391">
        <v>5156</v>
      </c>
      <c r="D791" s="391">
        <v>512</v>
      </c>
      <c r="E791" s="391">
        <v>512</v>
      </c>
      <c r="F791" s="391">
        <v>4644</v>
      </c>
      <c r="G791" s="391">
        <v>9.93</v>
      </c>
    </row>
    <row r="792" spans="1:7" x14ac:dyDescent="0.3">
      <c r="A792" s="387" t="s">
        <v>1408</v>
      </c>
      <c r="B792" s="387" t="s">
        <v>1409</v>
      </c>
      <c r="C792" s="391">
        <v>5156</v>
      </c>
      <c r="D792" s="391">
        <v>3262</v>
      </c>
      <c r="E792" s="391">
        <v>3262</v>
      </c>
      <c r="F792" s="391">
        <v>1894</v>
      </c>
      <c r="G792" s="391">
        <v>63.27</v>
      </c>
    </row>
    <row r="793" spans="1:7" x14ac:dyDescent="0.3">
      <c r="A793" s="387" t="s">
        <v>1410</v>
      </c>
      <c r="B793" s="387" t="s">
        <v>1411</v>
      </c>
      <c r="C793" s="391">
        <v>2062</v>
      </c>
      <c r="D793" s="391">
        <v>564</v>
      </c>
      <c r="E793" s="391">
        <v>564</v>
      </c>
      <c r="F793" s="391">
        <v>1498</v>
      </c>
      <c r="G793" s="391">
        <v>27.35</v>
      </c>
    </row>
    <row r="794" spans="1:7" x14ac:dyDescent="0.3">
      <c r="A794" s="387" t="s">
        <v>1412</v>
      </c>
      <c r="B794" s="387" t="s">
        <v>1413</v>
      </c>
      <c r="C794" s="391">
        <v>18562</v>
      </c>
      <c r="D794" s="391">
        <v>2048</v>
      </c>
      <c r="E794" s="391">
        <v>2048</v>
      </c>
      <c r="F794" s="391">
        <v>16514</v>
      </c>
      <c r="G794" s="391">
        <v>11.03</v>
      </c>
    </row>
    <row r="795" spans="1:7" x14ac:dyDescent="0.3">
      <c r="A795" s="387" t="s">
        <v>1414</v>
      </c>
      <c r="B795" s="387" t="s">
        <v>1132</v>
      </c>
      <c r="C795" s="391">
        <v>35000</v>
      </c>
      <c r="D795" s="391">
        <v>11168.91</v>
      </c>
      <c r="E795" s="391">
        <v>11168.91</v>
      </c>
      <c r="F795" s="391">
        <v>23831.09</v>
      </c>
      <c r="G795" s="391">
        <v>31.91</v>
      </c>
    </row>
    <row r="796" spans="1:7" x14ac:dyDescent="0.3">
      <c r="A796" s="387" t="s">
        <v>1415</v>
      </c>
      <c r="B796" s="387" t="s">
        <v>245</v>
      </c>
      <c r="C796" s="391">
        <v>1000</v>
      </c>
      <c r="D796" s="391">
        <v>0</v>
      </c>
      <c r="E796" s="391">
        <v>0</v>
      </c>
      <c r="F796" s="391">
        <v>1000</v>
      </c>
      <c r="G796" s="391">
        <v>0</v>
      </c>
    </row>
    <row r="797" spans="1:7" x14ac:dyDescent="0.3">
      <c r="A797" s="387" t="s">
        <v>2544</v>
      </c>
      <c r="B797" s="387" t="s">
        <v>2492</v>
      </c>
      <c r="C797" s="391">
        <v>0</v>
      </c>
      <c r="D797" s="391">
        <v>83.15</v>
      </c>
      <c r="E797" s="391">
        <v>83.15</v>
      </c>
      <c r="F797" s="391">
        <v>-83.15</v>
      </c>
      <c r="G797" s="391">
        <v>100</v>
      </c>
    </row>
    <row r="798" spans="1:7" x14ac:dyDescent="0.3">
      <c r="A798" s="387" t="s">
        <v>1416</v>
      </c>
      <c r="B798" s="387" t="s">
        <v>244</v>
      </c>
      <c r="C798" s="391">
        <v>10312</v>
      </c>
      <c r="D798" s="391">
        <v>3164.64</v>
      </c>
      <c r="E798" s="391">
        <v>3164.64</v>
      </c>
      <c r="F798" s="391">
        <v>7147.36</v>
      </c>
      <c r="G798" s="391">
        <v>30.69</v>
      </c>
    </row>
    <row r="799" spans="1:7" x14ac:dyDescent="0.3">
      <c r="A799" s="387" t="s">
        <v>1417</v>
      </c>
      <c r="B799" s="387" t="s">
        <v>595</v>
      </c>
      <c r="C799" s="391">
        <v>28</v>
      </c>
      <c r="D799" s="391">
        <v>0</v>
      </c>
      <c r="E799" s="391">
        <v>0</v>
      </c>
      <c r="F799" s="391">
        <v>28</v>
      </c>
      <c r="G799" s="391">
        <v>0</v>
      </c>
    </row>
    <row r="800" spans="1:7" x14ac:dyDescent="0.3">
      <c r="A800" s="387" t="s">
        <v>1418</v>
      </c>
      <c r="B800" s="387" t="s">
        <v>1419</v>
      </c>
      <c r="C800" s="391">
        <v>10312</v>
      </c>
      <c r="D800" s="391">
        <v>2924.77</v>
      </c>
      <c r="E800" s="391">
        <v>2924.77</v>
      </c>
      <c r="F800" s="391">
        <v>7387.23</v>
      </c>
      <c r="G800" s="391">
        <v>28.36</v>
      </c>
    </row>
    <row r="801" spans="1:7" x14ac:dyDescent="0.3">
      <c r="A801" s="387" t="s">
        <v>1420</v>
      </c>
      <c r="B801" s="387" t="s">
        <v>907</v>
      </c>
      <c r="C801" s="391">
        <v>11088</v>
      </c>
      <c r="D801" s="391">
        <v>98.98</v>
      </c>
      <c r="E801" s="391">
        <v>98.98</v>
      </c>
      <c r="F801" s="391">
        <v>10989.02</v>
      </c>
      <c r="G801" s="391">
        <v>0.89</v>
      </c>
    </row>
    <row r="802" spans="1:7" x14ac:dyDescent="0.3">
      <c r="A802" s="387" t="s">
        <v>1421</v>
      </c>
      <c r="B802" s="387" t="s">
        <v>255</v>
      </c>
      <c r="C802" s="391">
        <v>70493</v>
      </c>
      <c r="D802" s="391">
        <v>25359.919999999998</v>
      </c>
      <c r="E802" s="391">
        <v>25359.919999999998</v>
      </c>
      <c r="F802" s="391">
        <v>45133.08</v>
      </c>
      <c r="G802" s="391">
        <v>35.979999999999997</v>
      </c>
    </row>
    <row r="803" spans="1:7" x14ac:dyDescent="0.3">
      <c r="A803" s="387" t="s">
        <v>1422</v>
      </c>
      <c r="B803" s="387" t="s">
        <v>690</v>
      </c>
      <c r="C803" s="391">
        <v>85000</v>
      </c>
      <c r="D803" s="391">
        <v>10965.85</v>
      </c>
      <c r="E803" s="391">
        <v>10965.85</v>
      </c>
      <c r="F803" s="391">
        <v>74034.149999999994</v>
      </c>
      <c r="G803" s="391">
        <v>12.9</v>
      </c>
    </row>
    <row r="804" spans="1:7" x14ac:dyDescent="0.3">
      <c r="A804" s="387" t="s">
        <v>1423</v>
      </c>
      <c r="B804" s="387" t="s">
        <v>183</v>
      </c>
      <c r="C804" s="391">
        <v>101000</v>
      </c>
      <c r="D804" s="391">
        <v>16748.62</v>
      </c>
      <c r="E804" s="391">
        <v>16748.62</v>
      </c>
      <c r="F804" s="391">
        <v>84251.38</v>
      </c>
      <c r="G804" s="391">
        <v>16.579999999999998</v>
      </c>
    </row>
    <row r="805" spans="1:7" x14ac:dyDescent="0.3">
      <c r="A805" s="387" t="s">
        <v>1424</v>
      </c>
      <c r="B805" s="387" t="s">
        <v>262</v>
      </c>
      <c r="C805" s="391">
        <v>2250</v>
      </c>
      <c r="D805" s="391">
        <v>309.16000000000003</v>
      </c>
      <c r="E805" s="391">
        <v>309.16000000000003</v>
      </c>
      <c r="F805" s="391">
        <v>1940.84</v>
      </c>
      <c r="G805" s="391">
        <v>13.74</v>
      </c>
    </row>
    <row r="806" spans="1:7" x14ac:dyDescent="0.3">
      <c r="A806" s="387" t="s">
        <v>1425</v>
      </c>
      <c r="B806" s="387" t="s">
        <v>569</v>
      </c>
      <c r="C806" s="391">
        <v>4262</v>
      </c>
      <c r="D806" s="391">
        <v>641</v>
      </c>
      <c r="E806" s="391">
        <v>641</v>
      </c>
      <c r="F806" s="391">
        <v>3621</v>
      </c>
      <c r="G806" s="391">
        <v>15.04</v>
      </c>
    </row>
    <row r="807" spans="1:7" x14ac:dyDescent="0.3">
      <c r="A807" s="387" t="s">
        <v>1426</v>
      </c>
      <c r="B807" s="387" t="s">
        <v>571</v>
      </c>
      <c r="C807" s="391">
        <v>528</v>
      </c>
      <c r="D807" s="391">
        <v>0</v>
      </c>
      <c r="E807" s="391">
        <v>0</v>
      </c>
      <c r="F807" s="391">
        <v>528</v>
      </c>
      <c r="G807" s="391">
        <v>0</v>
      </c>
    </row>
    <row r="808" spans="1:7" x14ac:dyDescent="0.3">
      <c r="A808" s="387" t="s">
        <v>1427</v>
      </c>
      <c r="B808" s="387" t="s">
        <v>330</v>
      </c>
      <c r="C808" s="391">
        <v>1031</v>
      </c>
      <c r="D808" s="391">
        <v>73.52</v>
      </c>
      <c r="E808" s="391">
        <v>73.52</v>
      </c>
      <c r="F808" s="391">
        <v>957.48</v>
      </c>
      <c r="G808" s="391">
        <v>7.13</v>
      </c>
    </row>
    <row r="809" spans="1:7" x14ac:dyDescent="0.3">
      <c r="A809" s="387" t="s">
        <v>1428</v>
      </c>
      <c r="B809" s="387" t="s">
        <v>1429</v>
      </c>
      <c r="C809" s="391">
        <v>10000</v>
      </c>
      <c r="D809" s="391">
        <v>0</v>
      </c>
      <c r="E809" s="391">
        <v>0</v>
      </c>
      <c r="F809" s="391">
        <v>10000</v>
      </c>
      <c r="G809" s="391">
        <v>0</v>
      </c>
    </row>
    <row r="810" spans="1:7" x14ac:dyDescent="0.3">
      <c r="A810" s="387" t="s">
        <v>1430</v>
      </c>
      <c r="B810" s="387" t="s">
        <v>1431</v>
      </c>
      <c r="C810" s="391">
        <v>17687</v>
      </c>
      <c r="D810" s="391">
        <v>127.18</v>
      </c>
      <c r="E810" s="391">
        <v>127.18</v>
      </c>
      <c r="F810" s="391">
        <v>17559.82</v>
      </c>
      <c r="G810" s="391">
        <v>0.72</v>
      </c>
    </row>
    <row r="811" spans="1:7" x14ac:dyDescent="0.3">
      <c r="A811" s="387" t="s">
        <v>1432</v>
      </c>
      <c r="B811" s="387" t="s">
        <v>1433</v>
      </c>
      <c r="C811" s="391">
        <v>12375</v>
      </c>
      <c r="D811" s="391">
        <v>3093.75</v>
      </c>
      <c r="E811" s="391">
        <v>3093.75</v>
      </c>
      <c r="F811" s="391">
        <v>9281.25</v>
      </c>
      <c r="G811" s="391">
        <v>25</v>
      </c>
    </row>
    <row r="812" spans="1:7" x14ac:dyDescent="0.3">
      <c r="A812" s="387" t="s">
        <v>1434</v>
      </c>
      <c r="B812" s="387" t="s">
        <v>1435</v>
      </c>
      <c r="C812" s="391">
        <v>146772</v>
      </c>
      <c r="D812" s="391">
        <v>20012.93</v>
      </c>
      <c r="E812" s="391">
        <v>20012.93</v>
      </c>
      <c r="F812" s="391">
        <v>126759.07</v>
      </c>
      <c r="G812" s="391">
        <v>13.64</v>
      </c>
    </row>
    <row r="813" spans="1:7" x14ac:dyDescent="0.3">
      <c r="A813" s="387" t="s">
        <v>1436</v>
      </c>
      <c r="B813" s="387" t="s">
        <v>575</v>
      </c>
      <c r="C813" s="391">
        <v>1056</v>
      </c>
      <c r="D813" s="391">
        <v>0</v>
      </c>
      <c r="E813" s="391">
        <v>0</v>
      </c>
      <c r="F813" s="391">
        <v>1056</v>
      </c>
      <c r="G813" s="391">
        <v>0</v>
      </c>
    </row>
    <row r="814" spans="1:7" x14ac:dyDescent="0.3">
      <c r="A814" s="387" t="s">
        <v>1437</v>
      </c>
      <c r="B814" s="387" t="s">
        <v>1438</v>
      </c>
      <c r="C814" s="391">
        <v>8972</v>
      </c>
      <c r="D814" s="391">
        <v>0</v>
      </c>
      <c r="E814" s="391">
        <v>0</v>
      </c>
      <c r="F814" s="391">
        <v>8972</v>
      </c>
      <c r="G814" s="391">
        <v>0</v>
      </c>
    </row>
    <row r="815" spans="1:7" x14ac:dyDescent="0.3">
      <c r="A815" s="387" t="s">
        <v>1440</v>
      </c>
      <c r="B815" s="387" t="s">
        <v>1441</v>
      </c>
      <c r="C815" s="391">
        <v>5326</v>
      </c>
      <c r="D815" s="391">
        <v>1530.6</v>
      </c>
      <c r="E815" s="391">
        <v>1530.6</v>
      </c>
      <c r="F815" s="391">
        <v>3795.4</v>
      </c>
      <c r="G815" s="391">
        <v>28.74</v>
      </c>
    </row>
    <row r="816" spans="1:7" x14ac:dyDescent="0.3">
      <c r="A816" s="387" t="s">
        <v>1442</v>
      </c>
      <c r="B816" s="387" t="s">
        <v>255</v>
      </c>
      <c r="C816" s="391">
        <v>5808</v>
      </c>
      <c r="D816" s="391">
        <v>50.96</v>
      </c>
      <c r="E816" s="391">
        <v>50.96</v>
      </c>
      <c r="F816" s="391">
        <v>5757.04</v>
      </c>
      <c r="G816" s="391">
        <v>0.88</v>
      </c>
    </row>
    <row r="817" spans="1:7" x14ac:dyDescent="0.3">
      <c r="A817" s="387" t="s">
        <v>1443</v>
      </c>
      <c r="B817" s="387" t="s">
        <v>690</v>
      </c>
      <c r="C817" s="391">
        <v>25781</v>
      </c>
      <c r="D817" s="391">
        <v>0</v>
      </c>
      <c r="E817" s="391">
        <v>0</v>
      </c>
      <c r="F817" s="391">
        <v>25781</v>
      </c>
      <c r="G817" s="391">
        <v>0</v>
      </c>
    </row>
    <row r="818" spans="1:7" x14ac:dyDescent="0.3">
      <c r="A818" s="387" t="s">
        <v>1444</v>
      </c>
      <c r="B818" s="387" t="s">
        <v>183</v>
      </c>
      <c r="C818" s="391">
        <v>15404</v>
      </c>
      <c r="D818" s="391">
        <v>335</v>
      </c>
      <c r="E818" s="391">
        <v>335</v>
      </c>
      <c r="F818" s="391">
        <v>15069</v>
      </c>
      <c r="G818" s="391">
        <v>2.17</v>
      </c>
    </row>
    <row r="819" spans="1:7" x14ac:dyDescent="0.3">
      <c r="A819" s="387" t="s">
        <v>1445</v>
      </c>
      <c r="B819" s="387" t="s">
        <v>569</v>
      </c>
      <c r="C819" s="391">
        <v>3374</v>
      </c>
      <c r="D819" s="391">
        <v>0</v>
      </c>
      <c r="E819" s="391">
        <v>0</v>
      </c>
      <c r="F819" s="391">
        <v>3374</v>
      </c>
      <c r="G819" s="391">
        <v>0</v>
      </c>
    </row>
    <row r="820" spans="1:7" x14ac:dyDescent="0.3">
      <c r="A820" s="387" t="s">
        <v>1446</v>
      </c>
      <c r="B820" s="387" t="s">
        <v>330</v>
      </c>
      <c r="C820" s="391">
        <v>63359</v>
      </c>
      <c r="D820" s="391">
        <v>20200.03</v>
      </c>
      <c r="E820" s="391">
        <v>20200.03</v>
      </c>
      <c r="F820" s="391">
        <v>43158.97</v>
      </c>
      <c r="G820" s="391">
        <v>31.88</v>
      </c>
    </row>
    <row r="821" spans="1:7" x14ac:dyDescent="0.3">
      <c r="A821" s="387" t="s">
        <v>1447</v>
      </c>
      <c r="B821" s="387" t="s">
        <v>1448</v>
      </c>
      <c r="C821" s="391">
        <v>21120</v>
      </c>
      <c r="D821" s="391">
        <v>2253.5</v>
      </c>
      <c r="E821" s="391">
        <v>2253.5</v>
      </c>
      <c r="F821" s="391">
        <v>18866.5</v>
      </c>
      <c r="G821" s="391">
        <v>10.67</v>
      </c>
    </row>
    <row r="822" spans="1:7" x14ac:dyDescent="0.3">
      <c r="A822" s="387" t="s">
        <v>1450</v>
      </c>
      <c r="B822" s="387" t="s">
        <v>907</v>
      </c>
      <c r="C822" s="391">
        <v>8448</v>
      </c>
      <c r="D822" s="391">
        <v>48.14</v>
      </c>
      <c r="E822" s="391">
        <v>48.14</v>
      </c>
      <c r="F822" s="391">
        <v>8399.86</v>
      </c>
      <c r="G822" s="391">
        <v>0.56999999999999995</v>
      </c>
    </row>
    <row r="823" spans="1:7" x14ac:dyDescent="0.3">
      <c r="A823" s="387" t="s">
        <v>1451</v>
      </c>
      <c r="B823" s="387" t="s">
        <v>258</v>
      </c>
      <c r="C823" s="391">
        <v>8448</v>
      </c>
      <c r="D823" s="391">
        <v>139.94999999999999</v>
      </c>
      <c r="E823" s="391">
        <v>139.94999999999999</v>
      </c>
      <c r="F823" s="391">
        <v>8308.0499999999993</v>
      </c>
      <c r="G823" s="391">
        <v>1.66</v>
      </c>
    </row>
    <row r="824" spans="1:7" x14ac:dyDescent="0.3">
      <c r="A824" s="387" t="s">
        <v>1452</v>
      </c>
      <c r="B824" s="387" t="s">
        <v>255</v>
      </c>
      <c r="C824" s="391">
        <v>1056</v>
      </c>
      <c r="D824" s="391">
        <v>206.43</v>
      </c>
      <c r="E824" s="391">
        <v>206.43</v>
      </c>
      <c r="F824" s="391">
        <v>849.57</v>
      </c>
      <c r="G824" s="391">
        <v>19.55</v>
      </c>
    </row>
    <row r="825" spans="1:7" x14ac:dyDescent="0.3">
      <c r="A825" s="387" t="s">
        <v>1453</v>
      </c>
      <c r="B825" s="387" t="s">
        <v>690</v>
      </c>
      <c r="C825" s="391">
        <v>15840</v>
      </c>
      <c r="D825" s="391">
        <v>6032.11</v>
      </c>
      <c r="E825" s="391">
        <v>6032.11</v>
      </c>
      <c r="F825" s="391">
        <v>9807.89</v>
      </c>
      <c r="G825" s="391">
        <v>38.08</v>
      </c>
    </row>
    <row r="826" spans="1:7" x14ac:dyDescent="0.3">
      <c r="A826" s="387" t="s">
        <v>1454</v>
      </c>
      <c r="B826" s="387" t="s">
        <v>183</v>
      </c>
      <c r="C826" s="391">
        <v>114444</v>
      </c>
      <c r="D826" s="391">
        <v>12500</v>
      </c>
      <c r="E826" s="391">
        <v>12500</v>
      </c>
      <c r="F826" s="391">
        <v>101944</v>
      </c>
      <c r="G826" s="391">
        <v>10.92</v>
      </c>
    </row>
    <row r="827" spans="1:7" x14ac:dyDescent="0.3">
      <c r="A827" s="387" t="s">
        <v>1455</v>
      </c>
      <c r="B827" s="387" t="s">
        <v>1456</v>
      </c>
      <c r="C827" s="391">
        <v>2150000</v>
      </c>
      <c r="D827" s="391">
        <v>509218.4</v>
      </c>
      <c r="E827" s="391">
        <v>509218.4</v>
      </c>
      <c r="F827" s="391">
        <v>1640781.6</v>
      </c>
      <c r="G827" s="391">
        <v>23.68</v>
      </c>
    </row>
    <row r="828" spans="1:7" x14ac:dyDescent="0.3">
      <c r="A828" s="387" t="s">
        <v>1457</v>
      </c>
      <c r="B828" s="387" t="s">
        <v>1458</v>
      </c>
      <c r="C828" s="391">
        <v>15469</v>
      </c>
      <c r="D828" s="391">
        <v>0</v>
      </c>
      <c r="E828" s="391">
        <v>0</v>
      </c>
      <c r="F828" s="391">
        <v>15469</v>
      </c>
      <c r="G828" s="391">
        <v>0</v>
      </c>
    </row>
    <row r="829" spans="1:7" x14ac:dyDescent="0.3">
      <c r="A829" s="387" t="s">
        <v>1459</v>
      </c>
      <c r="B829" s="387" t="s">
        <v>330</v>
      </c>
      <c r="C829" s="391">
        <v>8766</v>
      </c>
      <c r="D829" s="391">
        <v>3135.78</v>
      </c>
      <c r="E829" s="391">
        <v>3135.78</v>
      </c>
      <c r="F829" s="391">
        <v>5630.22</v>
      </c>
      <c r="G829" s="391">
        <v>35.770000000000003</v>
      </c>
    </row>
    <row r="830" spans="1:7" x14ac:dyDescent="0.3">
      <c r="A830" s="387" t="s">
        <v>1460</v>
      </c>
      <c r="B830" s="387" t="s">
        <v>676</v>
      </c>
      <c r="C830" s="391">
        <v>0</v>
      </c>
      <c r="D830" s="391">
        <v>86.87</v>
      </c>
      <c r="E830" s="391">
        <v>86.87</v>
      </c>
      <c r="F830" s="391">
        <v>-86.87</v>
      </c>
      <c r="G830" s="391">
        <v>100</v>
      </c>
    </row>
    <row r="831" spans="1:7" x14ac:dyDescent="0.3">
      <c r="A831" s="387" t="s">
        <v>1461</v>
      </c>
      <c r="B831" s="387" t="s">
        <v>1462</v>
      </c>
      <c r="C831" s="391">
        <v>10312</v>
      </c>
      <c r="D831" s="391">
        <v>0</v>
      </c>
      <c r="E831" s="391">
        <v>0</v>
      </c>
      <c r="F831" s="391">
        <v>10312</v>
      </c>
      <c r="G831" s="391">
        <v>0</v>
      </c>
    </row>
    <row r="832" spans="1:7" x14ac:dyDescent="0.3">
      <c r="A832" s="387" t="s">
        <v>1463</v>
      </c>
      <c r="B832" s="387" t="s">
        <v>1433</v>
      </c>
      <c r="C832" s="391">
        <v>6336</v>
      </c>
      <c r="D832" s="391">
        <v>1584</v>
      </c>
      <c r="E832" s="391">
        <v>1584</v>
      </c>
      <c r="F832" s="391">
        <v>4752</v>
      </c>
      <c r="G832" s="391">
        <v>25</v>
      </c>
    </row>
    <row r="833" spans="1:7" x14ac:dyDescent="0.3">
      <c r="A833" s="387" t="s">
        <v>1464</v>
      </c>
      <c r="B833" s="387" t="s">
        <v>1465</v>
      </c>
      <c r="C833" s="391">
        <v>29845</v>
      </c>
      <c r="D833" s="391">
        <v>3458.8</v>
      </c>
      <c r="E833" s="391">
        <v>3458.8</v>
      </c>
      <c r="F833" s="391">
        <v>26386.2</v>
      </c>
      <c r="G833" s="391">
        <v>11.59</v>
      </c>
    </row>
    <row r="834" spans="1:7" x14ac:dyDescent="0.3">
      <c r="A834" s="387" t="s">
        <v>1466</v>
      </c>
      <c r="B834" s="387" t="s">
        <v>575</v>
      </c>
      <c r="C834" s="391">
        <v>1031</v>
      </c>
      <c r="D834" s="391">
        <v>0</v>
      </c>
      <c r="E834" s="391">
        <v>0</v>
      </c>
      <c r="F834" s="391">
        <v>1031</v>
      </c>
      <c r="G834" s="391">
        <v>0</v>
      </c>
    </row>
    <row r="835" spans="1:7" x14ac:dyDescent="0.3">
      <c r="A835" s="387" t="s">
        <v>339</v>
      </c>
      <c r="B835" s="387" t="s">
        <v>1467</v>
      </c>
      <c r="C835" s="391">
        <v>378016</v>
      </c>
      <c r="D835" s="391">
        <v>239134.75</v>
      </c>
      <c r="E835" s="391">
        <v>239134.75</v>
      </c>
      <c r="F835" s="391">
        <v>138881.25</v>
      </c>
      <c r="G835" s="391">
        <v>63.26</v>
      </c>
    </row>
    <row r="836" spans="1:7" x14ac:dyDescent="0.3">
      <c r="A836" s="387" t="s">
        <v>1469</v>
      </c>
      <c r="B836" s="387" t="s">
        <v>616</v>
      </c>
      <c r="C836" s="391">
        <v>695</v>
      </c>
      <c r="D836" s="391">
        <v>3.57</v>
      </c>
      <c r="E836" s="391">
        <v>3.57</v>
      </c>
      <c r="F836" s="391">
        <v>691.43</v>
      </c>
      <c r="G836" s="391">
        <v>0.51</v>
      </c>
    </row>
    <row r="837" spans="1:7" x14ac:dyDescent="0.3">
      <c r="A837" s="387" t="s">
        <v>1470</v>
      </c>
      <c r="B837" s="387" t="s">
        <v>682</v>
      </c>
      <c r="C837" s="391">
        <v>2578</v>
      </c>
      <c r="D837" s="391">
        <v>0</v>
      </c>
      <c r="E837" s="391">
        <v>0</v>
      </c>
      <c r="F837" s="391">
        <v>2578</v>
      </c>
      <c r="G837" s="391">
        <v>0</v>
      </c>
    </row>
    <row r="838" spans="1:7" x14ac:dyDescent="0.3">
      <c r="A838" s="387" t="s">
        <v>1471</v>
      </c>
      <c r="B838" s="387" t="s">
        <v>44</v>
      </c>
      <c r="C838" s="391">
        <v>216767</v>
      </c>
      <c r="D838" s="391">
        <v>54191.76</v>
      </c>
      <c r="E838" s="391">
        <v>54191.76</v>
      </c>
      <c r="F838" s="391">
        <v>162575.24</v>
      </c>
      <c r="G838" s="391">
        <v>25</v>
      </c>
    </row>
    <row r="839" spans="1:7" x14ac:dyDescent="0.3">
      <c r="A839" s="387" t="s">
        <v>1472</v>
      </c>
      <c r="B839" s="387" t="s">
        <v>685</v>
      </c>
      <c r="C839" s="391">
        <v>15840</v>
      </c>
      <c r="D839" s="391">
        <v>2668.87</v>
      </c>
      <c r="E839" s="391">
        <v>2668.87</v>
      </c>
      <c r="F839" s="391">
        <v>13171.13</v>
      </c>
      <c r="G839" s="391">
        <v>16.850000000000001</v>
      </c>
    </row>
    <row r="840" spans="1:7" x14ac:dyDescent="0.3">
      <c r="A840" s="387" t="s">
        <v>1473</v>
      </c>
      <c r="B840" s="387" t="s">
        <v>687</v>
      </c>
      <c r="C840" s="391">
        <v>11870</v>
      </c>
      <c r="D840" s="391">
        <v>0</v>
      </c>
      <c r="E840" s="391">
        <v>0</v>
      </c>
      <c r="F840" s="391">
        <v>11870</v>
      </c>
      <c r="G840" s="391">
        <v>0</v>
      </c>
    </row>
    <row r="841" spans="1:7" x14ac:dyDescent="0.3">
      <c r="A841" s="387" t="s">
        <v>1474</v>
      </c>
      <c r="B841" s="387" t="s">
        <v>183</v>
      </c>
      <c r="C841" s="391">
        <v>5156</v>
      </c>
      <c r="D841" s="391">
        <v>0</v>
      </c>
      <c r="E841" s="391">
        <v>0</v>
      </c>
      <c r="F841" s="391">
        <v>5156</v>
      </c>
      <c r="G841" s="391">
        <v>0</v>
      </c>
    </row>
    <row r="842" spans="1:7" x14ac:dyDescent="0.3">
      <c r="A842" s="387" t="s">
        <v>1475</v>
      </c>
      <c r="B842" s="387" t="s">
        <v>262</v>
      </c>
      <c r="C842" s="391">
        <v>2750</v>
      </c>
      <c r="D842" s="391">
        <v>636.36</v>
      </c>
      <c r="E842" s="391">
        <v>636.36</v>
      </c>
      <c r="F842" s="391">
        <v>2113.64</v>
      </c>
      <c r="G842" s="391">
        <v>23.14</v>
      </c>
    </row>
    <row r="843" spans="1:7" x14ac:dyDescent="0.3">
      <c r="A843" s="387" t="s">
        <v>1476</v>
      </c>
      <c r="B843" s="387" t="s">
        <v>697</v>
      </c>
      <c r="C843" s="391">
        <v>18418</v>
      </c>
      <c r="D843" s="391">
        <v>4604.5</v>
      </c>
      <c r="E843" s="391">
        <v>4604.5</v>
      </c>
      <c r="F843" s="391">
        <v>13813.5</v>
      </c>
      <c r="G843" s="391">
        <v>25</v>
      </c>
    </row>
    <row r="844" spans="1:7" x14ac:dyDescent="0.3">
      <c r="A844" s="387" t="s">
        <v>1477</v>
      </c>
      <c r="B844" s="387" t="s">
        <v>261</v>
      </c>
      <c r="C844" s="391">
        <v>26189</v>
      </c>
      <c r="D844" s="391">
        <v>1710.21</v>
      </c>
      <c r="E844" s="391">
        <v>1710.21</v>
      </c>
      <c r="F844" s="391">
        <v>24478.79</v>
      </c>
      <c r="G844" s="391">
        <v>6.53</v>
      </c>
    </row>
    <row r="845" spans="1:7" x14ac:dyDescent="0.3">
      <c r="A845" s="387" t="s">
        <v>1478</v>
      </c>
      <c r="B845" s="387" t="s">
        <v>1479</v>
      </c>
      <c r="C845" s="391">
        <v>6336</v>
      </c>
      <c r="D845" s="391">
        <v>1584</v>
      </c>
      <c r="E845" s="391">
        <v>1584</v>
      </c>
      <c r="F845" s="391">
        <v>4752</v>
      </c>
      <c r="G845" s="391">
        <v>25</v>
      </c>
    </row>
    <row r="846" spans="1:7" x14ac:dyDescent="0.3">
      <c r="A846" s="387" t="s">
        <v>1480</v>
      </c>
      <c r="B846" s="387" t="s">
        <v>791</v>
      </c>
      <c r="C846" s="391">
        <v>4224</v>
      </c>
      <c r="D846" s="391">
        <v>349.95</v>
      </c>
      <c r="E846" s="391">
        <v>349.95</v>
      </c>
      <c r="F846" s="391">
        <v>3874.05</v>
      </c>
      <c r="G846" s="391">
        <v>8.2799999999999994</v>
      </c>
    </row>
    <row r="847" spans="1:7" x14ac:dyDescent="0.3">
      <c r="A847" s="387" t="s">
        <v>1481</v>
      </c>
      <c r="B847" s="387" t="s">
        <v>794</v>
      </c>
      <c r="C847" s="391">
        <v>1056</v>
      </c>
      <c r="D847" s="391">
        <v>0</v>
      </c>
      <c r="E847" s="391">
        <v>0</v>
      </c>
      <c r="F847" s="391">
        <v>1056</v>
      </c>
      <c r="G847" s="391">
        <v>0</v>
      </c>
    </row>
    <row r="848" spans="1:7" x14ac:dyDescent="0.3">
      <c r="A848" s="387" t="s">
        <v>1482</v>
      </c>
      <c r="B848" s="387" t="s">
        <v>1483</v>
      </c>
      <c r="C848" s="392">
        <v>1504591</v>
      </c>
      <c r="D848" s="392">
        <v>457869.1</v>
      </c>
      <c r="E848" s="392">
        <v>457869.1</v>
      </c>
      <c r="F848" s="392">
        <v>1046721.9</v>
      </c>
      <c r="G848" s="392">
        <v>30.43</v>
      </c>
    </row>
    <row r="849" spans="1:7" x14ac:dyDescent="0.3">
      <c r="A849" s="387" t="s">
        <v>1485</v>
      </c>
      <c r="B849" s="393"/>
      <c r="C849" s="391"/>
      <c r="D849" s="391"/>
      <c r="E849" s="391"/>
      <c r="F849" s="391"/>
      <c r="G849" s="391"/>
    </row>
    <row r="850" spans="1:7" x14ac:dyDescent="0.3">
      <c r="A850" s="365"/>
      <c r="B850" s="366"/>
      <c r="C850" s="367"/>
      <c r="D850" s="367"/>
      <c r="E850" s="367"/>
      <c r="F850" s="367"/>
      <c r="G850" s="367"/>
    </row>
    <row r="851" spans="1:7" x14ac:dyDescent="0.3">
      <c r="A851" s="387" t="s">
        <v>975</v>
      </c>
      <c r="B851" s="393"/>
      <c r="C851" s="391">
        <v>5238677</v>
      </c>
      <c r="D851" s="391">
        <v>1562536.23</v>
      </c>
      <c r="E851" s="391">
        <v>1562536.23</v>
      </c>
      <c r="F851" s="391">
        <v>3676140.77</v>
      </c>
      <c r="G851" s="391">
        <v>29.83</v>
      </c>
    </row>
    <row r="852" spans="1:7" x14ac:dyDescent="0.3">
      <c r="A852" s="387" t="s">
        <v>976</v>
      </c>
      <c r="B852" s="393"/>
      <c r="C852" s="392">
        <v>5187507</v>
      </c>
      <c r="D852" s="392">
        <v>1403889.32</v>
      </c>
      <c r="E852" s="392">
        <v>1403889.32</v>
      </c>
      <c r="F852" s="392">
        <v>3783617.68</v>
      </c>
      <c r="G852" s="392">
        <v>27.06</v>
      </c>
    </row>
    <row r="853" spans="1:7" x14ac:dyDescent="0.3">
      <c r="A853" s="387" t="s">
        <v>977</v>
      </c>
      <c r="B853" s="393"/>
      <c r="C853" s="391">
        <v>51170</v>
      </c>
      <c r="D853" s="391">
        <v>158646.91</v>
      </c>
      <c r="E853" s="391">
        <v>158646.91</v>
      </c>
      <c r="F853" s="391">
        <v>-107476.91</v>
      </c>
      <c r="G853" s="391">
        <v>310.04000000000002</v>
      </c>
    </row>
    <row r="854" spans="1:7" x14ac:dyDescent="0.3">
      <c r="A854" s="365"/>
      <c r="B854" s="366"/>
      <c r="C854" s="367"/>
      <c r="D854" s="367"/>
      <c r="E854" s="367"/>
      <c r="F854" s="367"/>
      <c r="G854" s="367"/>
    </row>
    <row r="855" spans="1:7" x14ac:dyDescent="0.3">
      <c r="A855" s="387" t="s">
        <v>386</v>
      </c>
      <c r="B855" s="386"/>
      <c r="C855" s="386"/>
      <c r="D855" s="386"/>
      <c r="E855" s="386"/>
      <c r="F855" s="386"/>
      <c r="G855" s="386"/>
    </row>
    <row r="856" spans="1:7" x14ac:dyDescent="0.3">
      <c r="A856" s="387" t="s">
        <v>1486</v>
      </c>
      <c r="B856" s="387" t="s">
        <v>1036</v>
      </c>
      <c r="C856" s="391">
        <v>311867</v>
      </c>
      <c r="D856" s="391">
        <v>0</v>
      </c>
      <c r="E856" s="391">
        <v>0</v>
      </c>
      <c r="F856" s="391">
        <v>311867</v>
      </c>
      <c r="G856" s="391">
        <v>0</v>
      </c>
    </row>
    <row r="857" spans="1:7" x14ac:dyDescent="0.3">
      <c r="A857" s="387" t="s">
        <v>1487</v>
      </c>
      <c r="B857" s="387" t="s">
        <v>1488</v>
      </c>
      <c r="C857" s="391">
        <v>69383</v>
      </c>
      <c r="D857" s="391">
        <v>11505.4</v>
      </c>
      <c r="E857" s="391">
        <v>11505.4</v>
      </c>
      <c r="F857" s="391">
        <v>57877.599999999999</v>
      </c>
      <c r="G857" s="391">
        <v>16.579999999999998</v>
      </c>
    </row>
    <row r="858" spans="1:7" x14ac:dyDescent="0.3">
      <c r="A858" s="387" t="s">
        <v>1489</v>
      </c>
      <c r="B858" s="387" t="s">
        <v>1490</v>
      </c>
      <c r="C858" s="391">
        <v>3231</v>
      </c>
      <c r="D858" s="391">
        <v>0</v>
      </c>
      <c r="E858" s="391">
        <v>0</v>
      </c>
      <c r="F858" s="391">
        <v>3231</v>
      </c>
      <c r="G858" s="391">
        <v>0</v>
      </c>
    </row>
    <row r="859" spans="1:7" x14ac:dyDescent="0.3">
      <c r="A859" s="387" t="s">
        <v>1491</v>
      </c>
      <c r="B859" s="387" t="s">
        <v>1492</v>
      </c>
      <c r="C859" s="391">
        <v>3231</v>
      </c>
      <c r="D859" s="391">
        <v>0</v>
      </c>
      <c r="E859" s="391">
        <v>0</v>
      </c>
      <c r="F859" s="391">
        <v>3231</v>
      </c>
      <c r="G859" s="391">
        <v>0</v>
      </c>
    </row>
    <row r="860" spans="1:7" x14ac:dyDescent="0.3">
      <c r="A860" s="387" t="s">
        <v>1493</v>
      </c>
      <c r="B860" s="387" t="s">
        <v>1494</v>
      </c>
      <c r="C860" s="391">
        <v>3231</v>
      </c>
      <c r="D860" s="391">
        <v>0</v>
      </c>
      <c r="E860" s="391">
        <v>0</v>
      </c>
      <c r="F860" s="391">
        <v>3231</v>
      </c>
      <c r="G860" s="391">
        <v>0</v>
      </c>
    </row>
    <row r="861" spans="1:7" x14ac:dyDescent="0.3">
      <c r="A861" s="387" t="s">
        <v>1495</v>
      </c>
      <c r="B861" s="387" t="s">
        <v>1077</v>
      </c>
      <c r="C861" s="391">
        <v>1580</v>
      </c>
      <c r="D861" s="391">
        <v>0</v>
      </c>
      <c r="E861" s="391">
        <v>0</v>
      </c>
      <c r="F861" s="391">
        <v>1580</v>
      </c>
      <c r="G861" s="391">
        <v>0</v>
      </c>
    </row>
    <row r="862" spans="1:7" x14ac:dyDescent="0.3">
      <c r="A862" s="387" t="s">
        <v>1496</v>
      </c>
      <c r="B862" s="387" t="s">
        <v>1497</v>
      </c>
      <c r="C862" s="391">
        <v>33000</v>
      </c>
      <c r="D862" s="391">
        <v>2143.39</v>
      </c>
      <c r="E862" s="391">
        <v>2143.39</v>
      </c>
      <c r="F862" s="391">
        <v>30856.61</v>
      </c>
      <c r="G862" s="391">
        <v>6.5</v>
      </c>
    </row>
    <row r="863" spans="1:7" x14ac:dyDescent="0.3">
      <c r="A863" s="387" t="s">
        <v>1498</v>
      </c>
      <c r="B863" s="387" t="s">
        <v>1499</v>
      </c>
      <c r="C863" s="391">
        <v>16974</v>
      </c>
      <c r="D863" s="391">
        <v>0</v>
      </c>
      <c r="E863" s="391">
        <v>0</v>
      </c>
      <c r="F863" s="391">
        <v>16974</v>
      </c>
      <c r="G863" s="391">
        <v>0</v>
      </c>
    </row>
    <row r="864" spans="1:7" x14ac:dyDescent="0.3">
      <c r="A864" s="387" t="s">
        <v>1500</v>
      </c>
      <c r="B864" s="387" t="s">
        <v>1501</v>
      </c>
      <c r="C864" s="391">
        <v>5975</v>
      </c>
      <c r="D864" s="391">
        <v>0</v>
      </c>
      <c r="E864" s="391">
        <v>0</v>
      </c>
      <c r="F864" s="391">
        <v>5975</v>
      </c>
      <c r="G864" s="391">
        <v>0</v>
      </c>
    </row>
    <row r="865" spans="1:7" x14ac:dyDescent="0.3">
      <c r="A865" s="387" t="s">
        <v>1502</v>
      </c>
      <c r="B865" s="387" t="s">
        <v>1503</v>
      </c>
      <c r="C865" s="391">
        <v>5975</v>
      </c>
      <c r="D865" s="391">
        <v>0</v>
      </c>
      <c r="E865" s="391">
        <v>0</v>
      </c>
      <c r="F865" s="391">
        <v>5975</v>
      </c>
      <c r="G865" s="391">
        <v>0</v>
      </c>
    </row>
    <row r="866" spans="1:7" x14ac:dyDescent="0.3">
      <c r="A866" s="387" t="s">
        <v>1504</v>
      </c>
      <c r="B866" s="387" t="s">
        <v>1505</v>
      </c>
      <c r="C866" s="391">
        <v>5975</v>
      </c>
      <c r="D866" s="391">
        <v>0</v>
      </c>
      <c r="E866" s="391">
        <v>0</v>
      </c>
      <c r="F866" s="391">
        <v>5975</v>
      </c>
      <c r="G866" s="391">
        <v>0</v>
      </c>
    </row>
    <row r="867" spans="1:7" x14ac:dyDescent="0.3">
      <c r="A867" s="387" t="s">
        <v>1506</v>
      </c>
      <c r="B867" s="387" t="s">
        <v>1507</v>
      </c>
      <c r="C867" s="391">
        <v>5975</v>
      </c>
      <c r="D867" s="391">
        <v>0</v>
      </c>
      <c r="E867" s="391">
        <v>0</v>
      </c>
      <c r="F867" s="391">
        <v>5975</v>
      </c>
      <c r="G867" s="391">
        <v>0</v>
      </c>
    </row>
    <row r="868" spans="1:7" x14ac:dyDescent="0.3">
      <c r="A868" s="387" t="s">
        <v>1508</v>
      </c>
      <c r="B868" s="387" t="s">
        <v>1509</v>
      </c>
      <c r="C868" s="391">
        <v>3200</v>
      </c>
      <c r="D868" s="391">
        <v>0</v>
      </c>
      <c r="E868" s="391">
        <v>0</v>
      </c>
      <c r="F868" s="391">
        <v>3200</v>
      </c>
      <c r="G868" s="391">
        <v>0</v>
      </c>
    </row>
    <row r="869" spans="1:7" x14ac:dyDescent="0.3">
      <c r="A869" s="387" t="s">
        <v>1510</v>
      </c>
      <c r="B869" s="387" t="s">
        <v>1511</v>
      </c>
      <c r="C869" s="391">
        <v>5000</v>
      </c>
      <c r="D869" s="391">
        <v>17.079999999999998</v>
      </c>
      <c r="E869" s="391">
        <v>17.079999999999998</v>
      </c>
      <c r="F869" s="391">
        <v>4982.92</v>
      </c>
      <c r="G869" s="391">
        <v>0.34</v>
      </c>
    </row>
    <row r="870" spans="1:7" x14ac:dyDescent="0.3">
      <c r="A870" s="387" t="s">
        <v>1512</v>
      </c>
      <c r="B870" s="387" t="s">
        <v>1513</v>
      </c>
      <c r="C870" s="391">
        <v>1000</v>
      </c>
      <c r="D870" s="391">
        <v>0</v>
      </c>
      <c r="E870" s="391">
        <v>0</v>
      </c>
      <c r="F870" s="391">
        <v>1000</v>
      </c>
      <c r="G870" s="391">
        <v>0</v>
      </c>
    </row>
    <row r="871" spans="1:7" x14ac:dyDescent="0.3">
      <c r="A871" s="387" t="s">
        <v>1514</v>
      </c>
      <c r="B871" s="387" t="s">
        <v>1515</v>
      </c>
      <c r="C871" s="391">
        <v>1000</v>
      </c>
      <c r="D871" s="391">
        <v>0</v>
      </c>
      <c r="E871" s="391">
        <v>0</v>
      </c>
      <c r="F871" s="391">
        <v>1000</v>
      </c>
      <c r="G871" s="391">
        <v>0</v>
      </c>
    </row>
    <row r="872" spans="1:7" x14ac:dyDescent="0.3">
      <c r="A872" s="387" t="s">
        <v>1516</v>
      </c>
      <c r="B872" s="387" t="s">
        <v>1517</v>
      </c>
      <c r="C872" s="391">
        <v>4262</v>
      </c>
      <c r="D872" s="391">
        <v>0</v>
      </c>
      <c r="E872" s="391">
        <v>0</v>
      </c>
      <c r="F872" s="391">
        <v>4262</v>
      </c>
      <c r="G872" s="391">
        <v>0</v>
      </c>
    </row>
    <row r="873" spans="1:7" x14ac:dyDescent="0.3">
      <c r="A873" s="387" t="s">
        <v>1518</v>
      </c>
      <c r="B873" s="387" t="s">
        <v>1519</v>
      </c>
      <c r="C873" s="391">
        <v>34374</v>
      </c>
      <c r="D873" s="391">
        <v>3484.5</v>
      </c>
      <c r="E873" s="391">
        <v>3484.5</v>
      </c>
      <c r="F873" s="391">
        <v>30889.5</v>
      </c>
      <c r="G873" s="391">
        <v>10.14</v>
      </c>
    </row>
    <row r="874" spans="1:7" x14ac:dyDescent="0.3">
      <c r="A874" s="387" t="s">
        <v>1520</v>
      </c>
      <c r="B874" s="387" t="s">
        <v>1521</v>
      </c>
      <c r="C874" s="391">
        <v>15346</v>
      </c>
      <c r="D874" s="391">
        <v>0</v>
      </c>
      <c r="E874" s="391">
        <v>0</v>
      </c>
      <c r="F874" s="391">
        <v>15346</v>
      </c>
      <c r="G874" s="391">
        <v>0</v>
      </c>
    </row>
    <row r="875" spans="1:7" x14ac:dyDescent="0.3">
      <c r="A875" s="387" t="s">
        <v>1522</v>
      </c>
      <c r="B875" s="387" t="s">
        <v>1523</v>
      </c>
      <c r="C875" s="391">
        <v>500</v>
      </c>
      <c r="D875" s="391">
        <v>0</v>
      </c>
      <c r="E875" s="391">
        <v>0</v>
      </c>
      <c r="F875" s="391">
        <v>500</v>
      </c>
      <c r="G875" s="391">
        <v>0</v>
      </c>
    </row>
    <row r="876" spans="1:7" x14ac:dyDescent="0.3">
      <c r="A876" s="387" t="s">
        <v>1524</v>
      </c>
      <c r="B876" s="387" t="s">
        <v>1525</v>
      </c>
      <c r="C876" s="391">
        <v>346</v>
      </c>
      <c r="D876" s="391">
        <v>0</v>
      </c>
      <c r="E876" s="391">
        <v>0</v>
      </c>
      <c r="F876" s="391">
        <v>346</v>
      </c>
      <c r="G876" s="391">
        <v>0</v>
      </c>
    </row>
    <row r="877" spans="1:7" x14ac:dyDescent="0.3">
      <c r="A877" s="387" t="s">
        <v>1526</v>
      </c>
      <c r="B877" s="387" t="s">
        <v>1527</v>
      </c>
      <c r="C877" s="391">
        <v>343</v>
      </c>
      <c r="D877" s="391">
        <v>0</v>
      </c>
      <c r="E877" s="391">
        <v>0</v>
      </c>
      <c r="F877" s="391">
        <v>343</v>
      </c>
      <c r="G877" s="391">
        <v>0</v>
      </c>
    </row>
    <row r="878" spans="1:7" x14ac:dyDescent="0.3">
      <c r="A878" s="387" t="s">
        <v>1528</v>
      </c>
      <c r="B878" s="387" t="s">
        <v>1529</v>
      </c>
      <c r="C878" s="391">
        <v>33792</v>
      </c>
      <c r="D878" s="391">
        <v>0</v>
      </c>
      <c r="E878" s="391">
        <v>0</v>
      </c>
      <c r="F878" s="391">
        <v>33792</v>
      </c>
      <c r="G878" s="391">
        <v>0</v>
      </c>
    </row>
    <row r="879" spans="1:7" x14ac:dyDescent="0.3">
      <c r="A879" s="387" t="s">
        <v>1530</v>
      </c>
      <c r="B879" s="387" t="s">
        <v>1531</v>
      </c>
      <c r="C879" s="391">
        <v>6187</v>
      </c>
      <c r="D879" s="391">
        <v>0</v>
      </c>
      <c r="E879" s="391">
        <v>0</v>
      </c>
      <c r="F879" s="391">
        <v>6187</v>
      </c>
      <c r="G879" s="391">
        <v>0</v>
      </c>
    </row>
    <row r="880" spans="1:7" x14ac:dyDescent="0.3">
      <c r="A880" s="387" t="s">
        <v>1532</v>
      </c>
      <c r="B880" s="387" t="s">
        <v>1533</v>
      </c>
      <c r="C880" s="391">
        <v>25781</v>
      </c>
      <c r="D880" s="391">
        <v>0</v>
      </c>
      <c r="E880" s="391">
        <v>0</v>
      </c>
      <c r="F880" s="391">
        <v>25781</v>
      </c>
      <c r="G880" s="391">
        <v>0</v>
      </c>
    </row>
    <row r="881" spans="1:7" x14ac:dyDescent="0.3">
      <c r="A881" s="387" t="s">
        <v>1534</v>
      </c>
      <c r="B881" s="387" t="s">
        <v>1535</v>
      </c>
      <c r="C881" s="391">
        <v>10000</v>
      </c>
      <c r="D881" s="391">
        <v>781.6</v>
      </c>
      <c r="E881" s="391">
        <v>781.6</v>
      </c>
      <c r="F881" s="391">
        <v>9218.4</v>
      </c>
      <c r="G881" s="391">
        <v>7.82</v>
      </c>
    </row>
    <row r="882" spans="1:7" x14ac:dyDescent="0.3">
      <c r="A882" s="387" t="s">
        <v>1536</v>
      </c>
      <c r="B882" s="387" t="s">
        <v>1537</v>
      </c>
      <c r="C882" s="391">
        <v>75000</v>
      </c>
      <c r="D882" s="391">
        <v>4333.8</v>
      </c>
      <c r="E882" s="391">
        <v>4333.8</v>
      </c>
      <c r="F882" s="391">
        <v>70666.2</v>
      </c>
      <c r="G882" s="391">
        <v>5.78</v>
      </c>
    </row>
    <row r="883" spans="1:7" x14ac:dyDescent="0.3">
      <c r="A883" s="387" t="s">
        <v>1538</v>
      </c>
      <c r="B883" s="387" t="s">
        <v>1539</v>
      </c>
      <c r="C883" s="391">
        <v>7392</v>
      </c>
      <c r="D883" s="391">
        <v>1075.79</v>
      </c>
      <c r="E883" s="391">
        <v>1075.79</v>
      </c>
      <c r="F883" s="391">
        <v>6316.21</v>
      </c>
      <c r="G883" s="391">
        <v>14.55</v>
      </c>
    </row>
    <row r="884" spans="1:7" x14ac:dyDescent="0.3">
      <c r="A884" s="387" t="s">
        <v>1540</v>
      </c>
      <c r="B884" s="387" t="s">
        <v>1541</v>
      </c>
      <c r="C884" s="391">
        <v>10560</v>
      </c>
      <c r="D884" s="391">
        <v>1724.25</v>
      </c>
      <c r="E884" s="391">
        <v>1724.25</v>
      </c>
      <c r="F884" s="391">
        <v>8835.75</v>
      </c>
      <c r="G884" s="391">
        <v>16.329999999999998</v>
      </c>
    </row>
    <row r="885" spans="1:7" x14ac:dyDescent="0.3">
      <c r="A885" s="387" t="s">
        <v>1542</v>
      </c>
      <c r="B885" s="387" t="s">
        <v>1543</v>
      </c>
      <c r="C885" s="392">
        <v>0</v>
      </c>
      <c r="D885" s="392">
        <v>2382.75</v>
      </c>
      <c r="E885" s="392">
        <v>2382.75</v>
      </c>
      <c r="F885" s="392">
        <v>-2382.75</v>
      </c>
      <c r="G885" s="392">
        <v>100</v>
      </c>
    </row>
    <row r="886" spans="1:7" x14ac:dyDescent="0.3">
      <c r="A886" s="387" t="s">
        <v>1544</v>
      </c>
      <c r="B886" s="393"/>
      <c r="C886" s="391"/>
      <c r="D886" s="391"/>
      <c r="E886" s="391"/>
      <c r="F886" s="391"/>
      <c r="G886" s="391"/>
    </row>
    <row r="887" spans="1:7" x14ac:dyDescent="0.3">
      <c r="A887" s="365"/>
      <c r="B887" s="365"/>
      <c r="C887" s="368"/>
      <c r="D887" s="368"/>
      <c r="E887" s="368"/>
      <c r="F887" s="368"/>
      <c r="G887" s="368"/>
    </row>
    <row r="888" spans="1:7" x14ac:dyDescent="0.3">
      <c r="A888" s="387" t="s">
        <v>975</v>
      </c>
      <c r="B888" s="393"/>
      <c r="C888" s="391">
        <v>311867</v>
      </c>
      <c r="D888" s="391">
        <v>0</v>
      </c>
      <c r="E888" s="391">
        <v>0</v>
      </c>
      <c r="F888" s="391">
        <v>311867</v>
      </c>
      <c r="G888" s="391">
        <v>0</v>
      </c>
    </row>
    <row r="889" spans="1:7" x14ac:dyDescent="0.3">
      <c r="A889" s="387" t="s">
        <v>976</v>
      </c>
      <c r="B889" s="393"/>
      <c r="C889" s="392">
        <v>388613</v>
      </c>
      <c r="D889" s="392">
        <v>27448.560000000001</v>
      </c>
      <c r="E889" s="392">
        <v>27448.560000000001</v>
      </c>
      <c r="F889" s="392">
        <v>361164.44</v>
      </c>
      <c r="G889" s="392">
        <v>7.06</v>
      </c>
    </row>
    <row r="890" spans="1:7" x14ac:dyDescent="0.3">
      <c r="A890" s="387" t="s">
        <v>977</v>
      </c>
      <c r="B890" s="393"/>
      <c r="C890" s="391">
        <v>-76746</v>
      </c>
      <c r="D890" s="391">
        <v>-27448.560000000001</v>
      </c>
      <c r="E890" s="391">
        <v>-27448.560000000001</v>
      </c>
      <c r="F890" s="391">
        <v>-49297.440000000002</v>
      </c>
      <c r="G890" s="391">
        <v>35.770000000000003</v>
      </c>
    </row>
    <row r="891" spans="1:7" x14ac:dyDescent="0.3">
      <c r="A891" s="365"/>
      <c r="B891" s="365"/>
      <c r="C891" s="368"/>
      <c r="D891" s="368"/>
      <c r="E891" s="368"/>
      <c r="F891" s="368"/>
      <c r="G891" s="368"/>
    </row>
    <row r="892" spans="1:7" x14ac:dyDescent="0.3">
      <c r="A892" s="387" t="s">
        <v>398</v>
      </c>
      <c r="B892" s="386"/>
      <c r="C892" s="386"/>
      <c r="D892" s="386"/>
      <c r="E892" s="386"/>
      <c r="F892" s="386"/>
      <c r="G892" s="386"/>
    </row>
    <row r="893" spans="1:7" x14ac:dyDescent="0.3">
      <c r="A893" s="387" t="s">
        <v>1545</v>
      </c>
      <c r="B893" s="387" t="s">
        <v>245</v>
      </c>
      <c r="C893" s="391">
        <v>500</v>
      </c>
      <c r="D893" s="391">
        <v>0</v>
      </c>
      <c r="E893" s="391">
        <v>0</v>
      </c>
      <c r="F893" s="391">
        <v>500</v>
      </c>
      <c r="G893" s="391">
        <v>0</v>
      </c>
    </row>
    <row r="894" spans="1:7" x14ac:dyDescent="0.3">
      <c r="A894" s="387" t="s">
        <v>2545</v>
      </c>
      <c r="B894" s="387" t="s">
        <v>2492</v>
      </c>
      <c r="C894" s="391">
        <v>0</v>
      </c>
      <c r="D894" s="391">
        <v>10.53</v>
      </c>
      <c r="E894" s="391">
        <v>10.53</v>
      </c>
      <c r="F894" s="391">
        <v>-10.53</v>
      </c>
      <c r="G894" s="391">
        <v>100</v>
      </c>
    </row>
    <row r="895" spans="1:7" x14ac:dyDescent="0.3">
      <c r="A895" s="387" t="s">
        <v>1546</v>
      </c>
      <c r="B895" s="387" t="s">
        <v>1547</v>
      </c>
      <c r="C895" s="391">
        <v>18562</v>
      </c>
      <c r="D895" s="391">
        <v>4677.75</v>
      </c>
      <c r="E895" s="391">
        <v>4677.75</v>
      </c>
      <c r="F895" s="391">
        <v>13884.25</v>
      </c>
      <c r="G895" s="391">
        <v>25.2</v>
      </c>
    </row>
    <row r="896" spans="1:7" x14ac:dyDescent="0.3">
      <c r="A896" s="387" t="s">
        <v>1548</v>
      </c>
      <c r="B896" s="387" t="s">
        <v>1549</v>
      </c>
      <c r="C896" s="391">
        <v>12435</v>
      </c>
      <c r="D896" s="391">
        <v>3102.5</v>
      </c>
      <c r="E896" s="391">
        <v>3102.5</v>
      </c>
      <c r="F896" s="391">
        <v>9332.5</v>
      </c>
      <c r="G896" s="391">
        <v>24.95</v>
      </c>
    </row>
    <row r="897" spans="1:7" x14ac:dyDescent="0.3">
      <c r="A897" s="387" t="s">
        <v>1550</v>
      </c>
      <c r="B897" s="387" t="s">
        <v>1551</v>
      </c>
      <c r="C897" s="391">
        <v>1381</v>
      </c>
      <c r="D897" s="391">
        <v>345.25</v>
      </c>
      <c r="E897" s="391">
        <v>345.25</v>
      </c>
      <c r="F897" s="391">
        <v>1035.75</v>
      </c>
      <c r="G897" s="391">
        <v>25</v>
      </c>
    </row>
    <row r="898" spans="1:7" x14ac:dyDescent="0.3">
      <c r="A898" s="387" t="s">
        <v>1552</v>
      </c>
      <c r="B898" s="387" t="s">
        <v>1553</v>
      </c>
      <c r="C898" s="391">
        <v>1381</v>
      </c>
      <c r="D898" s="391">
        <v>345.25</v>
      </c>
      <c r="E898" s="391">
        <v>345.25</v>
      </c>
      <c r="F898" s="391">
        <v>1035.75</v>
      </c>
      <c r="G898" s="391">
        <v>25</v>
      </c>
    </row>
    <row r="899" spans="1:7" x14ac:dyDescent="0.3">
      <c r="A899" s="387" t="s">
        <v>1554</v>
      </c>
      <c r="B899" s="387" t="s">
        <v>1555</v>
      </c>
      <c r="C899" s="391">
        <v>24975</v>
      </c>
      <c r="D899" s="391">
        <v>6243.75</v>
      </c>
      <c r="E899" s="391">
        <v>6243.75</v>
      </c>
      <c r="F899" s="391">
        <v>18731.25</v>
      </c>
      <c r="G899" s="391">
        <v>25</v>
      </c>
    </row>
    <row r="900" spans="1:7" x14ac:dyDescent="0.3">
      <c r="A900" s="387" t="s">
        <v>1556</v>
      </c>
      <c r="B900" s="387" t="s">
        <v>1557</v>
      </c>
      <c r="C900" s="391">
        <v>14313</v>
      </c>
      <c r="D900" s="391">
        <v>3250</v>
      </c>
      <c r="E900" s="391">
        <v>3250</v>
      </c>
      <c r="F900" s="391">
        <v>11063</v>
      </c>
      <c r="G900" s="391">
        <v>22.71</v>
      </c>
    </row>
    <row r="901" spans="1:7" x14ac:dyDescent="0.3">
      <c r="A901" s="387" t="s">
        <v>1558</v>
      </c>
      <c r="B901" s="387" t="s">
        <v>1559</v>
      </c>
      <c r="C901" s="391">
        <v>8290</v>
      </c>
      <c r="D901" s="391">
        <v>2107.75</v>
      </c>
      <c r="E901" s="391">
        <v>2107.75</v>
      </c>
      <c r="F901" s="391">
        <v>6182.25</v>
      </c>
      <c r="G901" s="391">
        <v>25.43</v>
      </c>
    </row>
    <row r="902" spans="1:7" x14ac:dyDescent="0.3">
      <c r="A902" s="387" t="s">
        <v>1560</v>
      </c>
      <c r="B902" s="387" t="s">
        <v>1561</v>
      </c>
      <c r="C902" s="391">
        <v>2072</v>
      </c>
      <c r="D902" s="391">
        <v>518</v>
      </c>
      <c r="E902" s="391">
        <v>518</v>
      </c>
      <c r="F902" s="391">
        <v>1554</v>
      </c>
      <c r="G902" s="391">
        <v>25</v>
      </c>
    </row>
    <row r="903" spans="1:7" x14ac:dyDescent="0.3">
      <c r="A903" s="387" t="s">
        <v>1562</v>
      </c>
      <c r="B903" s="387" t="s">
        <v>1563</v>
      </c>
      <c r="C903" s="391">
        <v>2763</v>
      </c>
      <c r="D903" s="391">
        <v>690.75</v>
      </c>
      <c r="E903" s="391">
        <v>690.75</v>
      </c>
      <c r="F903" s="391">
        <v>2072.25</v>
      </c>
      <c r="G903" s="391">
        <v>25</v>
      </c>
    </row>
    <row r="904" spans="1:7" x14ac:dyDescent="0.3">
      <c r="A904" s="387" t="s">
        <v>1564</v>
      </c>
      <c r="B904" s="387" t="s">
        <v>1565</v>
      </c>
      <c r="C904" s="391">
        <v>18418</v>
      </c>
      <c r="D904" s="391">
        <v>4604.5</v>
      </c>
      <c r="E904" s="391">
        <v>4604.5</v>
      </c>
      <c r="F904" s="391">
        <v>13813.5</v>
      </c>
      <c r="G904" s="391">
        <v>25</v>
      </c>
    </row>
    <row r="905" spans="1:7" x14ac:dyDescent="0.3">
      <c r="A905" s="387" t="s">
        <v>1566</v>
      </c>
      <c r="B905" s="387" t="s">
        <v>1567</v>
      </c>
      <c r="C905" s="391">
        <v>7900</v>
      </c>
      <c r="D905" s="391">
        <v>0</v>
      </c>
      <c r="E905" s="391">
        <v>0</v>
      </c>
      <c r="F905" s="391">
        <v>7900</v>
      </c>
      <c r="G905" s="391">
        <v>0</v>
      </c>
    </row>
    <row r="906" spans="1:7" x14ac:dyDescent="0.3">
      <c r="A906" s="387" t="s">
        <v>1568</v>
      </c>
      <c r="B906" s="387" t="s">
        <v>1569</v>
      </c>
      <c r="C906" s="391">
        <v>1900</v>
      </c>
      <c r="D906" s="391">
        <v>74.64</v>
      </c>
      <c r="E906" s="391">
        <v>74.64</v>
      </c>
      <c r="F906" s="391">
        <v>1825.36</v>
      </c>
      <c r="G906" s="391">
        <v>3.93</v>
      </c>
    </row>
    <row r="907" spans="1:7" x14ac:dyDescent="0.3">
      <c r="A907" s="387" t="s">
        <v>1570</v>
      </c>
      <c r="B907" s="387" t="s">
        <v>1571</v>
      </c>
      <c r="C907" s="391">
        <v>98743</v>
      </c>
      <c r="D907" s="391">
        <v>11161.78</v>
      </c>
      <c r="E907" s="391">
        <v>11161.78</v>
      </c>
      <c r="F907" s="391">
        <v>87581.22</v>
      </c>
      <c r="G907" s="391">
        <v>11.3</v>
      </c>
    </row>
    <row r="908" spans="1:7" x14ac:dyDescent="0.3">
      <c r="A908" s="387" t="s">
        <v>1572</v>
      </c>
      <c r="B908" s="387" t="s">
        <v>1573</v>
      </c>
      <c r="C908" s="391">
        <v>97167</v>
      </c>
      <c r="D908" s="391">
        <v>21652.18</v>
      </c>
      <c r="E908" s="391">
        <v>21652.18</v>
      </c>
      <c r="F908" s="391">
        <v>75514.820000000007</v>
      </c>
      <c r="G908" s="391">
        <v>22.28</v>
      </c>
    </row>
    <row r="909" spans="1:7" x14ac:dyDescent="0.3">
      <c r="A909" s="387" t="s">
        <v>1574</v>
      </c>
      <c r="B909" s="387" t="s">
        <v>1575</v>
      </c>
      <c r="C909" s="391">
        <v>26777</v>
      </c>
      <c r="D909" s="391">
        <v>6603.01</v>
      </c>
      <c r="E909" s="391">
        <v>6603.01</v>
      </c>
      <c r="F909" s="391">
        <v>20173.990000000002</v>
      </c>
      <c r="G909" s="391">
        <v>24.66</v>
      </c>
    </row>
    <row r="910" spans="1:7" x14ac:dyDescent="0.3">
      <c r="A910" s="387" t="s">
        <v>1576</v>
      </c>
      <c r="B910" s="387" t="s">
        <v>1577</v>
      </c>
      <c r="C910" s="391">
        <v>8603</v>
      </c>
      <c r="D910" s="391">
        <v>1588.28</v>
      </c>
      <c r="E910" s="391">
        <v>1588.28</v>
      </c>
      <c r="F910" s="391">
        <v>7014.72</v>
      </c>
      <c r="G910" s="391">
        <v>18.46</v>
      </c>
    </row>
    <row r="911" spans="1:7" x14ac:dyDescent="0.3">
      <c r="A911" s="387" t="s">
        <v>1578</v>
      </c>
      <c r="B911" s="387" t="s">
        <v>1579</v>
      </c>
      <c r="C911" s="391">
        <v>134046</v>
      </c>
      <c r="D911" s="391">
        <v>72.28</v>
      </c>
      <c r="E911" s="391">
        <v>72.28</v>
      </c>
      <c r="F911" s="391">
        <v>133973.72</v>
      </c>
      <c r="G911" s="391">
        <v>0.05</v>
      </c>
    </row>
    <row r="912" spans="1:7" x14ac:dyDescent="0.3">
      <c r="A912" s="387" t="s">
        <v>1580</v>
      </c>
      <c r="B912" s="387" t="s">
        <v>1581</v>
      </c>
      <c r="C912" s="391">
        <v>202357</v>
      </c>
      <c r="D912" s="391">
        <v>491.11</v>
      </c>
      <c r="E912" s="391">
        <v>491.11</v>
      </c>
      <c r="F912" s="391">
        <v>201865.89</v>
      </c>
      <c r="G912" s="391">
        <v>0.24</v>
      </c>
    </row>
    <row r="913" spans="1:7" x14ac:dyDescent="0.3">
      <c r="A913" s="387" t="s">
        <v>1582</v>
      </c>
      <c r="B913" s="387" t="s">
        <v>1583</v>
      </c>
      <c r="C913" s="391">
        <v>87764</v>
      </c>
      <c r="D913" s="391">
        <v>9259.86</v>
      </c>
      <c r="E913" s="391">
        <v>9259.86</v>
      </c>
      <c r="F913" s="391">
        <v>78504.14</v>
      </c>
      <c r="G913" s="391">
        <v>10.55</v>
      </c>
    </row>
    <row r="914" spans="1:7" x14ac:dyDescent="0.3">
      <c r="A914" s="387" t="s">
        <v>1584</v>
      </c>
      <c r="B914" s="387" t="s">
        <v>1585</v>
      </c>
      <c r="C914" s="391">
        <v>13779</v>
      </c>
      <c r="D914" s="391">
        <v>0</v>
      </c>
      <c r="E914" s="391">
        <v>0</v>
      </c>
      <c r="F914" s="391">
        <v>13779</v>
      </c>
      <c r="G914" s="391">
        <v>0</v>
      </c>
    </row>
    <row r="915" spans="1:7" x14ac:dyDescent="0.3">
      <c r="A915" s="387" t="s">
        <v>1586</v>
      </c>
      <c r="B915" s="387" t="s">
        <v>1587</v>
      </c>
      <c r="C915" s="391">
        <v>21000</v>
      </c>
      <c r="D915" s="391">
        <v>1387.23</v>
      </c>
      <c r="E915" s="391">
        <v>1387.23</v>
      </c>
      <c r="F915" s="391">
        <v>19612.77</v>
      </c>
      <c r="G915" s="391">
        <v>6.61</v>
      </c>
    </row>
    <row r="916" spans="1:7" x14ac:dyDescent="0.3">
      <c r="A916" s="387" t="s">
        <v>1588</v>
      </c>
      <c r="B916" s="387" t="s">
        <v>1589</v>
      </c>
      <c r="C916" s="391">
        <v>151898</v>
      </c>
      <c r="D916" s="391">
        <v>45625.67</v>
      </c>
      <c r="E916" s="391">
        <v>45625.67</v>
      </c>
      <c r="F916" s="391">
        <v>106272.33</v>
      </c>
      <c r="G916" s="391">
        <v>30.04</v>
      </c>
    </row>
    <row r="917" spans="1:7" x14ac:dyDescent="0.3">
      <c r="A917" s="387" t="s">
        <v>1590</v>
      </c>
      <c r="B917" s="387" t="s">
        <v>1591</v>
      </c>
      <c r="C917" s="391">
        <v>146772</v>
      </c>
      <c r="D917" s="391">
        <v>23471.73</v>
      </c>
      <c r="E917" s="391">
        <v>23471.73</v>
      </c>
      <c r="F917" s="391">
        <v>123300.27</v>
      </c>
      <c r="G917" s="391">
        <v>15.99</v>
      </c>
    </row>
    <row r="918" spans="1:7" x14ac:dyDescent="0.3">
      <c r="A918" s="387" t="s">
        <v>2546</v>
      </c>
      <c r="B918" s="387" t="s">
        <v>2547</v>
      </c>
      <c r="C918" s="391">
        <v>0</v>
      </c>
      <c r="D918" s="391">
        <v>2388.91</v>
      </c>
      <c r="E918" s="391">
        <v>2388.91</v>
      </c>
      <c r="F918" s="391">
        <v>-2388.91</v>
      </c>
      <c r="G918" s="391">
        <v>100</v>
      </c>
    </row>
    <row r="919" spans="1:7" x14ac:dyDescent="0.3">
      <c r="A919" s="387" t="s">
        <v>1592</v>
      </c>
      <c r="B919" s="387" t="s">
        <v>1593</v>
      </c>
      <c r="C919" s="391">
        <v>93525</v>
      </c>
      <c r="D919" s="391">
        <v>21301.97</v>
      </c>
      <c r="E919" s="391">
        <v>21301.97</v>
      </c>
      <c r="F919" s="391">
        <v>72223.03</v>
      </c>
      <c r="G919" s="391">
        <v>22.78</v>
      </c>
    </row>
    <row r="920" spans="1:7" x14ac:dyDescent="0.3">
      <c r="A920" s="387" t="s">
        <v>1594</v>
      </c>
      <c r="B920" s="387" t="s">
        <v>1595</v>
      </c>
      <c r="C920" s="391">
        <v>61874</v>
      </c>
      <c r="D920" s="391">
        <v>7105</v>
      </c>
      <c r="E920" s="391">
        <v>7105</v>
      </c>
      <c r="F920" s="391">
        <v>54769</v>
      </c>
      <c r="G920" s="391">
        <v>11.48</v>
      </c>
    </row>
    <row r="921" spans="1:7" x14ac:dyDescent="0.3">
      <c r="A921" s="387" t="s">
        <v>1596</v>
      </c>
      <c r="B921" s="387" t="s">
        <v>1597</v>
      </c>
      <c r="C921" s="391">
        <v>113952</v>
      </c>
      <c r="D921" s="391">
        <v>27821.69</v>
      </c>
      <c r="E921" s="391">
        <v>27821.69</v>
      </c>
      <c r="F921" s="391">
        <v>86130.31</v>
      </c>
      <c r="G921" s="391">
        <v>24.42</v>
      </c>
    </row>
    <row r="922" spans="1:7" x14ac:dyDescent="0.3">
      <c r="A922" s="387" t="s">
        <v>1598</v>
      </c>
      <c r="B922" s="387" t="s">
        <v>1599</v>
      </c>
      <c r="C922" s="391">
        <v>5156</v>
      </c>
      <c r="D922" s="391">
        <v>0</v>
      </c>
      <c r="E922" s="391">
        <v>0</v>
      </c>
      <c r="F922" s="391">
        <v>5156</v>
      </c>
      <c r="G922" s="391">
        <v>0</v>
      </c>
    </row>
    <row r="923" spans="1:7" x14ac:dyDescent="0.3">
      <c r="A923" s="387" t="s">
        <v>1600</v>
      </c>
      <c r="B923" s="387" t="s">
        <v>330</v>
      </c>
      <c r="C923" s="391">
        <v>9281</v>
      </c>
      <c r="D923" s="391">
        <v>9783.08</v>
      </c>
      <c r="E923" s="391">
        <v>9783.08</v>
      </c>
      <c r="F923" s="391">
        <v>-502.08</v>
      </c>
      <c r="G923" s="391">
        <v>105.41</v>
      </c>
    </row>
    <row r="924" spans="1:7" x14ac:dyDescent="0.3">
      <c r="A924" s="387" t="s">
        <v>1601</v>
      </c>
      <c r="B924" s="387" t="s">
        <v>674</v>
      </c>
      <c r="C924" s="391">
        <v>8250</v>
      </c>
      <c r="D924" s="391">
        <v>624.85</v>
      </c>
      <c r="E924" s="391">
        <v>624.85</v>
      </c>
      <c r="F924" s="391">
        <v>7625.15</v>
      </c>
      <c r="G924" s="391">
        <v>7.57</v>
      </c>
    </row>
    <row r="925" spans="1:7" x14ac:dyDescent="0.3">
      <c r="A925" s="387" t="s">
        <v>1602</v>
      </c>
      <c r="B925" s="387" t="s">
        <v>676</v>
      </c>
      <c r="C925" s="391">
        <v>2887</v>
      </c>
      <c r="D925" s="391">
        <v>711.11</v>
      </c>
      <c r="E925" s="391">
        <v>711.11</v>
      </c>
      <c r="F925" s="391">
        <v>2175.89</v>
      </c>
      <c r="G925" s="391">
        <v>24.63</v>
      </c>
    </row>
    <row r="926" spans="1:7" x14ac:dyDescent="0.3">
      <c r="A926" s="387" t="s">
        <v>1603</v>
      </c>
      <c r="B926" s="387" t="s">
        <v>1604</v>
      </c>
      <c r="C926" s="391">
        <v>8250</v>
      </c>
      <c r="D926" s="391">
        <v>0</v>
      </c>
      <c r="E926" s="391">
        <v>0</v>
      </c>
      <c r="F926" s="391">
        <v>8250</v>
      </c>
      <c r="G926" s="391">
        <v>0</v>
      </c>
    </row>
    <row r="927" spans="1:7" x14ac:dyDescent="0.3">
      <c r="A927" s="387" t="s">
        <v>1606</v>
      </c>
      <c r="B927" s="387" t="s">
        <v>595</v>
      </c>
      <c r="C927" s="391">
        <v>15</v>
      </c>
      <c r="D927" s="391">
        <v>0</v>
      </c>
      <c r="E927" s="391">
        <v>0</v>
      </c>
      <c r="F927" s="391">
        <v>15</v>
      </c>
      <c r="G927" s="391">
        <v>0</v>
      </c>
    </row>
    <row r="928" spans="1:7" x14ac:dyDescent="0.3">
      <c r="A928" s="387" t="s">
        <v>1607</v>
      </c>
      <c r="B928" s="387" t="s">
        <v>907</v>
      </c>
      <c r="C928" s="391">
        <v>9504</v>
      </c>
      <c r="D928" s="391">
        <v>0</v>
      </c>
      <c r="E928" s="391">
        <v>0</v>
      </c>
      <c r="F928" s="391">
        <v>9504</v>
      </c>
      <c r="G928" s="391">
        <v>0</v>
      </c>
    </row>
    <row r="929" spans="1:7" x14ac:dyDescent="0.3">
      <c r="A929" s="387" t="s">
        <v>1608</v>
      </c>
      <c r="B929" s="387" t="s">
        <v>765</v>
      </c>
      <c r="C929" s="391">
        <v>159805</v>
      </c>
      <c r="D929" s="391">
        <v>35436.97</v>
      </c>
      <c r="E929" s="391">
        <v>35436.97</v>
      </c>
      <c r="F929" s="391">
        <v>124368.03</v>
      </c>
      <c r="G929" s="391">
        <v>22.18</v>
      </c>
    </row>
    <row r="930" spans="1:7" x14ac:dyDescent="0.3">
      <c r="A930" s="387" t="s">
        <v>1609</v>
      </c>
      <c r="B930" s="387" t="s">
        <v>258</v>
      </c>
      <c r="C930" s="391">
        <v>15980</v>
      </c>
      <c r="D930" s="391">
        <v>1351.59</v>
      </c>
      <c r="E930" s="391">
        <v>1351.59</v>
      </c>
      <c r="F930" s="391">
        <v>14628.41</v>
      </c>
      <c r="G930" s="391">
        <v>8.4600000000000009</v>
      </c>
    </row>
    <row r="931" spans="1:7" x14ac:dyDescent="0.3">
      <c r="A931" s="387" t="s">
        <v>1610</v>
      </c>
      <c r="B931" s="387" t="s">
        <v>1611</v>
      </c>
      <c r="C931" s="391">
        <v>52799</v>
      </c>
      <c r="D931" s="391">
        <v>-15.25</v>
      </c>
      <c r="E931" s="391">
        <v>-15.25</v>
      </c>
      <c r="F931" s="391">
        <v>52814.25</v>
      </c>
      <c r="G931" s="391">
        <v>-0.03</v>
      </c>
    </row>
    <row r="932" spans="1:7" x14ac:dyDescent="0.3">
      <c r="A932" s="387" t="s">
        <v>1612</v>
      </c>
      <c r="B932" s="387" t="s">
        <v>1613</v>
      </c>
      <c r="C932" s="391">
        <v>31680</v>
      </c>
      <c r="D932" s="391">
        <v>4754.0200000000004</v>
      </c>
      <c r="E932" s="391">
        <v>4754.0200000000004</v>
      </c>
      <c r="F932" s="391">
        <v>26925.98</v>
      </c>
      <c r="G932" s="391">
        <v>15.01</v>
      </c>
    </row>
    <row r="933" spans="1:7" x14ac:dyDescent="0.3">
      <c r="A933" s="387" t="s">
        <v>1614</v>
      </c>
      <c r="B933" s="387" t="s">
        <v>1615</v>
      </c>
      <c r="C933" s="391">
        <v>42240</v>
      </c>
      <c r="D933" s="391">
        <v>9981.19</v>
      </c>
      <c r="E933" s="391">
        <v>9981.19</v>
      </c>
      <c r="F933" s="391">
        <v>32258.81</v>
      </c>
      <c r="G933" s="391">
        <v>23.63</v>
      </c>
    </row>
    <row r="934" spans="1:7" x14ac:dyDescent="0.3">
      <c r="A934" s="387" t="s">
        <v>2548</v>
      </c>
      <c r="B934" s="387" t="s">
        <v>55</v>
      </c>
      <c r="C934" s="391">
        <v>0</v>
      </c>
      <c r="D934" s="391">
        <v>2388.91</v>
      </c>
      <c r="E934" s="391">
        <v>2388.91</v>
      </c>
      <c r="F934" s="391">
        <v>-2388.91</v>
      </c>
      <c r="G934" s="391">
        <v>100</v>
      </c>
    </row>
    <row r="935" spans="1:7" x14ac:dyDescent="0.3">
      <c r="A935" s="387" t="s">
        <v>1616</v>
      </c>
      <c r="B935" s="387" t="s">
        <v>1617</v>
      </c>
      <c r="C935" s="391">
        <v>31680</v>
      </c>
      <c r="D935" s="391">
        <v>0</v>
      </c>
      <c r="E935" s="391">
        <v>0</v>
      </c>
      <c r="F935" s="391">
        <v>31680</v>
      </c>
      <c r="G935" s="391">
        <v>0</v>
      </c>
    </row>
    <row r="936" spans="1:7" x14ac:dyDescent="0.3">
      <c r="A936" s="387" t="s">
        <v>1618</v>
      </c>
      <c r="B936" s="387" t="s">
        <v>1619</v>
      </c>
      <c r="C936" s="391">
        <v>42240</v>
      </c>
      <c r="D936" s="391">
        <v>16848.86</v>
      </c>
      <c r="E936" s="391">
        <v>16848.86</v>
      </c>
      <c r="F936" s="391">
        <v>25391.14</v>
      </c>
      <c r="G936" s="391">
        <v>39.89</v>
      </c>
    </row>
    <row r="937" spans="1:7" x14ac:dyDescent="0.3">
      <c r="A937" s="387" t="s">
        <v>1621</v>
      </c>
      <c r="B937" s="387" t="s">
        <v>44</v>
      </c>
      <c r="C937" s="391">
        <v>91643</v>
      </c>
      <c r="D937" s="391">
        <v>22910.76</v>
      </c>
      <c r="E937" s="391">
        <v>22910.76</v>
      </c>
      <c r="F937" s="391">
        <v>68732.240000000005</v>
      </c>
      <c r="G937" s="391">
        <v>25</v>
      </c>
    </row>
    <row r="938" spans="1:7" x14ac:dyDescent="0.3">
      <c r="A938" s="387" t="s">
        <v>1622</v>
      </c>
      <c r="B938" s="387" t="s">
        <v>687</v>
      </c>
      <c r="C938" s="391">
        <v>2025</v>
      </c>
      <c r="D938" s="391">
        <v>0</v>
      </c>
      <c r="E938" s="391">
        <v>0</v>
      </c>
      <c r="F938" s="391">
        <v>2025</v>
      </c>
      <c r="G938" s="391">
        <v>0</v>
      </c>
    </row>
    <row r="939" spans="1:7" x14ac:dyDescent="0.3">
      <c r="A939" s="387" t="s">
        <v>1623</v>
      </c>
      <c r="B939" s="387" t="s">
        <v>183</v>
      </c>
      <c r="C939" s="391">
        <v>502</v>
      </c>
      <c r="D939" s="391">
        <v>0</v>
      </c>
      <c r="E939" s="391">
        <v>0</v>
      </c>
      <c r="F939" s="391">
        <v>502</v>
      </c>
      <c r="G939" s="391">
        <v>0</v>
      </c>
    </row>
    <row r="940" spans="1:7" x14ac:dyDescent="0.3">
      <c r="A940" s="387" t="s">
        <v>1624</v>
      </c>
      <c r="B940" s="387" t="s">
        <v>1625</v>
      </c>
      <c r="C940" s="391">
        <v>0</v>
      </c>
      <c r="D940" s="391">
        <v>611</v>
      </c>
      <c r="E940" s="391">
        <v>611</v>
      </c>
      <c r="F940" s="391">
        <v>-611</v>
      </c>
      <c r="G940" s="391">
        <v>100</v>
      </c>
    </row>
    <row r="941" spans="1:7" x14ac:dyDescent="0.3">
      <c r="A941" s="387" t="s">
        <v>1626</v>
      </c>
      <c r="B941" s="387" t="s">
        <v>600</v>
      </c>
      <c r="C941" s="391">
        <v>97000</v>
      </c>
      <c r="D941" s="391">
        <v>61833.17</v>
      </c>
      <c r="E941" s="391">
        <v>61833.17</v>
      </c>
      <c r="F941" s="391">
        <v>35166.83</v>
      </c>
      <c r="G941" s="391">
        <v>63.75</v>
      </c>
    </row>
    <row r="942" spans="1:7" x14ac:dyDescent="0.3">
      <c r="A942" s="387" t="s">
        <v>1627</v>
      </c>
      <c r="B942" s="387" t="s">
        <v>261</v>
      </c>
      <c r="C942" s="391">
        <v>5283</v>
      </c>
      <c r="D942" s="391">
        <v>344.98</v>
      </c>
      <c r="E942" s="391">
        <v>344.98</v>
      </c>
      <c r="F942" s="391">
        <v>4938.0200000000004</v>
      </c>
      <c r="G942" s="391">
        <v>6.53</v>
      </c>
    </row>
    <row r="943" spans="1:7" x14ac:dyDescent="0.3">
      <c r="A943" s="387" t="s">
        <v>1628</v>
      </c>
      <c r="B943" s="387" t="s">
        <v>646</v>
      </c>
      <c r="C943" s="391">
        <v>3094</v>
      </c>
      <c r="D943" s="391">
        <v>4788</v>
      </c>
      <c r="E943" s="391">
        <v>4788</v>
      </c>
      <c r="F943" s="391">
        <v>-1694</v>
      </c>
      <c r="G943" s="391">
        <v>154.75</v>
      </c>
    </row>
    <row r="944" spans="1:7" x14ac:dyDescent="0.3">
      <c r="A944" s="387" t="s">
        <v>1629</v>
      </c>
      <c r="B944" s="387" t="s">
        <v>722</v>
      </c>
      <c r="C944" s="391">
        <v>905743</v>
      </c>
      <c r="D944" s="391">
        <v>82288.429999999993</v>
      </c>
      <c r="E944" s="391">
        <v>82288.429999999993</v>
      </c>
      <c r="F944" s="391">
        <v>823454.57</v>
      </c>
      <c r="G944" s="391">
        <v>9.09</v>
      </c>
    </row>
    <row r="945" spans="1:7" x14ac:dyDescent="0.3">
      <c r="A945" s="387" t="s">
        <v>1630</v>
      </c>
      <c r="B945" s="387" t="s">
        <v>794</v>
      </c>
      <c r="C945" s="392">
        <v>41250</v>
      </c>
      <c r="D945" s="392">
        <v>17874.97</v>
      </c>
      <c r="E945" s="392">
        <v>17874.97</v>
      </c>
      <c r="F945" s="392">
        <v>23375.03</v>
      </c>
      <c r="G945" s="392">
        <v>43.33</v>
      </c>
    </row>
    <row r="946" spans="1:7" x14ac:dyDescent="0.3">
      <c r="A946" s="387" t="s">
        <v>1631</v>
      </c>
      <c r="B946" s="393"/>
      <c r="C946" s="391"/>
      <c r="D946" s="391"/>
      <c r="E946" s="391"/>
      <c r="F946" s="391"/>
      <c r="G946" s="391"/>
    </row>
    <row r="947" spans="1:7" x14ac:dyDescent="0.3">
      <c r="A947" s="365"/>
      <c r="B947" s="365"/>
      <c r="C947" s="367"/>
      <c r="D947" s="367"/>
      <c r="E947" s="367"/>
      <c r="F947" s="367"/>
      <c r="G947" s="367"/>
    </row>
    <row r="948" spans="1:7" x14ac:dyDescent="0.3">
      <c r="A948" s="387" t="s">
        <v>975</v>
      </c>
      <c r="B948" s="393"/>
      <c r="C948" s="391">
        <v>1373147</v>
      </c>
      <c r="D948" s="391">
        <v>205901.37</v>
      </c>
      <c r="E948" s="391">
        <v>205901.37</v>
      </c>
      <c r="F948" s="391">
        <v>1167245.6299999999</v>
      </c>
      <c r="G948" s="391">
        <v>14.99</v>
      </c>
    </row>
    <row r="949" spans="1:7" x14ac:dyDescent="0.3">
      <c r="A949" s="387" t="s">
        <v>976</v>
      </c>
      <c r="B949" s="393"/>
      <c r="C949" s="392">
        <v>1566307</v>
      </c>
      <c r="D949" s="392">
        <v>272516.64</v>
      </c>
      <c r="E949" s="392">
        <v>272516.64</v>
      </c>
      <c r="F949" s="392">
        <v>1293790.3600000001</v>
      </c>
      <c r="G949" s="392">
        <v>17.399999999999999</v>
      </c>
    </row>
    <row r="950" spans="1:7" x14ac:dyDescent="0.3">
      <c r="A950" s="387" t="s">
        <v>977</v>
      </c>
      <c r="B950" s="393"/>
      <c r="C950" s="391">
        <v>-193160</v>
      </c>
      <c r="D950" s="391">
        <v>-66615.27</v>
      </c>
      <c r="E950" s="391">
        <v>-66615.27</v>
      </c>
      <c r="F950" s="391">
        <v>-126544.73</v>
      </c>
      <c r="G950" s="391">
        <v>34.49</v>
      </c>
    </row>
    <row r="951" spans="1:7" x14ac:dyDescent="0.3">
      <c r="A951" s="365"/>
      <c r="B951" s="365"/>
      <c r="C951" s="367"/>
      <c r="D951" s="367"/>
      <c r="E951" s="367"/>
      <c r="F951" s="367"/>
      <c r="G951" s="367"/>
    </row>
    <row r="952" spans="1:7" x14ac:dyDescent="0.3">
      <c r="A952" s="387" t="s">
        <v>422</v>
      </c>
      <c r="B952" s="386"/>
      <c r="C952" s="386"/>
      <c r="D952" s="386"/>
      <c r="E952" s="386"/>
      <c r="F952" s="386"/>
      <c r="G952" s="386"/>
    </row>
    <row r="953" spans="1:7" x14ac:dyDescent="0.3">
      <c r="A953" s="387" t="s">
        <v>2549</v>
      </c>
      <c r="B953" s="387" t="s">
        <v>2492</v>
      </c>
      <c r="C953" s="391">
        <v>0</v>
      </c>
      <c r="D953" s="391">
        <v>16.010000000000002</v>
      </c>
      <c r="E953" s="391">
        <v>16.010000000000002</v>
      </c>
      <c r="F953" s="391">
        <v>-16.010000000000002</v>
      </c>
      <c r="G953" s="391">
        <v>100</v>
      </c>
    </row>
    <row r="954" spans="1:7" x14ac:dyDescent="0.3">
      <c r="A954" s="387" t="s">
        <v>1632</v>
      </c>
      <c r="B954" s="387" t="s">
        <v>1633</v>
      </c>
      <c r="C954" s="391">
        <v>420000</v>
      </c>
      <c r="D954" s="391">
        <v>136889.09</v>
      </c>
      <c r="E954" s="391">
        <v>136889.09</v>
      </c>
      <c r="F954" s="391">
        <v>283110.90999999997</v>
      </c>
      <c r="G954" s="391">
        <v>32.590000000000003</v>
      </c>
    </row>
    <row r="955" spans="1:7" x14ac:dyDescent="0.3">
      <c r="A955" s="387" t="s">
        <v>1634</v>
      </c>
      <c r="B955" s="387" t="s">
        <v>244</v>
      </c>
      <c r="C955" s="391">
        <v>778711</v>
      </c>
      <c r="D955" s="391">
        <v>158706.79999999999</v>
      </c>
      <c r="E955" s="391">
        <v>158706.79999999999</v>
      </c>
      <c r="F955" s="391">
        <v>620004.19999999995</v>
      </c>
      <c r="G955" s="391">
        <v>20.38</v>
      </c>
    </row>
    <row r="956" spans="1:7" x14ac:dyDescent="0.3">
      <c r="A956" s="387" t="s">
        <v>1635</v>
      </c>
      <c r="B956" s="387" t="s">
        <v>800</v>
      </c>
      <c r="C956" s="391">
        <v>30000</v>
      </c>
      <c r="D956" s="391">
        <v>10320.27</v>
      </c>
      <c r="E956" s="391">
        <v>10320.27</v>
      </c>
      <c r="F956" s="391">
        <v>19679.73</v>
      </c>
      <c r="G956" s="391">
        <v>34.4</v>
      </c>
    </row>
    <row r="957" spans="1:7" x14ac:dyDescent="0.3">
      <c r="A957" s="387" t="s">
        <v>1636</v>
      </c>
      <c r="B957" s="387" t="s">
        <v>53</v>
      </c>
      <c r="C957" s="391">
        <v>0</v>
      </c>
      <c r="D957" s="391">
        <v>127.02</v>
      </c>
      <c r="E957" s="391">
        <v>127.02</v>
      </c>
      <c r="F957" s="391">
        <v>-127.02</v>
      </c>
      <c r="G957" s="391">
        <v>100</v>
      </c>
    </row>
    <row r="958" spans="1:7" x14ac:dyDescent="0.3">
      <c r="A958" s="387" t="s">
        <v>1637</v>
      </c>
      <c r="B958" s="387" t="s">
        <v>53</v>
      </c>
      <c r="C958" s="391">
        <v>1058711</v>
      </c>
      <c r="D958" s="391">
        <v>327109.99</v>
      </c>
      <c r="E958" s="391">
        <v>327109.99</v>
      </c>
      <c r="F958" s="391">
        <v>731601.01</v>
      </c>
      <c r="G958" s="391">
        <v>30.9</v>
      </c>
    </row>
    <row r="959" spans="1:7" x14ac:dyDescent="0.3">
      <c r="A959" s="387" t="s">
        <v>1638</v>
      </c>
      <c r="B959" s="387" t="s">
        <v>1639</v>
      </c>
      <c r="C959" s="392">
        <v>110000</v>
      </c>
      <c r="D959" s="392">
        <v>-897.8</v>
      </c>
      <c r="E959" s="392">
        <v>-897.8</v>
      </c>
      <c r="F959" s="392">
        <v>110897.8</v>
      </c>
      <c r="G959" s="392">
        <v>-0.82</v>
      </c>
    </row>
    <row r="960" spans="1:7" x14ac:dyDescent="0.3">
      <c r="A960" s="387" t="s">
        <v>1640</v>
      </c>
      <c r="B960" s="393"/>
      <c r="C960" s="391"/>
      <c r="D960" s="391"/>
      <c r="E960" s="391"/>
      <c r="F960" s="391"/>
      <c r="G960" s="391"/>
    </row>
    <row r="961" spans="1:7" x14ac:dyDescent="0.3">
      <c r="A961" s="365"/>
      <c r="B961" s="365"/>
      <c r="C961" s="367"/>
      <c r="D961" s="367"/>
      <c r="E961" s="367"/>
      <c r="F961" s="367"/>
      <c r="G961" s="367"/>
    </row>
    <row r="962" spans="1:7" x14ac:dyDescent="0.3">
      <c r="A962" s="387" t="s">
        <v>975</v>
      </c>
      <c r="B962" s="393"/>
      <c r="C962" s="391">
        <v>1198711</v>
      </c>
      <c r="D962" s="391">
        <v>295611.90000000002</v>
      </c>
      <c r="E962" s="391">
        <v>295611.90000000002</v>
      </c>
      <c r="F962" s="391">
        <v>903099.1</v>
      </c>
      <c r="G962" s="391">
        <v>24.66</v>
      </c>
    </row>
    <row r="963" spans="1:7" x14ac:dyDescent="0.3">
      <c r="A963" s="387" t="s">
        <v>976</v>
      </c>
      <c r="B963" s="393"/>
      <c r="C963" s="392">
        <v>1198711</v>
      </c>
      <c r="D963" s="392">
        <v>336659.48</v>
      </c>
      <c r="E963" s="392">
        <v>336659.48</v>
      </c>
      <c r="F963" s="392">
        <v>862051.52</v>
      </c>
      <c r="G963" s="392">
        <v>28.09</v>
      </c>
    </row>
    <row r="964" spans="1:7" x14ac:dyDescent="0.3">
      <c r="A964" s="387" t="s">
        <v>977</v>
      </c>
      <c r="B964" s="393"/>
      <c r="C964" s="391">
        <v>0</v>
      </c>
      <c r="D964" s="391">
        <v>-41047.58</v>
      </c>
      <c r="E964" s="391">
        <v>-41047.58</v>
      </c>
      <c r="F964" s="391">
        <v>41047.58</v>
      </c>
      <c r="G964" s="391">
        <v>100</v>
      </c>
    </row>
    <row r="965" spans="1:7" x14ac:dyDescent="0.3">
      <c r="A965" s="365"/>
      <c r="B965" s="365"/>
      <c r="C965" s="368"/>
      <c r="D965" s="368"/>
      <c r="E965" s="368"/>
      <c r="F965" s="368"/>
      <c r="G965" s="368"/>
    </row>
    <row r="966" spans="1:7" x14ac:dyDescent="0.3">
      <c r="A966" s="387" t="s">
        <v>430</v>
      </c>
      <c r="B966" s="386"/>
      <c r="C966" s="386"/>
      <c r="D966" s="386"/>
      <c r="E966" s="386"/>
      <c r="F966" s="386"/>
      <c r="G966" s="386"/>
    </row>
    <row r="967" spans="1:7" x14ac:dyDescent="0.3">
      <c r="A967" s="387" t="s">
        <v>2550</v>
      </c>
      <c r="B967" s="387" t="s">
        <v>2492</v>
      </c>
      <c r="C967" s="391">
        <v>0</v>
      </c>
      <c r="D967" s="391">
        <v>346.98</v>
      </c>
      <c r="E967" s="391">
        <v>346.98</v>
      </c>
      <c r="F967" s="391">
        <v>-346.98</v>
      </c>
      <c r="G967" s="391">
        <v>100</v>
      </c>
    </row>
    <row r="968" spans="1:7" x14ac:dyDescent="0.3">
      <c r="A968" s="387" t="s">
        <v>1641</v>
      </c>
      <c r="B968" s="387" t="s">
        <v>713</v>
      </c>
      <c r="C968" s="392">
        <v>0</v>
      </c>
      <c r="D968" s="392">
        <v>-9.27</v>
      </c>
      <c r="E968" s="392">
        <v>-9.27</v>
      </c>
      <c r="F968" s="392">
        <v>9.27</v>
      </c>
      <c r="G968" s="392">
        <v>100</v>
      </c>
    </row>
    <row r="969" spans="1:7" x14ac:dyDescent="0.3">
      <c r="A969" s="387" t="s">
        <v>1642</v>
      </c>
      <c r="B969" s="393"/>
      <c r="C969" s="391"/>
      <c r="D969" s="391"/>
      <c r="E969" s="391"/>
      <c r="F969" s="391"/>
      <c r="G969" s="391"/>
    </row>
    <row r="970" spans="1:7" x14ac:dyDescent="0.3">
      <c r="A970" s="365"/>
      <c r="B970" s="365"/>
      <c r="C970" s="367"/>
      <c r="D970" s="367"/>
      <c r="E970" s="367"/>
      <c r="F970" s="367"/>
      <c r="G970" s="367"/>
    </row>
    <row r="971" spans="1:7" x14ac:dyDescent="0.3">
      <c r="A971" s="387" t="s">
        <v>975</v>
      </c>
      <c r="B971" s="393"/>
      <c r="C971" s="391">
        <v>0</v>
      </c>
      <c r="D971" s="391">
        <v>346.98</v>
      </c>
      <c r="E971" s="391">
        <v>346.98</v>
      </c>
      <c r="F971" s="391">
        <v>-346.98</v>
      </c>
      <c r="G971" s="391">
        <v>100</v>
      </c>
    </row>
    <row r="972" spans="1:7" x14ac:dyDescent="0.3">
      <c r="A972" s="387" t="s">
        <v>976</v>
      </c>
      <c r="B972" s="393"/>
      <c r="C972" s="392">
        <v>0</v>
      </c>
      <c r="D972" s="392">
        <v>-9.27</v>
      </c>
      <c r="E972" s="392">
        <v>-9.27</v>
      </c>
      <c r="F972" s="392">
        <v>9.27</v>
      </c>
      <c r="G972" s="392">
        <v>100</v>
      </c>
    </row>
    <row r="973" spans="1:7" x14ac:dyDescent="0.3">
      <c r="A973" s="387" t="s">
        <v>977</v>
      </c>
      <c r="B973" s="393"/>
      <c r="C973" s="391">
        <v>0</v>
      </c>
      <c r="D973" s="391">
        <v>356.25</v>
      </c>
      <c r="E973" s="391">
        <v>356.25</v>
      </c>
      <c r="F973" s="391">
        <v>-356.25</v>
      </c>
      <c r="G973" s="391">
        <v>100</v>
      </c>
    </row>
    <row r="974" spans="1:7" x14ac:dyDescent="0.3">
      <c r="A974" s="270"/>
      <c r="B974" s="272"/>
      <c r="C974" s="271"/>
      <c r="D974" s="271"/>
      <c r="E974" s="271"/>
      <c r="F974" s="271"/>
      <c r="G974" s="271"/>
    </row>
    <row r="975" spans="1:7" x14ac:dyDescent="0.3">
      <c r="A975" s="387" t="s">
        <v>433</v>
      </c>
      <c r="B975" s="386"/>
      <c r="C975" s="386"/>
      <c r="D975" s="386"/>
      <c r="E975" s="386"/>
      <c r="F975" s="386"/>
      <c r="G975" s="386"/>
    </row>
    <row r="976" spans="1:7" x14ac:dyDescent="0.3">
      <c r="A976" s="387" t="s">
        <v>1643</v>
      </c>
      <c r="B976" s="387" t="s">
        <v>53</v>
      </c>
      <c r="C976" s="392">
        <v>0</v>
      </c>
      <c r="D976" s="392">
        <v>-232.56</v>
      </c>
      <c r="E976" s="392">
        <v>-232.56</v>
      </c>
      <c r="F976" s="392">
        <v>232.56</v>
      </c>
      <c r="G976" s="392">
        <v>100</v>
      </c>
    </row>
    <row r="977" spans="1:7" x14ac:dyDescent="0.3">
      <c r="A977" s="387" t="s">
        <v>1644</v>
      </c>
      <c r="B977" s="393"/>
      <c r="C977" s="391"/>
      <c r="D977" s="391"/>
      <c r="E977" s="391"/>
      <c r="F977" s="391"/>
      <c r="G977" s="391"/>
    </row>
    <row r="978" spans="1:7" x14ac:dyDescent="0.3">
      <c r="A978" s="365"/>
      <c r="B978" s="366"/>
      <c r="C978" s="367"/>
      <c r="D978" s="367"/>
      <c r="E978" s="367"/>
      <c r="F978" s="367"/>
      <c r="G978" s="367"/>
    </row>
    <row r="979" spans="1:7" x14ac:dyDescent="0.3">
      <c r="A979" s="387" t="s">
        <v>975</v>
      </c>
      <c r="B979" s="393"/>
      <c r="C979" s="391">
        <v>0</v>
      </c>
      <c r="D979" s="391">
        <v>0</v>
      </c>
      <c r="E979" s="391">
        <v>0</v>
      </c>
      <c r="F979" s="391">
        <v>0</v>
      </c>
      <c r="G979" s="391">
        <v>0</v>
      </c>
    </row>
    <row r="980" spans="1:7" x14ac:dyDescent="0.3">
      <c r="A980" s="387" t="s">
        <v>976</v>
      </c>
      <c r="B980" s="393"/>
      <c r="C980" s="392">
        <v>0</v>
      </c>
      <c r="D980" s="392">
        <v>-232.56</v>
      </c>
      <c r="E980" s="392">
        <v>-232.56</v>
      </c>
      <c r="F980" s="392">
        <v>232.56</v>
      </c>
      <c r="G980" s="392">
        <v>100</v>
      </c>
    </row>
    <row r="981" spans="1:7" x14ac:dyDescent="0.3">
      <c r="A981" s="387" t="s">
        <v>977</v>
      </c>
      <c r="B981" s="393"/>
      <c r="C981" s="391">
        <v>0</v>
      </c>
      <c r="D981" s="391">
        <v>232.56</v>
      </c>
      <c r="E981" s="391">
        <v>232.56</v>
      </c>
      <c r="F981" s="391">
        <v>-232.56</v>
      </c>
      <c r="G981" s="391">
        <v>100</v>
      </c>
    </row>
    <row r="982" spans="1:7" x14ac:dyDescent="0.3">
      <c r="A982" s="365"/>
      <c r="B982" s="366"/>
      <c r="C982" s="367"/>
      <c r="D982" s="367"/>
      <c r="E982" s="367"/>
      <c r="F982" s="367"/>
      <c r="G982" s="367"/>
    </row>
    <row r="983" spans="1:7" x14ac:dyDescent="0.3">
      <c r="A983" s="387" t="s">
        <v>436</v>
      </c>
      <c r="B983" s="386"/>
      <c r="C983" s="386"/>
      <c r="D983" s="386"/>
      <c r="E983" s="386"/>
      <c r="F983" s="386"/>
      <c r="G983" s="386"/>
    </row>
    <row r="984" spans="1:7" x14ac:dyDescent="0.3">
      <c r="A984" s="387" t="s">
        <v>1645</v>
      </c>
      <c r="B984" s="387" t="s">
        <v>1646</v>
      </c>
      <c r="C984" s="392">
        <v>0</v>
      </c>
      <c r="D984" s="392">
        <v>10760.22</v>
      </c>
      <c r="E984" s="392">
        <v>10760.22</v>
      </c>
      <c r="F984" s="392">
        <v>-10760.22</v>
      </c>
      <c r="G984" s="392">
        <v>100</v>
      </c>
    </row>
    <row r="985" spans="1:7" x14ac:dyDescent="0.3">
      <c r="A985" s="387" t="s">
        <v>1647</v>
      </c>
      <c r="B985" s="393"/>
      <c r="C985" s="391"/>
      <c r="D985" s="391"/>
      <c r="E985" s="391"/>
      <c r="F985" s="391"/>
      <c r="G985" s="391"/>
    </row>
    <row r="986" spans="1:7" x14ac:dyDescent="0.3">
      <c r="A986" s="365"/>
      <c r="B986" s="364"/>
      <c r="C986" s="364"/>
      <c r="D986" s="364"/>
      <c r="E986" s="364"/>
      <c r="F986" s="364"/>
      <c r="G986" s="364"/>
    </row>
    <row r="987" spans="1:7" x14ac:dyDescent="0.3">
      <c r="A987" s="387" t="s">
        <v>975</v>
      </c>
      <c r="B987" s="393"/>
      <c r="C987" s="391">
        <v>0</v>
      </c>
      <c r="D987" s="391">
        <v>10760.22</v>
      </c>
      <c r="E987" s="391">
        <v>10760.22</v>
      </c>
      <c r="F987" s="391">
        <v>-10760.22</v>
      </c>
      <c r="G987" s="391">
        <v>100</v>
      </c>
    </row>
    <row r="988" spans="1:7" x14ac:dyDescent="0.3">
      <c r="A988" s="387" t="s">
        <v>976</v>
      </c>
      <c r="B988" s="393"/>
      <c r="C988" s="392">
        <v>0</v>
      </c>
      <c r="D988" s="392">
        <v>0</v>
      </c>
      <c r="E988" s="392">
        <v>0</v>
      </c>
      <c r="F988" s="392">
        <v>0</v>
      </c>
      <c r="G988" s="392">
        <v>0</v>
      </c>
    </row>
    <row r="989" spans="1:7" x14ac:dyDescent="0.3">
      <c r="A989" s="387" t="s">
        <v>977</v>
      </c>
      <c r="B989" s="393"/>
      <c r="C989" s="391">
        <v>0</v>
      </c>
      <c r="D989" s="391">
        <v>10760.22</v>
      </c>
      <c r="E989" s="391">
        <v>10760.22</v>
      </c>
      <c r="F989" s="391">
        <v>-10760.22</v>
      </c>
      <c r="G989" s="391">
        <v>100</v>
      </c>
    </row>
    <row r="990" spans="1:7" x14ac:dyDescent="0.3">
      <c r="A990" s="365"/>
      <c r="B990" s="366"/>
      <c r="C990" s="367"/>
      <c r="D990" s="367"/>
      <c r="E990" s="367"/>
      <c r="F990" s="367"/>
      <c r="G990" s="367"/>
    </row>
    <row r="991" spans="1:7" x14ac:dyDescent="0.3">
      <c r="A991" s="393"/>
      <c r="B991" s="386"/>
      <c r="C991" s="386"/>
      <c r="D991" s="386"/>
      <c r="E991" s="386"/>
      <c r="F991" s="386"/>
      <c r="G991" s="386"/>
    </row>
    <row r="992" spans="1:7" x14ac:dyDescent="0.3">
      <c r="A992" s="365"/>
      <c r="B992" s="366"/>
      <c r="C992" s="367"/>
      <c r="D992" s="367"/>
      <c r="E992" s="367"/>
      <c r="F992" s="367"/>
      <c r="G992" s="367"/>
    </row>
    <row r="993" spans="1:7" x14ac:dyDescent="0.3">
      <c r="A993" s="387" t="s">
        <v>1648</v>
      </c>
      <c r="B993" s="393"/>
      <c r="C993" s="391">
        <v>31217527</v>
      </c>
      <c r="D993" s="391">
        <v>17791591.949999999</v>
      </c>
      <c r="E993" s="391">
        <v>17791591.949999999</v>
      </c>
      <c r="F993" s="391">
        <v>13425935.050000001</v>
      </c>
      <c r="G993" s="391">
        <v>56.99</v>
      </c>
    </row>
    <row r="994" spans="1:7" x14ac:dyDescent="0.3">
      <c r="A994" s="387" t="s">
        <v>1649</v>
      </c>
      <c r="B994" s="393"/>
      <c r="C994" s="392">
        <v>32197628</v>
      </c>
      <c r="D994" s="392">
        <v>8035132</v>
      </c>
      <c r="E994" s="392">
        <v>8035132</v>
      </c>
      <c r="F994" s="392">
        <v>24162496</v>
      </c>
      <c r="G994" s="392">
        <v>24.96</v>
      </c>
    </row>
    <row r="995" spans="1:7" x14ac:dyDescent="0.3">
      <c r="A995" s="387" t="s">
        <v>977</v>
      </c>
      <c r="B995" s="393"/>
      <c r="C995" s="391">
        <v>-980101</v>
      </c>
      <c r="D995" s="391">
        <v>9756459.9499999993</v>
      </c>
      <c r="E995" s="391">
        <v>9756459.9499999993</v>
      </c>
      <c r="F995" s="391">
        <v>-10736560.949999999</v>
      </c>
      <c r="G995" s="391">
        <v>995.45</v>
      </c>
    </row>
    <row r="996" spans="1:7" x14ac:dyDescent="0.3">
      <c r="A996" s="365" t="s">
        <v>1350</v>
      </c>
      <c r="B996" s="366"/>
      <c r="C996" s="367"/>
      <c r="D996" s="367"/>
      <c r="E996" s="367"/>
      <c r="F996" s="367"/>
      <c r="G996" s="367"/>
    </row>
    <row r="997" spans="1:7" x14ac:dyDescent="0.3">
      <c r="A997" s="240"/>
      <c r="B997" s="240"/>
      <c r="C997" s="245"/>
      <c r="D997" s="245"/>
      <c r="E997" s="245"/>
      <c r="F997" s="245"/>
      <c r="G997" s="245"/>
    </row>
    <row r="998" spans="1:7" x14ac:dyDescent="0.3">
      <c r="A998" s="365" t="s">
        <v>975</v>
      </c>
      <c r="B998" s="366"/>
      <c r="C998" s="367"/>
      <c r="D998" s="367"/>
      <c r="E998" s="367"/>
      <c r="F998" s="367"/>
      <c r="G998" s="367"/>
    </row>
    <row r="999" spans="1:7" x14ac:dyDescent="0.3">
      <c r="A999" s="365" t="s">
        <v>976</v>
      </c>
      <c r="B999" s="366"/>
      <c r="C999" s="368"/>
      <c r="D999" s="368"/>
      <c r="E999" s="368"/>
      <c r="F999" s="368"/>
      <c r="G999" s="368"/>
    </row>
    <row r="1000" spans="1:7" x14ac:dyDescent="0.3">
      <c r="A1000" s="365" t="s">
        <v>977</v>
      </c>
      <c r="B1000" s="366"/>
      <c r="C1000" s="367"/>
      <c r="D1000" s="367"/>
      <c r="E1000" s="367"/>
      <c r="F1000" s="367"/>
      <c r="G1000" s="367"/>
    </row>
    <row r="1002" spans="1:7" x14ac:dyDescent="0.3">
      <c r="A1002" s="365" t="s">
        <v>374</v>
      </c>
      <c r="B1002" s="364"/>
      <c r="C1002" s="364"/>
      <c r="D1002" s="364"/>
      <c r="E1002" s="364"/>
      <c r="F1002" s="364"/>
      <c r="G1002" s="364"/>
    </row>
    <row r="1003" spans="1:7" x14ac:dyDescent="0.3">
      <c r="A1003" s="365" t="s">
        <v>346</v>
      </c>
      <c r="B1003" s="366"/>
      <c r="C1003" s="367"/>
      <c r="D1003" s="367"/>
      <c r="E1003" s="367"/>
      <c r="F1003" s="367"/>
      <c r="G1003" s="367"/>
    </row>
    <row r="1004" spans="1:7" x14ac:dyDescent="0.3">
      <c r="A1004" s="365" t="s">
        <v>1351</v>
      </c>
      <c r="B1004" s="365" t="s">
        <v>240</v>
      </c>
      <c r="C1004" s="367"/>
      <c r="D1004" s="367"/>
      <c r="E1004" s="367"/>
      <c r="F1004" s="367"/>
      <c r="G1004" s="367"/>
    </row>
    <row r="1005" spans="1:7" x14ac:dyDescent="0.3">
      <c r="A1005" s="365" t="s">
        <v>1352</v>
      </c>
      <c r="B1005" s="365" t="s">
        <v>242</v>
      </c>
      <c r="C1005" s="367"/>
      <c r="D1005" s="367"/>
      <c r="E1005" s="367"/>
      <c r="F1005" s="367"/>
      <c r="G1005" s="367"/>
    </row>
    <row r="1006" spans="1:7" x14ac:dyDescent="0.3">
      <c r="A1006" s="365" t="s">
        <v>1353</v>
      </c>
      <c r="B1006" s="365" t="s">
        <v>243</v>
      </c>
      <c r="C1006" s="367"/>
      <c r="D1006" s="367"/>
      <c r="E1006" s="367"/>
      <c r="F1006" s="367"/>
      <c r="G1006" s="367"/>
    </row>
    <row r="1007" spans="1:7" x14ac:dyDescent="0.3">
      <c r="A1007" s="365" t="s">
        <v>1354</v>
      </c>
      <c r="B1007" s="365" t="s">
        <v>245</v>
      </c>
      <c r="C1007" s="367"/>
      <c r="D1007" s="367"/>
      <c r="E1007" s="367"/>
      <c r="F1007" s="367"/>
      <c r="G1007" s="367"/>
    </row>
    <row r="1008" spans="1:7" x14ac:dyDescent="0.3">
      <c r="A1008" s="365" t="s">
        <v>2543</v>
      </c>
      <c r="B1008" s="365" t="s">
        <v>2492</v>
      </c>
      <c r="C1008" s="367"/>
      <c r="D1008" s="367"/>
      <c r="E1008" s="367"/>
      <c r="F1008" s="367"/>
      <c r="G1008" s="367"/>
    </row>
    <row r="1009" spans="1:7" x14ac:dyDescent="0.3">
      <c r="A1009" s="365" t="s">
        <v>1355</v>
      </c>
      <c r="B1009" s="365" t="s">
        <v>241</v>
      </c>
      <c r="C1009" s="367"/>
      <c r="D1009" s="367"/>
      <c r="E1009" s="367"/>
      <c r="F1009" s="367"/>
      <c r="G1009" s="367"/>
    </row>
    <row r="1010" spans="1:7" x14ac:dyDescent="0.3">
      <c r="A1010" s="365" t="s">
        <v>1356</v>
      </c>
      <c r="B1010" s="365" t="s">
        <v>44</v>
      </c>
      <c r="C1010" s="367"/>
      <c r="D1010" s="367"/>
      <c r="E1010" s="367"/>
      <c r="F1010" s="367"/>
      <c r="G1010" s="367"/>
    </row>
    <row r="1011" spans="1:7" x14ac:dyDescent="0.3">
      <c r="A1011" s="365" t="s">
        <v>1357</v>
      </c>
      <c r="B1011" s="365" t="s">
        <v>244</v>
      </c>
      <c r="C1011" s="367"/>
      <c r="D1011" s="367"/>
      <c r="E1011" s="367"/>
      <c r="F1011" s="367"/>
      <c r="G1011" s="367"/>
    </row>
    <row r="1012" spans="1:7" x14ac:dyDescent="0.3">
      <c r="A1012" s="365" t="s">
        <v>1358</v>
      </c>
      <c r="B1012" s="365" t="s">
        <v>246</v>
      </c>
      <c r="C1012" s="368"/>
      <c r="D1012" s="368"/>
      <c r="E1012" s="368"/>
      <c r="F1012" s="368"/>
      <c r="G1012" s="368"/>
    </row>
    <row r="1013" spans="1:7" x14ac:dyDescent="0.3">
      <c r="A1013" s="365" t="s">
        <v>558</v>
      </c>
      <c r="B1013" s="366"/>
      <c r="C1013" s="367"/>
      <c r="D1013" s="367"/>
      <c r="E1013" s="367"/>
      <c r="F1013" s="367"/>
      <c r="G1013" s="367"/>
    </row>
    <row r="1014" spans="1:7" x14ac:dyDescent="0.3">
      <c r="A1014" s="240"/>
      <c r="B1014" s="240"/>
      <c r="C1014" s="245"/>
      <c r="D1014" s="245"/>
      <c r="E1014" s="245"/>
      <c r="F1014" s="245"/>
      <c r="G1014" s="245"/>
    </row>
    <row r="1015" spans="1:7" x14ac:dyDescent="0.3">
      <c r="A1015" s="365" t="s">
        <v>375</v>
      </c>
      <c r="B1015" s="366"/>
      <c r="C1015" s="367"/>
      <c r="D1015" s="367"/>
      <c r="E1015" s="367"/>
      <c r="F1015" s="367"/>
      <c r="G1015" s="367"/>
    </row>
    <row r="1016" spans="1:7" x14ac:dyDescent="0.3">
      <c r="A1016" s="365" t="s">
        <v>1359</v>
      </c>
      <c r="B1016" s="365" t="s">
        <v>580</v>
      </c>
      <c r="C1016" s="367"/>
      <c r="D1016" s="367"/>
      <c r="E1016" s="367"/>
      <c r="F1016" s="367"/>
      <c r="G1016" s="367"/>
    </row>
    <row r="1017" spans="1:7" x14ac:dyDescent="0.3">
      <c r="A1017" s="365" t="s">
        <v>1360</v>
      </c>
      <c r="B1017" s="365" t="s">
        <v>249</v>
      </c>
      <c r="C1017" s="367"/>
      <c r="D1017" s="367"/>
      <c r="E1017" s="367"/>
      <c r="F1017" s="367"/>
      <c r="G1017" s="367"/>
    </row>
    <row r="1018" spans="1:7" x14ac:dyDescent="0.3">
      <c r="A1018" s="365" t="s">
        <v>1361</v>
      </c>
      <c r="B1018" s="365" t="s">
        <v>256</v>
      </c>
      <c r="C1018" s="367"/>
      <c r="D1018" s="367"/>
      <c r="E1018" s="367"/>
      <c r="F1018" s="367"/>
      <c r="G1018" s="367"/>
    </row>
    <row r="1019" spans="1:7" x14ac:dyDescent="0.3">
      <c r="A1019" s="365" t="s">
        <v>1362</v>
      </c>
      <c r="B1019" s="365" t="s">
        <v>259</v>
      </c>
      <c r="C1019" s="367"/>
      <c r="D1019" s="367"/>
      <c r="E1019" s="367"/>
      <c r="F1019" s="367"/>
      <c r="G1019" s="367"/>
    </row>
    <row r="1020" spans="1:7" x14ac:dyDescent="0.3">
      <c r="A1020" s="365" t="s">
        <v>1363</v>
      </c>
      <c r="B1020" s="365" t="s">
        <v>53</v>
      </c>
      <c r="C1020" s="367"/>
      <c r="D1020" s="367"/>
      <c r="E1020" s="367"/>
      <c r="F1020" s="367"/>
      <c r="G1020" s="367"/>
    </row>
    <row r="1021" spans="1:7" x14ac:dyDescent="0.3">
      <c r="A1021" s="365" t="s">
        <v>1364</v>
      </c>
      <c r="B1021" s="365" t="s">
        <v>257</v>
      </c>
      <c r="C1021" s="367"/>
      <c r="D1021" s="367"/>
      <c r="E1021" s="367"/>
      <c r="F1021" s="367"/>
      <c r="G1021" s="367"/>
    </row>
    <row r="1022" spans="1:7" x14ac:dyDescent="0.3">
      <c r="A1022" s="365" t="s">
        <v>1365</v>
      </c>
      <c r="B1022" s="365" t="s">
        <v>588</v>
      </c>
      <c r="C1022" s="367"/>
      <c r="D1022" s="367"/>
      <c r="E1022" s="367"/>
      <c r="F1022" s="367"/>
      <c r="G1022" s="367"/>
    </row>
    <row r="1023" spans="1:7" x14ac:dyDescent="0.3">
      <c r="A1023" s="365" t="s">
        <v>1366</v>
      </c>
      <c r="B1023" s="365" t="s">
        <v>812</v>
      </c>
      <c r="C1023" s="367"/>
      <c r="D1023" s="367"/>
      <c r="E1023" s="367"/>
      <c r="F1023" s="367"/>
      <c r="G1023" s="367"/>
    </row>
    <row r="1024" spans="1:7" x14ac:dyDescent="0.3">
      <c r="A1024" s="365" t="s">
        <v>1367</v>
      </c>
      <c r="B1024" s="365" t="s">
        <v>258</v>
      </c>
      <c r="C1024" s="367"/>
      <c r="D1024" s="367"/>
      <c r="E1024" s="367"/>
      <c r="F1024" s="367"/>
      <c r="G1024" s="367"/>
    </row>
    <row r="1025" spans="1:7" x14ac:dyDescent="0.3">
      <c r="A1025" s="365" t="s">
        <v>1368</v>
      </c>
      <c r="B1025" s="365" t="s">
        <v>1077</v>
      </c>
      <c r="C1025" s="367"/>
      <c r="D1025" s="367"/>
      <c r="E1025" s="367"/>
      <c r="F1025" s="367"/>
      <c r="G1025" s="367"/>
    </row>
    <row r="1026" spans="1:7" x14ac:dyDescent="0.3">
      <c r="A1026" s="365" t="s">
        <v>1369</v>
      </c>
      <c r="B1026" s="365" t="s">
        <v>255</v>
      </c>
      <c r="C1026" s="367"/>
      <c r="D1026" s="367"/>
      <c r="E1026" s="367"/>
      <c r="F1026" s="367"/>
      <c r="G1026" s="367"/>
    </row>
    <row r="1027" spans="1:7" x14ac:dyDescent="0.3">
      <c r="A1027" s="365" t="s">
        <v>1370</v>
      </c>
      <c r="B1027" s="365" t="s">
        <v>44</v>
      </c>
      <c r="C1027" s="367"/>
      <c r="D1027" s="367"/>
      <c r="E1027" s="367"/>
      <c r="F1027" s="367"/>
      <c r="G1027" s="367"/>
    </row>
    <row r="1028" spans="1:7" x14ac:dyDescent="0.3">
      <c r="A1028" s="365" t="s">
        <v>1371</v>
      </c>
      <c r="B1028" s="365" t="s">
        <v>685</v>
      </c>
      <c r="C1028" s="367"/>
      <c r="D1028" s="367"/>
      <c r="E1028" s="367"/>
      <c r="F1028" s="367"/>
      <c r="G1028" s="367"/>
    </row>
    <row r="1029" spans="1:7" x14ac:dyDescent="0.3">
      <c r="A1029" s="365" t="s">
        <v>1372</v>
      </c>
      <c r="B1029" s="365" t="s">
        <v>687</v>
      </c>
      <c r="C1029" s="367"/>
      <c r="D1029" s="367"/>
      <c r="E1029" s="367"/>
      <c r="F1029" s="367"/>
      <c r="G1029" s="367"/>
    </row>
    <row r="1030" spans="1:7" x14ac:dyDescent="0.3">
      <c r="A1030" s="365" t="s">
        <v>1373</v>
      </c>
      <c r="B1030" s="365" t="s">
        <v>183</v>
      </c>
      <c r="C1030" s="367"/>
      <c r="D1030" s="367"/>
      <c r="E1030" s="367"/>
      <c r="F1030" s="367"/>
      <c r="G1030" s="367"/>
    </row>
    <row r="1031" spans="1:7" x14ac:dyDescent="0.3">
      <c r="A1031" s="365" t="s">
        <v>1374</v>
      </c>
      <c r="B1031" s="365" t="s">
        <v>262</v>
      </c>
      <c r="C1031" s="367"/>
      <c r="D1031" s="367"/>
      <c r="E1031" s="367"/>
      <c r="F1031" s="367"/>
      <c r="G1031" s="367"/>
    </row>
    <row r="1032" spans="1:7" x14ac:dyDescent="0.3">
      <c r="A1032" s="365" t="s">
        <v>1375</v>
      </c>
      <c r="B1032" s="365" t="s">
        <v>697</v>
      </c>
      <c r="C1032" s="367"/>
      <c r="D1032" s="367"/>
      <c r="E1032" s="367"/>
      <c r="F1032" s="367"/>
      <c r="G1032" s="367"/>
    </row>
    <row r="1033" spans="1:7" x14ac:dyDescent="0.3">
      <c r="A1033" s="365" t="s">
        <v>1376</v>
      </c>
      <c r="B1033" s="365" t="s">
        <v>55</v>
      </c>
      <c r="C1033" s="367"/>
      <c r="D1033" s="367"/>
      <c r="E1033" s="367"/>
      <c r="F1033" s="367"/>
      <c r="G1033" s="367"/>
    </row>
    <row r="1034" spans="1:7" x14ac:dyDescent="0.3">
      <c r="A1034" s="365" t="s">
        <v>1377</v>
      </c>
      <c r="B1034" s="365" t="s">
        <v>261</v>
      </c>
      <c r="C1034" s="367"/>
      <c r="D1034" s="367"/>
      <c r="E1034" s="367"/>
      <c r="F1034" s="367"/>
      <c r="G1034" s="367"/>
    </row>
    <row r="1035" spans="1:7" x14ac:dyDescent="0.3">
      <c r="A1035" s="365" t="s">
        <v>1378</v>
      </c>
      <c r="B1035" s="365" t="s">
        <v>330</v>
      </c>
      <c r="C1035" s="367"/>
      <c r="D1035" s="367"/>
      <c r="E1035" s="367"/>
      <c r="F1035" s="367"/>
      <c r="G1035" s="367"/>
    </row>
    <row r="1036" spans="1:7" x14ac:dyDescent="0.3">
      <c r="A1036" s="365" t="s">
        <v>1379</v>
      </c>
      <c r="B1036" s="365" t="s">
        <v>676</v>
      </c>
      <c r="C1036" s="367"/>
      <c r="D1036" s="367"/>
      <c r="E1036" s="367"/>
      <c r="F1036" s="367"/>
      <c r="G1036" s="367"/>
    </row>
    <row r="1037" spans="1:7" x14ac:dyDescent="0.3">
      <c r="A1037" s="365" t="s">
        <v>1380</v>
      </c>
      <c r="B1037" s="365" t="s">
        <v>253</v>
      </c>
      <c r="C1037" s="367"/>
      <c r="D1037" s="367"/>
      <c r="E1037" s="367"/>
      <c r="F1037" s="367"/>
      <c r="G1037" s="367"/>
    </row>
    <row r="1038" spans="1:7" x14ac:dyDescent="0.3">
      <c r="A1038" s="365" t="s">
        <v>1381</v>
      </c>
      <c r="B1038" s="365" t="s">
        <v>317</v>
      </c>
      <c r="C1038" s="367"/>
      <c r="D1038" s="367"/>
      <c r="E1038" s="367"/>
      <c r="F1038" s="367"/>
      <c r="G1038" s="367"/>
    </row>
    <row r="1039" spans="1:7" x14ac:dyDescent="0.3">
      <c r="A1039" s="365" t="s">
        <v>1382</v>
      </c>
      <c r="B1039" s="365" t="s">
        <v>318</v>
      </c>
      <c r="C1039" s="367"/>
      <c r="D1039" s="367"/>
      <c r="E1039" s="367"/>
      <c r="F1039" s="367"/>
      <c r="G1039" s="367"/>
    </row>
    <row r="1040" spans="1:7" x14ac:dyDescent="0.3">
      <c r="A1040" s="365" t="s">
        <v>1383</v>
      </c>
      <c r="B1040" s="365" t="s">
        <v>575</v>
      </c>
      <c r="C1040" s="367"/>
      <c r="D1040" s="367"/>
      <c r="E1040" s="367"/>
      <c r="F1040" s="367"/>
      <c r="G1040" s="367"/>
    </row>
    <row r="1041" spans="1:7" x14ac:dyDescent="0.3">
      <c r="A1041" s="365" t="s">
        <v>1384</v>
      </c>
      <c r="B1041" s="365" t="s">
        <v>252</v>
      </c>
      <c r="C1041" s="367"/>
      <c r="D1041" s="367"/>
      <c r="E1041" s="367"/>
      <c r="F1041" s="367"/>
      <c r="G1041" s="367"/>
    </row>
    <row r="1042" spans="1:7" x14ac:dyDescent="0.3">
      <c r="A1042" s="365" t="s">
        <v>1385</v>
      </c>
      <c r="B1042" s="365" t="s">
        <v>250</v>
      </c>
      <c r="C1042" s="367"/>
      <c r="D1042" s="367"/>
      <c r="E1042" s="367"/>
      <c r="F1042" s="367"/>
      <c r="G1042" s="367"/>
    </row>
    <row r="1043" spans="1:7" x14ac:dyDescent="0.3">
      <c r="A1043" s="365" t="s">
        <v>1386</v>
      </c>
      <c r="B1043" s="365" t="s">
        <v>260</v>
      </c>
      <c r="C1043" s="367"/>
      <c r="D1043" s="367"/>
      <c r="E1043" s="367"/>
      <c r="F1043" s="367"/>
      <c r="G1043" s="367"/>
    </row>
    <row r="1044" spans="1:7" x14ac:dyDescent="0.3">
      <c r="A1044" s="365" t="s">
        <v>1387</v>
      </c>
      <c r="B1044" s="365" t="s">
        <v>254</v>
      </c>
      <c r="C1044" s="367"/>
      <c r="D1044" s="367"/>
      <c r="E1044" s="367"/>
      <c r="F1044" s="367"/>
      <c r="G1044" s="367"/>
    </row>
    <row r="1045" spans="1:7" x14ac:dyDescent="0.3">
      <c r="A1045" s="365" t="s">
        <v>1388</v>
      </c>
      <c r="B1045" s="365" t="s">
        <v>251</v>
      </c>
      <c r="C1045" s="368"/>
      <c r="D1045" s="368"/>
      <c r="E1045" s="368"/>
      <c r="F1045" s="368"/>
      <c r="G1045" s="368"/>
    </row>
    <row r="1046" spans="1:7" x14ac:dyDescent="0.3">
      <c r="A1046" s="365" t="s">
        <v>1389</v>
      </c>
      <c r="B1046" s="366"/>
      <c r="C1046" s="367"/>
      <c r="D1046" s="367"/>
      <c r="E1046" s="367"/>
      <c r="F1046" s="367"/>
      <c r="G1046" s="367"/>
    </row>
    <row r="1047" spans="1:7" x14ac:dyDescent="0.3">
      <c r="A1047" s="240"/>
      <c r="B1047" s="239"/>
      <c r="C1047" s="239"/>
      <c r="D1047" s="239"/>
      <c r="E1047" s="239"/>
      <c r="F1047" s="239"/>
      <c r="G1047" s="239"/>
    </row>
    <row r="1048" spans="1:7" x14ac:dyDescent="0.3">
      <c r="A1048" s="365" t="s">
        <v>362</v>
      </c>
      <c r="B1048" s="366"/>
      <c r="C1048" s="367"/>
      <c r="D1048" s="367"/>
      <c r="E1048" s="367"/>
      <c r="F1048" s="367"/>
      <c r="G1048" s="367"/>
    </row>
    <row r="1049" spans="1:7" x14ac:dyDescent="0.3">
      <c r="A1049" s="365" t="s">
        <v>1390</v>
      </c>
      <c r="B1049" s="365" t="s">
        <v>247</v>
      </c>
      <c r="C1049" s="367"/>
      <c r="D1049" s="367"/>
      <c r="E1049" s="367"/>
      <c r="F1049" s="367"/>
      <c r="G1049" s="367"/>
    </row>
    <row r="1050" spans="1:7" x14ac:dyDescent="0.3">
      <c r="A1050" s="365" t="s">
        <v>1391</v>
      </c>
      <c r="B1050" s="365" t="s">
        <v>248</v>
      </c>
      <c r="C1050" s="367"/>
      <c r="D1050" s="367"/>
      <c r="E1050" s="367"/>
      <c r="F1050" s="367"/>
      <c r="G1050" s="367"/>
    </row>
    <row r="1051" spans="1:7" x14ac:dyDescent="0.3">
      <c r="A1051" s="365" t="s">
        <v>1392</v>
      </c>
      <c r="B1051" s="365" t="s">
        <v>1115</v>
      </c>
      <c r="C1051" s="368"/>
      <c r="D1051" s="368"/>
      <c r="E1051" s="368"/>
      <c r="F1051" s="368"/>
      <c r="G1051" s="368"/>
    </row>
    <row r="1052" spans="1:7" x14ac:dyDescent="0.3">
      <c r="A1052" s="365" t="s">
        <v>1116</v>
      </c>
      <c r="B1052" s="366"/>
      <c r="C1052" s="367"/>
      <c r="D1052" s="367"/>
      <c r="E1052" s="367"/>
      <c r="F1052" s="367"/>
      <c r="G1052" s="367"/>
    </row>
    <row r="1053" spans="1:7" x14ac:dyDescent="0.3">
      <c r="A1053" s="364"/>
      <c r="B1053" s="364"/>
      <c r="C1053" s="369"/>
      <c r="D1053" s="369"/>
      <c r="E1053" s="369"/>
      <c r="F1053" s="369"/>
      <c r="G1053" s="369"/>
    </row>
    <row r="1054" spans="1:7" x14ac:dyDescent="0.3">
      <c r="A1054" s="365" t="s">
        <v>1393</v>
      </c>
      <c r="B1054" s="366"/>
      <c r="C1054" s="367"/>
      <c r="D1054" s="367"/>
      <c r="E1054" s="367"/>
      <c r="F1054" s="367"/>
      <c r="G1054" s="367"/>
    </row>
    <row r="1055" spans="1:7" x14ac:dyDescent="0.3">
      <c r="A1055" s="240"/>
      <c r="B1055" s="240"/>
      <c r="C1055" s="245"/>
      <c r="D1055" s="245"/>
      <c r="E1055" s="245"/>
      <c r="F1055" s="245"/>
      <c r="G1055" s="245"/>
    </row>
    <row r="1056" spans="1:7" x14ac:dyDescent="0.3">
      <c r="A1056" s="365" t="s">
        <v>975</v>
      </c>
      <c r="B1056" s="366"/>
      <c r="C1056" s="367"/>
      <c r="D1056" s="367"/>
      <c r="E1056" s="367"/>
      <c r="F1056" s="367"/>
      <c r="G1056" s="367"/>
    </row>
    <row r="1057" spans="1:7" x14ac:dyDescent="0.3">
      <c r="A1057" s="365" t="s">
        <v>976</v>
      </c>
      <c r="B1057" s="366"/>
      <c r="C1057" s="368"/>
      <c r="D1057" s="368"/>
      <c r="E1057" s="368"/>
      <c r="F1057" s="368"/>
      <c r="G1057" s="368"/>
    </row>
    <row r="1058" spans="1:7" x14ac:dyDescent="0.3">
      <c r="A1058" s="365" t="s">
        <v>977</v>
      </c>
      <c r="B1058" s="366"/>
      <c r="C1058" s="367"/>
      <c r="D1058" s="367"/>
      <c r="E1058" s="367"/>
      <c r="F1058" s="367"/>
      <c r="G1058" s="367"/>
    </row>
    <row r="1059" spans="1:7" x14ac:dyDescent="0.3">
      <c r="A1059" s="240"/>
      <c r="B1059" s="240"/>
      <c r="C1059" s="245"/>
      <c r="D1059" s="245"/>
      <c r="E1059" s="245"/>
      <c r="F1059" s="245"/>
      <c r="G1059" s="245"/>
    </row>
    <row r="1060" spans="1:7" x14ac:dyDescent="0.3">
      <c r="A1060" s="365" t="s">
        <v>376</v>
      </c>
      <c r="B1060" s="364"/>
      <c r="C1060" s="364"/>
      <c r="D1060" s="364"/>
      <c r="E1060" s="364"/>
      <c r="F1060" s="364"/>
      <c r="G1060" s="364"/>
    </row>
    <row r="1061" spans="1:7" x14ac:dyDescent="0.3">
      <c r="A1061" s="365" t="s">
        <v>346</v>
      </c>
      <c r="B1061" s="366"/>
      <c r="C1061" s="367"/>
      <c r="D1061" s="367"/>
      <c r="E1061" s="367"/>
      <c r="F1061" s="367"/>
      <c r="G1061" s="367"/>
    </row>
    <row r="1062" spans="1:7" x14ac:dyDescent="0.3">
      <c r="A1062" s="365" t="s">
        <v>1394</v>
      </c>
      <c r="B1062" s="365" t="s">
        <v>1395</v>
      </c>
      <c r="C1062" s="367"/>
      <c r="D1062" s="367"/>
      <c r="E1062" s="367"/>
      <c r="F1062" s="367"/>
      <c r="G1062" s="367"/>
    </row>
    <row r="1063" spans="1:7" x14ac:dyDescent="0.3">
      <c r="A1063" s="365" t="s">
        <v>1396</v>
      </c>
      <c r="B1063" s="365" t="s">
        <v>1397</v>
      </c>
      <c r="C1063" s="367"/>
      <c r="D1063" s="367"/>
      <c r="E1063" s="367"/>
      <c r="F1063" s="367"/>
      <c r="G1063" s="367"/>
    </row>
    <row r="1064" spans="1:7" x14ac:dyDescent="0.3">
      <c r="A1064" s="365" t="s">
        <v>1398</v>
      </c>
      <c r="B1064" s="365" t="s">
        <v>1399</v>
      </c>
      <c r="C1064" s="367"/>
      <c r="D1064" s="367"/>
      <c r="E1064" s="367"/>
      <c r="F1064" s="367"/>
      <c r="G1064" s="367"/>
    </row>
    <row r="1065" spans="1:7" x14ac:dyDescent="0.3">
      <c r="A1065" s="365" t="s">
        <v>1400</v>
      </c>
      <c r="B1065" s="365" t="s">
        <v>1401</v>
      </c>
      <c r="C1065" s="367"/>
      <c r="D1065" s="367"/>
      <c r="E1065" s="367"/>
      <c r="F1065" s="367"/>
      <c r="G1065" s="367"/>
    </row>
    <row r="1066" spans="1:7" x14ac:dyDescent="0.3">
      <c r="A1066" s="365" t="s">
        <v>1402</v>
      </c>
      <c r="B1066" s="365" t="s">
        <v>1403</v>
      </c>
      <c r="C1066" s="367"/>
      <c r="D1066" s="367"/>
      <c r="E1066" s="367"/>
      <c r="F1066" s="367"/>
      <c r="G1066" s="367"/>
    </row>
    <row r="1067" spans="1:7" x14ac:dyDescent="0.3">
      <c r="A1067" s="365" t="s">
        <v>1404</v>
      </c>
      <c r="B1067" s="365" t="s">
        <v>1405</v>
      </c>
      <c r="C1067" s="367"/>
      <c r="D1067" s="367"/>
      <c r="E1067" s="367"/>
      <c r="F1067" s="367"/>
      <c r="G1067" s="367"/>
    </row>
    <row r="1068" spans="1:7" x14ac:dyDescent="0.3">
      <c r="A1068" s="365" t="s">
        <v>1406</v>
      </c>
      <c r="B1068" s="365" t="s">
        <v>1407</v>
      </c>
      <c r="C1068" s="367"/>
      <c r="D1068" s="367"/>
      <c r="E1068" s="367"/>
      <c r="F1068" s="367"/>
      <c r="G1068" s="367"/>
    </row>
    <row r="1069" spans="1:7" x14ac:dyDescent="0.3">
      <c r="A1069" s="365" t="s">
        <v>1408</v>
      </c>
      <c r="B1069" s="365" t="s">
        <v>1409</v>
      </c>
      <c r="C1069" s="367"/>
      <c r="D1069" s="367"/>
      <c r="E1069" s="367"/>
      <c r="F1069" s="367"/>
      <c r="G1069" s="367"/>
    </row>
    <row r="1070" spans="1:7" x14ac:dyDescent="0.3">
      <c r="A1070" s="365" t="s">
        <v>1410</v>
      </c>
      <c r="B1070" s="365" t="s">
        <v>1411</v>
      </c>
      <c r="C1070" s="367"/>
      <c r="D1070" s="367"/>
      <c r="E1070" s="367"/>
      <c r="F1070" s="367"/>
      <c r="G1070" s="367"/>
    </row>
    <row r="1071" spans="1:7" x14ac:dyDescent="0.3">
      <c r="A1071" s="365" t="s">
        <v>1412</v>
      </c>
      <c r="B1071" s="365" t="s">
        <v>1413</v>
      </c>
      <c r="C1071" s="367"/>
      <c r="D1071" s="367"/>
      <c r="E1071" s="367"/>
      <c r="F1071" s="367"/>
      <c r="G1071" s="367"/>
    </row>
    <row r="1072" spans="1:7" x14ac:dyDescent="0.3">
      <c r="A1072" s="365" t="s">
        <v>1414</v>
      </c>
      <c r="B1072" s="365" t="s">
        <v>1132</v>
      </c>
      <c r="C1072" s="367"/>
      <c r="D1072" s="367"/>
      <c r="E1072" s="367"/>
      <c r="F1072" s="367"/>
      <c r="G1072" s="367"/>
    </row>
    <row r="1073" spans="1:7" x14ac:dyDescent="0.3">
      <c r="A1073" s="365" t="s">
        <v>1415</v>
      </c>
      <c r="B1073" s="365" t="s">
        <v>245</v>
      </c>
      <c r="C1073" s="367"/>
      <c r="D1073" s="367"/>
      <c r="E1073" s="367"/>
      <c r="F1073" s="367"/>
      <c r="G1073" s="367"/>
    </row>
    <row r="1074" spans="1:7" x14ac:dyDescent="0.3">
      <c r="A1074" s="365" t="s">
        <v>2544</v>
      </c>
      <c r="B1074" s="365" t="s">
        <v>2492</v>
      </c>
      <c r="C1074" s="367"/>
      <c r="D1074" s="367"/>
      <c r="E1074" s="367"/>
      <c r="F1074" s="367"/>
      <c r="G1074" s="367"/>
    </row>
    <row r="1075" spans="1:7" x14ac:dyDescent="0.3">
      <c r="A1075" s="365" t="s">
        <v>1416</v>
      </c>
      <c r="B1075" s="365" t="s">
        <v>244</v>
      </c>
      <c r="C1075" s="368"/>
      <c r="D1075" s="368"/>
      <c r="E1075" s="368"/>
      <c r="F1075" s="368"/>
      <c r="G1075" s="368"/>
    </row>
    <row r="1076" spans="1:7" x14ac:dyDescent="0.3">
      <c r="A1076" s="365" t="s">
        <v>558</v>
      </c>
      <c r="B1076" s="366"/>
      <c r="C1076" s="367"/>
      <c r="D1076" s="367"/>
      <c r="E1076" s="367"/>
      <c r="F1076" s="367"/>
      <c r="G1076" s="367"/>
    </row>
    <row r="1077" spans="1:7" x14ac:dyDescent="0.3">
      <c r="A1077" s="240"/>
      <c r="B1077" s="240"/>
      <c r="C1077" s="245"/>
      <c r="D1077" s="245"/>
      <c r="E1077" s="245"/>
      <c r="F1077" s="245"/>
      <c r="G1077" s="245"/>
    </row>
    <row r="1078" spans="1:7" x14ac:dyDescent="0.3">
      <c r="A1078" s="365" t="s">
        <v>377</v>
      </c>
      <c r="B1078" s="366"/>
      <c r="C1078" s="367"/>
      <c r="D1078" s="367"/>
      <c r="E1078" s="367"/>
      <c r="F1078" s="367"/>
      <c r="G1078" s="367"/>
    </row>
    <row r="1079" spans="1:7" x14ac:dyDescent="0.3">
      <c r="A1079" s="365" t="s">
        <v>1417</v>
      </c>
      <c r="B1079" s="365" t="s">
        <v>595</v>
      </c>
      <c r="C1079" s="367"/>
      <c r="D1079" s="367"/>
      <c r="E1079" s="367"/>
      <c r="F1079" s="367"/>
      <c r="G1079" s="367"/>
    </row>
    <row r="1080" spans="1:7" x14ac:dyDescent="0.3">
      <c r="A1080" s="365" t="s">
        <v>1418</v>
      </c>
      <c r="B1080" s="365" t="s">
        <v>1419</v>
      </c>
      <c r="C1080" s="367"/>
      <c r="D1080" s="367"/>
      <c r="E1080" s="367"/>
      <c r="F1080" s="367"/>
      <c r="G1080" s="367"/>
    </row>
    <row r="1081" spans="1:7" x14ac:dyDescent="0.3">
      <c r="A1081" s="365" t="s">
        <v>1420</v>
      </c>
      <c r="B1081" s="365" t="s">
        <v>907</v>
      </c>
      <c r="C1081" s="367"/>
      <c r="D1081" s="367"/>
      <c r="E1081" s="367"/>
      <c r="F1081" s="367"/>
      <c r="G1081" s="367"/>
    </row>
    <row r="1082" spans="1:7" x14ac:dyDescent="0.3">
      <c r="A1082" s="365" t="s">
        <v>1421</v>
      </c>
      <c r="B1082" s="365" t="s">
        <v>255</v>
      </c>
      <c r="C1082" s="367"/>
      <c r="D1082" s="367"/>
      <c r="E1082" s="367"/>
      <c r="F1082" s="367"/>
      <c r="G1082" s="367"/>
    </row>
    <row r="1083" spans="1:7" x14ac:dyDescent="0.3">
      <c r="A1083" s="365" t="s">
        <v>1422</v>
      </c>
      <c r="B1083" s="365" t="s">
        <v>690</v>
      </c>
      <c r="C1083" s="367"/>
      <c r="D1083" s="367"/>
      <c r="E1083" s="367"/>
      <c r="F1083" s="367"/>
      <c r="G1083" s="367"/>
    </row>
    <row r="1084" spans="1:7" x14ac:dyDescent="0.3">
      <c r="A1084" s="365" t="s">
        <v>1423</v>
      </c>
      <c r="B1084" s="365" t="s">
        <v>183</v>
      </c>
      <c r="C1084" s="367"/>
      <c r="D1084" s="367"/>
      <c r="E1084" s="367"/>
      <c r="F1084" s="367"/>
      <c r="G1084" s="367"/>
    </row>
    <row r="1085" spans="1:7" x14ac:dyDescent="0.3">
      <c r="A1085" s="365" t="s">
        <v>1424</v>
      </c>
      <c r="B1085" s="365" t="s">
        <v>262</v>
      </c>
      <c r="C1085" s="367"/>
      <c r="D1085" s="367"/>
      <c r="E1085" s="367"/>
      <c r="F1085" s="367"/>
      <c r="G1085" s="367"/>
    </row>
    <row r="1086" spans="1:7" x14ac:dyDescent="0.3">
      <c r="A1086" s="365" t="s">
        <v>1425</v>
      </c>
      <c r="B1086" s="365" t="s">
        <v>569</v>
      </c>
      <c r="C1086" s="367"/>
      <c r="D1086" s="367"/>
      <c r="E1086" s="367"/>
      <c r="F1086" s="367"/>
      <c r="G1086" s="367"/>
    </row>
    <row r="1087" spans="1:7" x14ac:dyDescent="0.3">
      <c r="A1087" s="365" t="s">
        <v>1426</v>
      </c>
      <c r="B1087" s="365" t="s">
        <v>571</v>
      </c>
      <c r="C1087" s="367"/>
      <c r="D1087" s="367"/>
      <c r="E1087" s="367"/>
      <c r="F1087" s="367"/>
      <c r="G1087" s="367"/>
    </row>
    <row r="1088" spans="1:7" x14ac:dyDescent="0.3">
      <c r="A1088" s="365" t="s">
        <v>1427</v>
      </c>
      <c r="B1088" s="365" t="s">
        <v>330</v>
      </c>
      <c r="C1088" s="367"/>
      <c r="D1088" s="367"/>
      <c r="E1088" s="367"/>
      <c r="F1088" s="367"/>
      <c r="G1088" s="367"/>
    </row>
    <row r="1089" spans="1:7" x14ac:dyDescent="0.3">
      <c r="A1089" s="365" t="s">
        <v>1428</v>
      </c>
      <c r="B1089" s="365" t="s">
        <v>1429</v>
      </c>
      <c r="C1089" s="367"/>
      <c r="D1089" s="367"/>
      <c r="E1089" s="367"/>
      <c r="F1089" s="367"/>
      <c r="G1089" s="367"/>
    </row>
    <row r="1090" spans="1:7" x14ac:dyDescent="0.3">
      <c r="A1090" s="365" t="s">
        <v>1430</v>
      </c>
      <c r="B1090" s="365" t="s">
        <v>1431</v>
      </c>
      <c r="C1090" s="367"/>
      <c r="D1090" s="367"/>
      <c r="E1090" s="367"/>
      <c r="F1090" s="367"/>
      <c r="G1090" s="367"/>
    </row>
    <row r="1091" spans="1:7" x14ac:dyDescent="0.3">
      <c r="A1091" s="365" t="s">
        <v>1432</v>
      </c>
      <c r="B1091" s="365" t="s">
        <v>1433</v>
      </c>
      <c r="C1091" s="367"/>
      <c r="D1091" s="367"/>
      <c r="E1091" s="367"/>
      <c r="F1091" s="367"/>
      <c r="G1091" s="367"/>
    </row>
    <row r="1092" spans="1:7" x14ac:dyDescent="0.3">
      <c r="A1092" s="365" t="s">
        <v>1434</v>
      </c>
      <c r="B1092" s="365" t="s">
        <v>1435</v>
      </c>
      <c r="C1092" s="367"/>
      <c r="D1092" s="367"/>
      <c r="E1092" s="367"/>
      <c r="F1092" s="367"/>
      <c r="G1092" s="367"/>
    </row>
    <row r="1093" spans="1:7" x14ac:dyDescent="0.3">
      <c r="A1093" s="365" t="s">
        <v>1436</v>
      </c>
      <c r="B1093" s="365" t="s">
        <v>575</v>
      </c>
      <c r="C1093" s="367"/>
      <c r="D1093" s="367"/>
      <c r="E1093" s="367"/>
      <c r="F1093" s="367"/>
      <c r="G1093" s="367"/>
    </row>
    <row r="1094" spans="1:7" x14ac:dyDescent="0.3">
      <c r="A1094" s="365" t="s">
        <v>1437</v>
      </c>
      <c r="B1094" s="365" t="s">
        <v>1438</v>
      </c>
      <c r="C1094" s="368"/>
      <c r="D1094" s="368"/>
      <c r="E1094" s="368"/>
      <c r="F1094" s="368"/>
      <c r="G1094" s="368"/>
    </row>
    <row r="1095" spans="1:7" x14ac:dyDescent="0.3">
      <c r="A1095" s="365" t="s">
        <v>1439</v>
      </c>
      <c r="B1095" s="366"/>
      <c r="C1095" s="367"/>
      <c r="D1095" s="367"/>
      <c r="E1095" s="367"/>
      <c r="F1095" s="367"/>
      <c r="G1095" s="367"/>
    </row>
    <row r="1096" spans="1:7" x14ac:dyDescent="0.3">
      <c r="A1096" s="240"/>
      <c r="B1096" s="240"/>
      <c r="C1096" s="245"/>
      <c r="D1096" s="245"/>
      <c r="E1096" s="245"/>
      <c r="F1096" s="245"/>
      <c r="G1096" s="245"/>
    </row>
    <row r="1097" spans="1:7" x14ac:dyDescent="0.3">
      <c r="A1097" s="365" t="s">
        <v>378</v>
      </c>
      <c r="B1097" s="366"/>
      <c r="C1097" s="367"/>
      <c r="D1097" s="367"/>
      <c r="E1097" s="367"/>
      <c r="F1097" s="367"/>
      <c r="G1097" s="367"/>
    </row>
    <row r="1098" spans="1:7" x14ac:dyDescent="0.3">
      <c r="A1098" s="365" t="s">
        <v>1440</v>
      </c>
      <c r="B1098" s="365" t="s">
        <v>1441</v>
      </c>
      <c r="C1098" s="367"/>
      <c r="D1098" s="367"/>
      <c r="E1098" s="367"/>
      <c r="F1098" s="367"/>
      <c r="G1098" s="367"/>
    </row>
    <row r="1099" spans="1:7" x14ac:dyDescent="0.3">
      <c r="A1099" s="365" t="s">
        <v>1442</v>
      </c>
      <c r="B1099" s="365" t="s">
        <v>255</v>
      </c>
      <c r="C1099" s="367"/>
      <c r="D1099" s="367"/>
      <c r="E1099" s="367"/>
      <c r="F1099" s="367"/>
      <c r="G1099" s="367"/>
    </row>
    <row r="1100" spans="1:7" x14ac:dyDescent="0.3">
      <c r="A1100" s="365" t="s">
        <v>1443</v>
      </c>
      <c r="B1100" s="365" t="s">
        <v>690</v>
      </c>
      <c r="C1100" s="367"/>
      <c r="D1100" s="367"/>
      <c r="E1100" s="367"/>
      <c r="F1100" s="367"/>
      <c r="G1100" s="367"/>
    </row>
    <row r="1101" spans="1:7" x14ac:dyDescent="0.3">
      <c r="A1101" s="365" t="s">
        <v>1444</v>
      </c>
      <c r="B1101" s="365" t="s">
        <v>183</v>
      </c>
      <c r="C1101" s="367"/>
      <c r="D1101" s="367"/>
      <c r="E1101" s="367"/>
      <c r="F1101" s="367"/>
      <c r="G1101" s="367"/>
    </row>
    <row r="1102" spans="1:7" x14ac:dyDescent="0.3">
      <c r="A1102" s="365" t="s">
        <v>1445</v>
      </c>
      <c r="B1102" s="365" t="s">
        <v>569</v>
      </c>
      <c r="C1102" s="367"/>
      <c r="D1102" s="367"/>
      <c r="E1102" s="367"/>
      <c r="F1102" s="367"/>
      <c r="G1102" s="367"/>
    </row>
    <row r="1103" spans="1:7" x14ac:dyDescent="0.3">
      <c r="A1103" s="365" t="s">
        <v>1446</v>
      </c>
      <c r="B1103" s="365" t="s">
        <v>330</v>
      </c>
      <c r="C1103" s="367"/>
      <c r="D1103" s="367"/>
      <c r="E1103" s="367"/>
      <c r="F1103" s="367"/>
      <c r="G1103" s="367"/>
    </row>
    <row r="1104" spans="1:7" x14ac:dyDescent="0.3">
      <c r="A1104" s="365" t="s">
        <v>1447</v>
      </c>
      <c r="B1104" s="365" t="s">
        <v>1448</v>
      </c>
      <c r="C1104" s="368"/>
      <c r="D1104" s="368"/>
      <c r="E1104" s="368"/>
      <c r="F1104" s="368"/>
      <c r="G1104" s="368"/>
    </row>
    <row r="1105" spans="1:7" x14ac:dyDescent="0.3">
      <c r="A1105" s="365" t="s">
        <v>1449</v>
      </c>
      <c r="B1105" s="366"/>
      <c r="C1105" s="367"/>
      <c r="D1105" s="367"/>
      <c r="E1105" s="367"/>
      <c r="F1105" s="367"/>
      <c r="G1105" s="367"/>
    </row>
    <row r="1106" spans="1:7" x14ac:dyDescent="0.3">
      <c r="A1106" s="240"/>
      <c r="B1106" s="240"/>
      <c r="C1106" s="245"/>
      <c r="D1106" s="245"/>
      <c r="E1106" s="245"/>
      <c r="F1106" s="245"/>
      <c r="G1106" s="245"/>
    </row>
    <row r="1107" spans="1:7" x14ac:dyDescent="0.3">
      <c r="A1107" s="365" t="s">
        <v>379</v>
      </c>
      <c r="B1107" s="366"/>
      <c r="C1107" s="367"/>
      <c r="D1107" s="367"/>
      <c r="E1107" s="367"/>
      <c r="F1107" s="367"/>
      <c r="G1107" s="367"/>
    </row>
    <row r="1108" spans="1:7" x14ac:dyDescent="0.3">
      <c r="A1108" s="365" t="s">
        <v>1450</v>
      </c>
      <c r="B1108" s="365" t="s">
        <v>907</v>
      </c>
      <c r="C1108" s="367"/>
      <c r="D1108" s="367"/>
      <c r="E1108" s="367"/>
      <c r="F1108" s="367"/>
      <c r="G1108" s="367"/>
    </row>
    <row r="1109" spans="1:7" x14ac:dyDescent="0.3">
      <c r="A1109" s="365" t="s">
        <v>1451</v>
      </c>
      <c r="B1109" s="365" t="s">
        <v>258</v>
      </c>
      <c r="C1109" s="367"/>
      <c r="D1109" s="367"/>
      <c r="E1109" s="367"/>
      <c r="F1109" s="367"/>
      <c r="G1109" s="367"/>
    </row>
    <row r="1110" spans="1:7" x14ac:dyDescent="0.3">
      <c r="A1110" s="365" t="s">
        <v>1452</v>
      </c>
      <c r="B1110" s="365" t="s">
        <v>255</v>
      </c>
      <c r="C1110" s="367"/>
      <c r="D1110" s="367"/>
      <c r="E1110" s="367"/>
      <c r="F1110" s="367"/>
      <c r="G1110" s="367"/>
    </row>
    <row r="1111" spans="1:7" x14ac:dyDescent="0.3">
      <c r="A1111" s="365" t="s">
        <v>1453</v>
      </c>
      <c r="B1111" s="365" t="s">
        <v>690</v>
      </c>
      <c r="C1111" s="367"/>
      <c r="D1111" s="367"/>
      <c r="E1111" s="367"/>
      <c r="F1111" s="367"/>
      <c r="G1111" s="367"/>
    </row>
    <row r="1112" spans="1:7" x14ac:dyDescent="0.3">
      <c r="A1112" s="365" t="s">
        <v>1454</v>
      </c>
      <c r="B1112" s="365" t="s">
        <v>183</v>
      </c>
      <c r="C1112" s="367"/>
      <c r="D1112" s="367"/>
      <c r="E1112" s="367"/>
      <c r="F1112" s="367"/>
      <c r="G1112" s="367"/>
    </row>
    <row r="1113" spans="1:7" x14ac:dyDescent="0.3">
      <c r="A1113" s="365" t="s">
        <v>1455</v>
      </c>
      <c r="B1113" s="365" t="s">
        <v>1456</v>
      </c>
      <c r="C1113" s="367"/>
      <c r="D1113" s="367"/>
      <c r="E1113" s="367"/>
      <c r="F1113" s="367"/>
      <c r="G1113" s="367"/>
    </row>
    <row r="1114" spans="1:7" x14ac:dyDescent="0.3">
      <c r="A1114" s="365" t="s">
        <v>1457</v>
      </c>
      <c r="B1114" s="365" t="s">
        <v>1458</v>
      </c>
      <c r="C1114" s="367"/>
      <c r="D1114" s="367"/>
      <c r="E1114" s="367"/>
      <c r="F1114" s="367"/>
      <c r="G1114" s="367"/>
    </row>
    <row r="1115" spans="1:7" x14ac:dyDescent="0.3">
      <c r="A1115" s="365" t="s">
        <v>1459</v>
      </c>
      <c r="B1115" s="365" t="s">
        <v>330</v>
      </c>
      <c r="C1115" s="367"/>
      <c r="D1115" s="367"/>
      <c r="E1115" s="367"/>
      <c r="F1115" s="367"/>
      <c r="G1115" s="367"/>
    </row>
    <row r="1116" spans="1:7" x14ac:dyDescent="0.3">
      <c r="A1116" s="365" t="s">
        <v>1460</v>
      </c>
      <c r="B1116" s="365" t="s">
        <v>676</v>
      </c>
      <c r="C1116" s="367"/>
      <c r="D1116" s="367"/>
      <c r="E1116" s="367"/>
      <c r="F1116" s="367"/>
      <c r="G1116" s="367"/>
    </row>
    <row r="1117" spans="1:7" x14ac:dyDescent="0.3">
      <c r="A1117" s="365" t="s">
        <v>1461</v>
      </c>
      <c r="B1117" s="365" t="s">
        <v>1462</v>
      </c>
      <c r="C1117" s="367"/>
      <c r="D1117" s="367"/>
      <c r="E1117" s="367"/>
      <c r="F1117" s="367"/>
      <c r="G1117" s="367"/>
    </row>
    <row r="1118" spans="1:7" x14ac:dyDescent="0.3">
      <c r="A1118" s="365" t="s">
        <v>1463</v>
      </c>
      <c r="B1118" s="365" t="s">
        <v>1433</v>
      </c>
      <c r="C1118" s="367"/>
      <c r="D1118" s="367"/>
      <c r="E1118" s="367"/>
      <c r="F1118" s="367"/>
      <c r="G1118" s="367"/>
    </row>
    <row r="1119" spans="1:7" x14ac:dyDescent="0.3">
      <c r="A1119" s="365" t="s">
        <v>1464</v>
      </c>
      <c r="B1119" s="365" t="s">
        <v>1465</v>
      </c>
      <c r="C1119" s="367"/>
      <c r="D1119" s="367"/>
      <c r="E1119" s="367"/>
      <c r="F1119" s="367"/>
      <c r="G1119" s="367"/>
    </row>
    <row r="1120" spans="1:7" x14ac:dyDescent="0.3">
      <c r="A1120" s="365" t="s">
        <v>1466</v>
      </c>
      <c r="B1120" s="365" t="s">
        <v>575</v>
      </c>
      <c r="C1120" s="367"/>
      <c r="D1120" s="367"/>
      <c r="E1120" s="367"/>
      <c r="F1120" s="367"/>
      <c r="G1120" s="367"/>
    </row>
    <row r="1121" spans="1:7" x14ac:dyDescent="0.3">
      <c r="A1121" s="365" t="s">
        <v>339</v>
      </c>
      <c r="B1121" s="365" t="s">
        <v>1467</v>
      </c>
      <c r="C1121" s="368"/>
      <c r="D1121" s="368"/>
      <c r="E1121" s="368"/>
      <c r="F1121" s="368"/>
      <c r="G1121" s="368"/>
    </row>
    <row r="1122" spans="1:7" x14ac:dyDescent="0.3">
      <c r="A1122" s="365" t="s">
        <v>1468</v>
      </c>
      <c r="B1122" s="366"/>
      <c r="C1122" s="367"/>
      <c r="D1122" s="367"/>
      <c r="E1122" s="367"/>
      <c r="F1122" s="367"/>
      <c r="G1122" s="367"/>
    </row>
    <row r="1123" spans="1:7" x14ac:dyDescent="0.3">
      <c r="A1123" s="240"/>
      <c r="B1123" s="244"/>
      <c r="C1123" s="245"/>
      <c r="D1123" s="245"/>
      <c r="E1123" s="245"/>
      <c r="F1123" s="245"/>
      <c r="G1123" s="245"/>
    </row>
    <row r="1124" spans="1:7" x14ac:dyDescent="0.3">
      <c r="A1124" s="365" t="s">
        <v>367</v>
      </c>
      <c r="B1124" s="366"/>
      <c r="C1124" s="367"/>
      <c r="D1124" s="367"/>
      <c r="E1124" s="367"/>
      <c r="F1124" s="367"/>
      <c r="G1124" s="367"/>
    </row>
    <row r="1125" spans="1:7" x14ac:dyDescent="0.3">
      <c r="A1125" s="365" t="s">
        <v>1469</v>
      </c>
      <c r="B1125" s="365" t="s">
        <v>616</v>
      </c>
      <c r="C1125" s="367"/>
      <c r="D1125" s="367"/>
      <c r="E1125" s="367"/>
      <c r="F1125" s="367"/>
      <c r="G1125" s="367"/>
    </row>
    <row r="1126" spans="1:7" x14ac:dyDescent="0.3">
      <c r="A1126" s="365" t="s">
        <v>1470</v>
      </c>
      <c r="B1126" s="365" t="s">
        <v>682</v>
      </c>
      <c r="C1126" s="367"/>
      <c r="D1126" s="367"/>
      <c r="E1126" s="367"/>
      <c r="F1126" s="367"/>
      <c r="G1126" s="367"/>
    </row>
    <row r="1127" spans="1:7" x14ac:dyDescent="0.3">
      <c r="A1127" s="365" t="s">
        <v>1471</v>
      </c>
      <c r="B1127" s="365" t="s">
        <v>44</v>
      </c>
      <c r="C1127" s="367"/>
      <c r="D1127" s="367"/>
      <c r="E1127" s="367"/>
      <c r="F1127" s="367"/>
      <c r="G1127" s="367"/>
    </row>
    <row r="1128" spans="1:7" x14ac:dyDescent="0.3">
      <c r="A1128" s="365" t="s">
        <v>1472</v>
      </c>
      <c r="B1128" s="365" t="s">
        <v>685</v>
      </c>
      <c r="C1128" s="367"/>
      <c r="D1128" s="367"/>
      <c r="E1128" s="367"/>
      <c r="F1128" s="367"/>
      <c r="G1128" s="367"/>
    </row>
    <row r="1129" spans="1:7" x14ac:dyDescent="0.3">
      <c r="A1129" s="365" t="s">
        <v>1473</v>
      </c>
      <c r="B1129" s="365" t="s">
        <v>687</v>
      </c>
      <c r="C1129" s="367"/>
      <c r="D1129" s="367"/>
      <c r="E1129" s="367"/>
      <c r="F1129" s="367"/>
      <c r="G1129" s="367"/>
    </row>
    <row r="1130" spans="1:7" x14ac:dyDescent="0.3">
      <c r="A1130" s="365" t="s">
        <v>1474</v>
      </c>
      <c r="B1130" s="365" t="s">
        <v>183</v>
      </c>
      <c r="C1130" s="367"/>
      <c r="D1130" s="367"/>
      <c r="E1130" s="367"/>
      <c r="F1130" s="367"/>
      <c r="G1130" s="367"/>
    </row>
    <row r="1131" spans="1:7" x14ac:dyDescent="0.3">
      <c r="A1131" s="365" t="s">
        <v>1475</v>
      </c>
      <c r="B1131" s="365" t="s">
        <v>262</v>
      </c>
      <c r="C1131" s="367"/>
      <c r="D1131" s="367"/>
      <c r="E1131" s="367"/>
      <c r="F1131" s="367"/>
      <c r="G1131" s="367"/>
    </row>
    <row r="1132" spans="1:7" x14ac:dyDescent="0.3">
      <c r="A1132" s="365" t="s">
        <v>1476</v>
      </c>
      <c r="B1132" s="365" t="s">
        <v>697</v>
      </c>
      <c r="C1132" s="367"/>
      <c r="D1132" s="367"/>
      <c r="E1132" s="367"/>
      <c r="F1132" s="367"/>
      <c r="G1132" s="367"/>
    </row>
    <row r="1133" spans="1:7" x14ac:dyDescent="0.3">
      <c r="A1133" s="365" t="s">
        <v>1477</v>
      </c>
      <c r="B1133" s="365" t="s">
        <v>261</v>
      </c>
      <c r="C1133" s="367"/>
      <c r="D1133" s="367"/>
      <c r="E1133" s="367"/>
      <c r="F1133" s="367"/>
      <c r="G1133" s="367"/>
    </row>
    <row r="1134" spans="1:7" x14ac:dyDescent="0.3">
      <c r="A1134" s="365" t="s">
        <v>1478</v>
      </c>
      <c r="B1134" s="365" t="s">
        <v>1479</v>
      </c>
      <c r="C1134" s="367"/>
      <c r="D1134" s="367"/>
      <c r="E1134" s="367"/>
      <c r="F1134" s="367"/>
      <c r="G1134" s="367"/>
    </row>
    <row r="1135" spans="1:7" x14ac:dyDescent="0.3">
      <c r="A1135" s="365" t="s">
        <v>1480</v>
      </c>
      <c r="B1135" s="365" t="s">
        <v>791</v>
      </c>
      <c r="C1135" s="367"/>
      <c r="D1135" s="367"/>
      <c r="E1135" s="367"/>
      <c r="F1135" s="367"/>
      <c r="G1135" s="367"/>
    </row>
    <row r="1136" spans="1:7" x14ac:dyDescent="0.3">
      <c r="A1136" s="365" t="s">
        <v>1481</v>
      </c>
      <c r="B1136" s="365" t="s">
        <v>794</v>
      </c>
      <c r="C1136" s="368"/>
      <c r="D1136" s="368"/>
      <c r="E1136" s="368"/>
      <c r="F1136" s="368"/>
      <c r="G1136" s="368"/>
    </row>
    <row r="1137" spans="1:7" x14ac:dyDescent="0.3">
      <c r="A1137" s="365" t="s">
        <v>1135</v>
      </c>
      <c r="B1137" s="366"/>
      <c r="C1137" s="367"/>
      <c r="D1137" s="367"/>
      <c r="E1137" s="367"/>
      <c r="F1137" s="367"/>
      <c r="G1137" s="367"/>
    </row>
    <row r="1138" spans="1:7" x14ac:dyDescent="0.3">
      <c r="A1138" s="240"/>
      <c r="B1138" s="244"/>
      <c r="C1138" s="245"/>
      <c r="D1138" s="245"/>
      <c r="E1138" s="245"/>
      <c r="F1138" s="245"/>
      <c r="G1138" s="245"/>
    </row>
    <row r="1139" spans="1:7" x14ac:dyDescent="0.3">
      <c r="A1139" s="365" t="s">
        <v>382</v>
      </c>
      <c r="B1139" s="366"/>
      <c r="C1139" s="367"/>
      <c r="D1139" s="367"/>
      <c r="E1139" s="367"/>
      <c r="F1139" s="367"/>
      <c r="G1139" s="367"/>
    </row>
    <row r="1140" spans="1:7" x14ac:dyDescent="0.3">
      <c r="A1140" s="365" t="s">
        <v>1482</v>
      </c>
      <c r="B1140" s="365" t="s">
        <v>1483</v>
      </c>
      <c r="C1140" s="368"/>
      <c r="D1140" s="368"/>
      <c r="E1140" s="368"/>
      <c r="F1140" s="368"/>
      <c r="G1140" s="368"/>
    </row>
    <row r="1141" spans="1:7" x14ac:dyDescent="0.3">
      <c r="A1141" s="365" t="s">
        <v>1484</v>
      </c>
      <c r="B1141" s="366"/>
      <c r="C1141" s="367"/>
      <c r="D1141" s="367"/>
      <c r="E1141" s="367"/>
      <c r="F1141" s="367"/>
      <c r="G1141" s="367"/>
    </row>
    <row r="1142" spans="1:7" x14ac:dyDescent="0.3">
      <c r="A1142" s="364"/>
      <c r="B1142" s="364"/>
      <c r="C1142" s="369"/>
      <c r="D1142" s="369"/>
      <c r="E1142" s="369"/>
      <c r="F1142" s="369"/>
      <c r="G1142" s="369"/>
    </row>
    <row r="1143" spans="1:7" x14ac:dyDescent="0.3">
      <c r="A1143" s="365" t="s">
        <v>1485</v>
      </c>
      <c r="B1143" s="366"/>
      <c r="C1143" s="367"/>
      <c r="D1143" s="367"/>
      <c r="E1143" s="367"/>
      <c r="F1143" s="367"/>
      <c r="G1143" s="367"/>
    </row>
    <row r="1144" spans="1:7" x14ac:dyDescent="0.3">
      <c r="A1144" s="240"/>
      <c r="B1144" s="240"/>
      <c r="C1144" s="245"/>
      <c r="D1144" s="245"/>
      <c r="E1144" s="245"/>
      <c r="F1144" s="245"/>
      <c r="G1144" s="245"/>
    </row>
    <row r="1145" spans="1:7" x14ac:dyDescent="0.3">
      <c r="A1145" s="365" t="s">
        <v>975</v>
      </c>
      <c r="B1145" s="366"/>
      <c r="C1145" s="367"/>
      <c r="D1145" s="367"/>
      <c r="E1145" s="367"/>
      <c r="F1145" s="367"/>
      <c r="G1145" s="367"/>
    </row>
    <row r="1146" spans="1:7" x14ac:dyDescent="0.3">
      <c r="A1146" s="365" t="s">
        <v>976</v>
      </c>
      <c r="B1146" s="366"/>
      <c r="C1146" s="368"/>
      <c r="D1146" s="368"/>
      <c r="E1146" s="368"/>
      <c r="F1146" s="368"/>
      <c r="G1146" s="368"/>
    </row>
    <row r="1147" spans="1:7" x14ac:dyDescent="0.3">
      <c r="A1147" s="365" t="s">
        <v>977</v>
      </c>
      <c r="B1147" s="366"/>
      <c r="C1147" s="367"/>
      <c r="D1147" s="367"/>
      <c r="E1147" s="367"/>
      <c r="F1147" s="367"/>
      <c r="G1147" s="367"/>
    </row>
    <row r="1148" spans="1:7" x14ac:dyDescent="0.3">
      <c r="A1148" s="240"/>
      <c r="B1148" s="244"/>
      <c r="C1148" s="245"/>
      <c r="D1148" s="245"/>
      <c r="E1148" s="245"/>
      <c r="F1148" s="245"/>
      <c r="G1148" s="245"/>
    </row>
    <row r="1149" spans="1:7" x14ac:dyDescent="0.3">
      <c r="A1149" s="365" t="s">
        <v>386</v>
      </c>
      <c r="B1149" s="364"/>
      <c r="C1149" s="364"/>
      <c r="D1149" s="364"/>
      <c r="E1149" s="364"/>
      <c r="F1149" s="364"/>
      <c r="G1149" s="364"/>
    </row>
    <row r="1150" spans="1:7" x14ac:dyDescent="0.3">
      <c r="A1150" s="365" t="s">
        <v>346</v>
      </c>
      <c r="B1150" s="366"/>
      <c r="C1150" s="367"/>
      <c r="D1150" s="367"/>
      <c r="E1150" s="367"/>
      <c r="F1150" s="367"/>
      <c r="G1150" s="367"/>
    </row>
    <row r="1151" spans="1:7" x14ac:dyDescent="0.3">
      <c r="A1151" s="365" t="s">
        <v>1486</v>
      </c>
      <c r="B1151" s="365" t="s">
        <v>1036</v>
      </c>
      <c r="C1151" s="368"/>
      <c r="D1151" s="368"/>
      <c r="E1151" s="368"/>
      <c r="F1151" s="368"/>
      <c r="G1151" s="368"/>
    </row>
    <row r="1152" spans="1:7" x14ac:dyDescent="0.3">
      <c r="A1152" s="365" t="s">
        <v>558</v>
      </c>
      <c r="B1152" s="366"/>
      <c r="C1152" s="367"/>
      <c r="D1152" s="367"/>
      <c r="E1152" s="367"/>
      <c r="F1152" s="367"/>
      <c r="G1152" s="367"/>
    </row>
    <row r="1153" spans="1:7" x14ac:dyDescent="0.3">
      <c r="A1153" s="240"/>
      <c r="B1153" s="244"/>
      <c r="C1153" s="245"/>
      <c r="D1153" s="245"/>
      <c r="E1153" s="245"/>
      <c r="F1153" s="245"/>
      <c r="G1153" s="245"/>
    </row>
    <row r="1154" spans="1:7" x14ac:dyDescent="0.3">
      <c r="A1154" s="365" t="s">
        <v>349</v>
      </c>
      <c r="B1154" s="366"/>
      <c r="C1154" s="367"/>
      <c r="D1154" s="367"/>
      <c r="E1154" s="367"/>
      <c r="F1154" s="367"/>
      <c r="G1154" s="367"/>
    </row>
    <row r="1155" spans="1:7" x14ac:dyDescent="0.3">
      <c r="A1155" s="365" t="s">
        <v>1487</v>
      </c>
      <c r="B1155" s="365" t="s">
        <v>1488</v>
      </c>
      <c r="C1155" s="367"/>
      <c r="D1155" s="367"/>
      <c r="E1155" s="367"/>
      <c r="F1155" s="367"/>
      <c r="G1155" s="367"/>
    </row>
    <row r="1156" spans="1:7" x14ac:dyDescent="0.3">
      <c r="A1156" s="365" t="s">
        <v>1489</v>
      </c>
      <c r="B1156" s="365" t="s">
        <v>1490</v>
      </c>
      <c r="C1156" s="367"/>
      <c r="D1156" s="367"/>
      <c r="E1156" s="367"/>
      <c r="F1156" s="367"/>
      <c r="G1156" s="367"/>
    </row>
    <row r="1157" spans="1:7" x14ac:dyDescent="0.3">
      <c r="A1157" s="365" t="s">
        <v>1491</v>
      </c>
      <c r="B1157" s="365" t="s">
        <v>1492</v>
      </c>
      <c r="C1157" s="367"/>
      <c r="D1157" s="367"/>
      <c r="E1157" s="367"/>
      <c r="F1157" s="367"/>
      <c r="G1157" s="367"/>
    </row>
    <row r="1158" spans="1:7" x14ac:dyDescent="0.3">
      <c r="A1158" s="365" t="s">
        <v>1493</v>
      </c>
      <c r="B1158" s="365" t="s">
        <v>1494</v>
      </c>
      <c r="C1158" s="367"/>
      <c r="D1158" s="367"/>
      <c r="E1158" s="367"/>
      <c r="F1158" s="367"/>
      <c r="G1158" s="367"/>
    </row>
    <row r="1159" spans="1:7" x14ac:dyDescent="0.3">
      <c r="A1159" s="365" t="s">
        <v>1495</v>
      </c>
      <c r="B1159" s="365" t="s">
        <v>1077</v>
      </c>
      <c r="C1159" s="368"/>
      <c r="D1159" s="368"/>
      <c r="E1159" s="368"/>
      <c r="F1159" s="368"/>
      <c r="G1159" s="368"/>
    </row>
    <row r="1160" spans="1:7" x14ac:dyDescent="0.3">
      <c r="A1160" s="365" t="s">
        <v>679</v>
      </c>
      <c r="B1160" s="366"/>
      <c r="C1160" s="367"/>
      <c r="D1160" s="367"/>
      <c r="E1160" s="367"/>
      <c r="F1160" s="367"/>
      <c r="G1160" s="367"/>
    </row>
    <row r="1161" spans="1:7" x14ac:dyDescent="0.3">
      <c r="A1161" s="240"/>
      <c r="B1161" s="240"/>
      <c r="C1161" s="245"/>
      <c r="D1161" s="245"/>
      <c r="E1161" s="245"/>
      <c r="F1161" s="245"/>
      <c r="G1161" s="245"/>
    </row>
    <row r="1162" spans="1:7" x14ac:dyDescent="0.3">
      <c r="A1162" s="365" t="s">
        <v>353</v>
      </c>
      <c r="B1162" s="366"/>
      <c r="C1162" s="367"/>
      <c r="D1162" s="367"/>
      <c r="E1162" s="367"/>
      <c r="F1162" s="367"/>
      <c r="G1162" s="367"/>
    </row>
    <row r="1163" spans="1:7" x14ac:dyDescent="0.3">
      <c r="A1163" s="365" t="s">
        <v>1496</v>
      </c>
      <c r="B1163" s="365" t="s">
        <v>1497</v>
      </c>
      <c r="C1163" s="367"/>
      <c r="D1163" s="367"/>
      <c r="E1163" s="367"/>
      <c r="F1163" s="367"/>
      <c r="G1163" s="367"/>
    </row>
    <row r="1164" spans="1:7" x14ac:dyDescent="0.3">
      <c r="A1164" s="365" t="s">
        <v>1498</v>
      </c>
      <c r="B1164" s="365" t="s">
        <v>1499</v>
      </c>
      <c r="C1164" s="368"/>
      <c r="D1164" s="368"/>
      <c r="E1164" s="368"/>
      <c r="F1164" s="368"/>
      <c r="G1164" s="368"/>
    </row>
    <row r="1165" spans="1:7" x14ac:dyDescent="0.3">
      <c r="A1165" s="365" t="s">
        <v>854</v>
      </c>
      <c r="B1165" s="366"/>
      <c r="C1165" s="367"/>
      <c r="D1165" s="367"/>
      <c r="E1165" s="367"/>
      <c r="F1165" s="367"/>
      <c r="G1165" s="367"/>
    </row>
    <row r="1166" spans="1:7" x14ac:dyDescent="0.3">
      <c r="A1166" s="240"/>
      <c r="B1166" s="240"/>
      <c r="C1166" s="245"/>
      <c r="D1166" s="245"/>
      <c r="E1166" s="245"/>
      <c r="F1166" s="245"/>
      <c r="G1166" s="245"/>
    </row>
    <row r="1167" spans="1:7" x14ac:dyDescent="0.3">
      <c r="A1167" s="365" t="s">
        <v>355</v>
      </c>
      <c r="B1167" s="366"/>
      <c r="C1167" s="367"/>
      <c r="D1167" s="367"/>
      <c r="E1167" s="367"/>
      <c r="F1167" s="367"/>
      <c r="G1167" s="367"/>
    </row>
    <row r="1168" spans="1:7" x14ac:dyDescent="0.3">
      <c r="A1168" s="365" t="s">
        <v>1500</v>
      </c>
      <c r="B1168" s="365" t="s">
        <v>1501</v>
      </c>
      <c r="C1168" s="367"/>
      <c r="D1168" s="367"/>
      <c r="E1168" s="367"/>
      <c r="F1168" s="367"/>
      <c r="G1168" s="367"/>
    </row>
    <row r="1169" spans="1:7" x14ac:dyDescent="0.3">
      <c r="A1169" s="365" t="s">
        <v>1502</v>
      </c>
      <c r="B1169" s="365" t="s">
        <v>1503</v>
      </c>
      <c r="C1169" s="367"/>
      <c r="D1169" s="367"/>
      <c r="E1169" s="367"/>
      <c r="F1169" s="367"/>
      <c r="G1169" s="367"/>
    </row>
    <row r="1170" spans="1:7" x14ac:dyDescent="0.3">
      <c r="A1170" s="365" t="s">
        <v>1504</v>
      </c>
      <c r="B1170" s="365" t="s">
        <v>1505</v>
      </c>
      <c r="C1170" s="367"/>
      <c r="D1170" s="367"/>
      <c r="E1170" s="367"/>
      <c r="F1170" s="367"/>
      <c r="G1170" s="367"/>
    </row>
    <row r="1171" spans="1:7" x14ac:dyDescent="0.3">
      <c r="A1171" s="365" t="s">
        <v>1506</v>
      </c>
      <c r="B1171" s="365" t="s">
        <v>1507</v>
      </c>
      <c r="C1171" s="368"/>
      <c r="D1171" s="368"/>
      <c r="E1171" s="368"/>
      <c r="F1171" s="368"/>
      <c r="G1171" s="368"/>
    </row>
    <row r="1172" spans="1:7" x14ac:dyDescent="0.3">
      <c r="A1172" s="365" t="s">
        <v>924</v>
      </c>
      <c r="B1172" s="366"/>
      <c r="C1172" s="367"/>
      <c r="D1172" s="367"/>
      <c r="E1172" s="367"/>
      <c r="F1172" s="367"/>
      <c r="G1172" s="367"/>
    </row>
    <row r="1173" spans="1:7" x14ac:dyDescent="0.3">
      <c r="A1173" s="240"/>
      <c r="B1173" s="240"/>
      <c r="C1173" s="245"/>
      <c r="D1173" s="245"/>
      <c r="E1173" s="245"/>
      <c r="F1173" s="245"/>
      <c r="G1173" s="245"/>
    </row>
    <row r="1174" spans="1:7" x14ac:dyDescent="0.3">
      <c r="A1174" s="365" t="s">
        <v>356</v>
      </c>
      <c r="B1174" s="366"/>
      <c r="C1174" s="367"/>
      <c r="D1174" s="367"/>
      <c r="E1174" s="367"/>
      <c r="F1174" s="367"/>
      <c r="G1174" s="367"/>
    </row>
    <row r="1175" spans="1:7" x14ac:dyDescent="0.3">
      <c r="A1175" s="365" t="s">
        <v>1508</v>
      </c>
      <c r="B1175" s="365" t="s">
        <v>1509</v>
      </c>
      <c r="C1175" s="367"/>
      <c r="D1175" s="367"/>
      <c r="E1175" s="367"/>
      <c r="F1175" s="367"/>
      <c r="G1175" s="367"/>
    </row>
    <row r="1176" spans="1:7" x14ac:dyDescent="0.3">
      <c r="A1176" s="365" t="s">
        <v>1510</v>
      </c>
      <c r="B1176" s="365" t="s">
        <v>1511</v>
      </c>
      <c r="C1176" s="367"/>
      <c r="D1176" s="367"/>
      <c r="E1176" s="367"/>
      <c r="F1176" s="367"/>
      <c r="G1176" s="367"/>
    </row>
    <row r="1177" spans="1:7" x14ac:dyDescent="0.3">
      <c r="A1177" s="365" t="s">
        <v>1512</v>
      </c>
      <c r="B1177" s="365" t="s">
        <v>1513</v>
      </c>
      <c r="C1177" s="367"/>
      <c r="D1177" s="367"/>
      <c r="E1177" s="367"/>
      <c r="F1177" s="367"/>
      <c r="G1177" s="367"/>
    </row>
    <row r="1178" spans="1:7" x14ac:dyDescent="0.3">
      <c r="A1178" s="365" t="s">
        <v>1514</v>
      </c>
      <c r="B1178" s="365" t="s">
        <v>1515</v>
      </c>
      <c r="C1178" s="367"/>
      <c r="D1178" s="367"/>
      <c r="E1178" s="367"/>
      <c r="F1178" s="367"/>
      <c r="G1178" s="367"/>
    </row>
    <row r="1179" spans="1:7" x14ac:dyDescent="0.3">
      <c r="A1179" s="365" t="s">
        <v>1516</v>
      </c>
      <c r="B1179" s="365" t="s">
        <v>1517</v>
      </c>
      <c r="C1179" s="367"/>
      <c r="D1179" s="367"/>
      <c r="E1179" s="367"/>
      <c r="F1179" s="367"/>
      <c r="G1179" s="367"/>
    </row>
    <row r="1180" spans="1:7" x14ac:dyDescent="0.3">
      <c r="A1180" s="365" t="s">
        <v>1518</v>
      </c>
      <c r="B1180" s="365" t="s">
        <v>1519</v>
      </c>
      <c r="C1180" s="367"/>
      <c r="D1180" s="367"/>
      <c r="E1180" s="367"/>
      <c r="F1180" s="367"/>
      <c r="G1180" s="367"/>
    </row>
    <row r="1181" spans="1:7" x14ac:dyDescent="0.3">
      <c r="A1181" s="365" t="s">
        <v>1520</v>
      </c>
      <c r="B1181" s="365" t="s">
        <v>1521</v>
      </c>
      <c r="C1181" s="367"/>
      <c r="D1181" s="367"/>
      <c r="E1181" s="367"/>
      <c r="F1181" s="367"/>
      <c r="G1181" s="367"/>
    </row>
    <row r="1182" spans="1:7" x14ac:dyDescent="0.3">
      <c r="A1182" s="365" t="s">
        <v>1522</v>
      </c>
      <c r="B1182" s="365" t="s">
        <v>1523</v>
      </c>
      <c r="C1182" s="367"/>
      <c r="D1182" s="367"/>
      <c r="E1182" s="367"/>
      <c r="F1182" s="367"/>
      <c r="G1182" s="367"/>
    </row>
    <row r="1183" spans="1:7" x14ac:dyDescent="0.3">
      <c r="A1183" s="365" t="s">
        <v>1524</v>
      </c>
      <c r="B1183" s="365" t="s">
        <v>1525</v>
      </c>
      <c r="C1183" s="367"/>
      <c r="D1183" s="367"/>
      <c r="E1183" s="367"/>
      <c r="F1183" s="367"/>
      <c r="G1183" s="367"/>
    </row>
    <row r="1184" spans="1:7" x14ac:dyDescent="0.3">
      <c r="A1184" s="365" t="s">
        <v>1526</v>
      </c>
      <c r="B1184" s="365" t="s">
        <v>1527</v>
      </c>
      <c r="C1184" s="367"/>
      <c r="D1184" s="367"/>
      <c r="E1184" s="367"/>
      <c r="F1184" s="367"/>
      <c r="G1184" s="367"/>
    </row>
    <row r="1185" spans="1:7" x14ac:dyDescent="0.3">
      <c r="A1185" s="365" t="s">
        <v>1528</v>
      </c>
      <c r="B1185" s="365" t="s">
        <v>1529</v>
      </c>
      <c r="C1185" s="367"/>
      <c r="D1185" s="367"/>
      <c r="E1185" s="367"/>
      <c r="F1185" s="367"/>
      <c r="G1185" s="367"/>
    </row>
    <row r="1186" spans="1:7" x14ac:dyDescent="0.3">
      <c r="A1186" s="365" t="s">
        <v>1530</v>
      </c>
      <c r="B1186" s="365" t="s">
        <v>1531</v>
      </c>
      <c r="C1186" s="367"/>
      <c r="D1186" s="367"/>
      <c r="E1186" s="367"/>
      <c r="F1186" s="367"/>
      <c r="G1186" s="367"/>
    </row>
    <row r="1187" spans="1:7" x14ac:dyDescent="0.3">
      <c r="A1187" s="365" t="s">
        <v>1532</v>
      </c>
      <c r="B1187" s="365" t="s">
        <v>1533</v>
      </c>
      <c r="C1187" s="367"/>
      <c r="D1187" s="367"/>
      <c r="E1187" s="367"/>
      <c r="F1187" s="367"/>
      <c r="G1187" s="367"/>
    </row>
    <row r="1188" spans="1:7" x14ac:dyDescent="0.3">
      <c r="A1188" s="365" t="s">
        <v>1534</v>
      </c>
      <c r="B1188" s="365" t="s">
        <v>1535</v>
      </c>
      <c r="C1188" s="367"/>
      <c r="D1188" s="367"/>
      <c r="E1188" s="367"/>
      <c r="F1188" s="367"/>
      <c r="G1188" s="367"/>
    </row>
    <row r="1189" spans="1:7" x14ac:dyDescent="0.3">
      <c r="A1189" s="365" t="s">
        <v>1536</v>
      </c>
      <c r="B1189" s="365" t="s">
        <v>1537</v>
      </c>
      <c r="C1189" s="367"/>
      <c r="D1189" s="367"/>
      <c r="E1189" s="367"/>
      <c r="F1189" s="367"/>
      <c r="G1189" s="367"/>
    </row>
    <row r="1190" spans="1:7" x14ac:dyDescent="0.3">
      <c r="A1190" s="365" t="s">
        <v>1538</v>
      </c>
      <c r="B1190" s="365" t="s">
        <v>1539</v>
      </c>
      <c r="C1190" s="367"/>
      <c r="D1190" s="367"/>
      <c r="E1190" s="367"/>
      <c r="F1190" s="367"/>
      <c r="G1190" s="367"/>
    </row>
    <row r="1191" spans="1:7" x14ac:dyDescent="0.3">
      <c r="A1191" s="365" t="s">
        <v>1540</v>
      </c>
      <c r="B1191" s="365" t="s">
        <v>1541</v>
      </c>
      <c r="C1191" s="367"/>
      <c r="D1191" s="367"/>
      <c r="E1191" s="367"/>
      <c r="F1191" s="367"/>
      <c r="G1191" s="367"/>
    </row>
    <row r="1192" spans="1:7" x14ac:dyDescent="0.3">
      <c r="A1192" s="365" t="s">
        <v>1542</v>
      </c>
      <c r="B1192" s="365" t="s">
        <v>1543</v>
      </c>
      <c r="C1192" s="368"/>
      <c r="D1192" s="368"/>
      <c r="E1192" s="368"/>
      <c r="F1192" s="368"/>
      <c r="G1192" s="368"/>
    </row>
    <row r="1193" spans="1:7" x14ac:dyDescent="0.3">
      <c r="A1193" s="365" t="s">
        <v>958</v>
      </c>
      <c r="B1193" s="366"/>
      <c r="C1193" s="367"/>
      <c r="D1193" s="367"/>
      <c r="E1193" s="367"/>
      <c r="F1193" s="367"/>
      <c r="G1193" s="367"/>
    </row>
    <row r="1194" spans="1:7" x14ac:dyDescent="0.3">
      <c r="A1194" s="364"/>
      <c r="B1194" s="364"/>
      <c r="C1194" s="369"/>
      <c r="D1194" s="369"/>
      <c r="E1194" s="369"/>
      <c r="F1194" s="369"/>
      <c r="G1194" s="369"/>
    </row>
    <row r="1195" spans="1:7" x14ac:dyDescent="0.3">
      <c r="A1195" s="365" t="s">
        <v>1544</v>
      </c>
      <c r="B1195" s="366"/>
      <c r="C1195" s="367"/>
      <c r="D1195" s="367"/>
      <c r="E1195" s="367"/>
      <c r="F1195" s="367"/>
      <c r="G1195" s="367"/>
    </row>
    <row r="1196" spans="1:7" x14ac:dyDescent="0.3">
      <c r="A1196" s="240"/>
      <c r="B1196" s="240"/>
      <c r="C1196" s="245"/>
      <c r="D1196" s="245"/>
      <c r="E1196" s="245"/>
      <c r="F1196" s="245"/>
      <c r="G1196" s="245"/>
    </row>
    <row r="1197" spans="1:7" x14ac:dyDescent="0.3">
      <c r="A1197" s="365" t="s">
        <v>975</v>
      </c>
      <c r="B1197" s="366"/>
      <c r="C1197" s="367"/>
      <c r="D1197" s="367"/>
      <c r="E1197" s="367"/>
      <c r="F1197" s="367"/>
      <c r="G1197" s="367"/>
    </row>
    <row r="1198" spans="1:7" x14ac:dyDescent="0.3">
      <c r="A1198" s="365" t="s">
        <v>976</v>
      </c>
      <c r="B1198" s="366"/>
      <c r="C1198" s="368"/>
      <c r="D1198" s="368"/>
      <c r="E1198" s="368"/>
      <c r="F1198" s="368"/>
      <c r="G1198" s="368"/>
    </row>
    <row r="1199" spans="1:7" x14ac:dyDescent="0.3">
      <c r="A1199" s="365" t="s">
        <v>977</v>
      </c>
      <c r="B1199" s="366"/>
      <c r="C1199" s="367"/>
      <c r="D1199" s="367"/>
      <c r="E1199" s="367"/>
      <c r="F1199" s="367"/>
      <c r="G1199" s="367"/>
    </row>
    <row r="1200" spans="1:7" x14ac:dyDescent="0.3">
      <c r="A1200" s="240"/>
      <c r="B1200" s="240"/>
      <c r="C1200" s="245"/>
      <c r="D1200" s="245"/>
      <c r="E1200" s="245"/>
      <c r="F1200" s="245"/>
      <c r="G1200" s="245"/>
    </row>
    <row r="1201" spans="1:7" x14ac:dyDescent="0.3">
      <c r="A1201" s="365" t="s">
        <v>398</v>
      </c>
      <c r="B1201" s="364"/>
      <c r="C1201" s="364"/>
      <c r="D1201" s="364"/>
      <c r="E1201" s="364"/>
      <c r="F1201" s="364"/>
      <c r="G1201" s="364"/>
    </row>
    <row r="1202" spans="1:7" x14ac:dyDescent="0.3">
      <c r="A1202" s="365" t="s">
        <v>346</v>
      </c>
      <c r="B1202" s="366"/>
      <c r="C1202" s="367"/>
      <c r="D1202" s="367"/>
      <c r="E1202" s="367"/>
      <c r="F1202" s="367"/>
      <c r="G1202" s="367"/>
    </row>
    <row r="1203" spans="1:7" x14ac:dyDescent="0.3">
      <c r="A1203" s="365" t="s">
        <v>1545</v>
      </c>
      <c r="B1203" s="365" t="s">
        <v>245</v>
      </c>
      <c r="C1203" s="367"/>
      <c r="D1203" s="367"/>
      <c r="E1203" s="367"/>
      <c r="F1203" s="367"/>
      <c r="G1203" s="367"/>
    </row>
    <row r="1204" spans="1:7" x14ac:dyDescent="0.3">
      <c r="A1204" s="365" t="s">
        <v>2545</v>
      </c>
      <c r="B1204" s="365" t="s">
        <v>2492</v>
      </c>
      <c r="C1204" s="367"/>
      <c r="D1204" s="367"/>
      <c r="E1204" s="367"/>
      <c r="F1204" s="367"/>
      <c r="G1204" s="367"/>
    </row>
    <row r="1205" spans="1:7" x14ac:dyDescent="0.3">
      <c r="A1205" s="365" t="s">
        <v>1546</v>
      </c>
      <c r="B1205" s="365" t="s">
        <v>1547</v>
      </c>
      <c r="C1205" s="367"/>
      <c r="D1205" s="367"/>
      <c r="E1205" s="367"/>
      <c r="F1205" s="367"/>
      <c r="G1205" s="367"/>
    </row>
    <row r="1206" spans="1:7" x14ac:dyDescent="0.3">
      <c r="A1206" s="365" t="s">
        <v>1548</v>
      </c>
      <c r="B1206" s="365" t="s">
        <v>1549</v>
      </c>
      <c r="C1206" s="367"/>
      <c r="D1206" s="367"/>
      <c r="E1206" s="367"/>
      <c r="F1206" s="367"/>
      <c r="G1206" s="367"/>
    </row>
    <row r="1207" spans="1:7" x14ac:dyDescent="0.3">
      <c r="A1207" s="365" t="s">
        <v>1550</v>
      </c>
      <c r="B1207" s="365" t="s">
        <v>1551</v>
      </c>
      <c r="C1207" s="367"/>
      <c r="D1207" s="367"/>
      <c r="E1207" s="367"/>
      <c r="F1207" s="367"/>
      <c r="G1207" s="367"/>
    </row>
    <row r="1208" spans="1:7" x14ac:dyDescent="0.3">
      <c r="A1208" s="365" t="s">
        <v>1552</v>
      </c>
      <c r="B1208" s="365" t="s">
        <v>1553</v>
      </c>
      <c r="C1208" s="367"/>
      <c r="D1208" s="367"/>
      <c r="E1208" s="367"/>
      <c r="F1208" s="367"/>
      <c r="G1208" s="367"/>
    </row>
    <row r="1209" spans="1:7" x14ac:dyDescent="0.3">
      <c r="A1209" s="365" t="s">
        <v>1554</v>
      </c>
      <c r="B1209" s="365" t="s">
        <v>1555</v>
      </c>
      <c r="C1209" s="367"/>
      <c r="D1209" s="367"/>
      <c r="E1209" s="367"/>
      <c r="F1209" s="367"/>
      <c r="G1209" s="367"/>
    </row>
    <row r="1210" spans="1:7" x14ac:dyDescent="0.3">
      <c r="A1210" s="365" t="s">
        <v>1556</v>
      </c>
      <c r="B1210" s="365" t="s">
        <v>1557</v>
      </c>
      <c r="C1210" s="367"/>
      <c r="D1210" s="367"/>
      <c r="E1210" s="367"/>
      <c r="F1210" s="367"/>
      <c r="G1210" s="367"/>
    </row>
    <row r="1211" spans="1:7" x14ac:dyDescent="0.3">
      <c r="A1211" s="365" t="s">
        <v>1558</v>
      </c>
      <c r="B1211" s="365" t="s">
        <v>1559</v>
      </c>
      <c r="C1211" s="367"/>
      <c r="D1211" s="367"/>
      <c r="E1211" s="367"/>
      <c r="F1211" s="367"/>
      <c r="G1211" s="367"/>
    </row>
    <row r="1212" spans="1:7" x14ac:dyDescent="0.3">
      <c r="A1212" s="365" t="s">
        <v>1560</v>
      </c>
      <c r="B1212" s="365" t="s">
        <v>1561</v>
      </c>
      <c r="C1212" s="367"/>
      <c r="D1212" s="367"/>
      <c r="E1212" s="367"/>
      <c r="F1212" s="367"/>
      <c r="G1212" s="367"/>
    </row>
    <row r="1213" spans="1:7" x14ac:dyDescent="0.3">
      <c r="A1213" s="365" t="s">
        <v>1562</v>
      </c>
      <c r="B1213" s="365" t="s">
        <v>1563</v>
      </c>
      <c r="C1213" s="367"/>
      <c r="D1213" s="367"/>
      <c r="E1213" s="367"/>
      <c r="F1213" s="367"/>
      <c r="G1213" s="367"/>
    </row>
    <row r="1214" spans="1:7" x14ac:dyDescent="0.3">
      <c r="A1214" s="365" t="s">
        <v>1564</v>
      </c>
      <c r="B1214" s="365" t="s">
        <v>1565</v>
      </c>
      <c r="C1214" s="367"/>
      <c r="D1214" s="367"/>
      <c r="E1214" s="367"/>
      <c r="F1214" s="367"/>
      <c r="G1214" s="367"/>
    </row>
    <row r="1215" spans="1:7" x14ac:dyDescent="0.3">
      <c r="A1215" s="365" t="s">
        <v>1566</v>
      </c>
      <c r="B1215" s="365" t="s">
        <v>1567</v>
      </c>
      <c r="C1215" s="367"/>
      <c r="D1215" s="367"/>
      <c r="E1215" s="367"/>
      <c r="F1215" s="367"/>
      <c r="G1215" s="367"/>
    </row>
    <row r="1216" spans="1:7" x14ac:dyDescent="0.3">
      <c r="A1216" s="365" t="s">
        <v>1568</v>
      </c>
      <c r="B1216" s="365" t="s">
        <v>1569</v>
      </c>
      <c r="C1216" s="367"/>
      <c r="D1216" s="367"/>
      <c r="E1216" s="367"/>
      <c r="F1216" s="367"/>
      <c r="G1216" s="367"/>
    </row>
    <row r="1217" spans="1:7" x14ac:dyDescent="0.3">
      <c r="A1217" s="365" t="s">
        <v>1570</v>
      </c>
      <c r="B1217" s="365" t="s">
        <v>1571</v>
      </c>
      <c r="C1217" s="367"/>
      <c r="D1217" s="367"/>
      <c r="E1217" s="367"/>
      <c r="F1217" s="367"/>
      <c r="G1217" s="367"/>
    </row>
    <row r="1218" spans="1:7" x14ac:dyDescent="0.3">
      <c r="A1218" s="365" t="s">
        <v>1572</v>
      </c>
      <c r="B1218" s="365" t="s">
        <v>1573</v>
      </c>
      <c r="C1218" s="367"/>
      <c r="D1218" s="367"/>
      <c r="E1218" s="367"/>
      <c r="F1218" s="367"/>
      <c r="G1218" s="367"/>
    </row>
    <row r="1219" spans="1:7" x14ac:dyDescent="0.3">
      <c r="A1219" s="365" t="s">
        <v>1574</v>
      </c>
      <c r="B1219" s="365" t="s">
        <v>1575</v>
      </c>
      <c r="C1219" s="367"/>
      <c r="D1219" s="367"/>
      <c r="E1219" s="367"/>
      <c r="F1219" s="367"/>
      <c r="G1219" s="367"/>
    </row>
    <row r="1220" spans="1:7" x14ac:dyDescent="0.3">
      <c r="A1220" s="365" t="s">
        <v>1576</v>
      </c>
      <c r="B1220" s="365" t="s">
        <v>1577</v>
      </c>
      <c r="C1220" s="367"/>
      <c r="D1220" s="367"/>
      <c r="E1220" s="367"/>
      <c r="F1220" s="367"/>
      <c r="G1220" s="367"/>
    </row>
    <row r="1221" spans="1:7" x14ac:dyDescent="0.3">
      <c r="A1221" s="365" t="s">
        <v>1578</v>
      </c>
      <c r="B1221" s="365" t="s">
        <v>1579</v>
      </c>
      <c r="C1221" s="367"/>
      <c r="D1221" s="367"/>
      <c r="E1221" s="367"/>
      <c r="F1221" s="367"/>
      <c r="G1221" s="367"/>
    </row>
    <row r="1222" spans="1:7" x14ac:dyDescent="0.3">
      <c r="A1222" s="365" t="s">
        <v>1580</v>
      </c>
      <c r="B1222" s="365" t="s">
        <v>1581</v>
      </c>
      <c r="C1222" s="367"/>
      <c r="D1222" s="367"/>
      <c r="E1222" s="367"/>
      <c r="F1222" s="367"/>
      <c r="G1222" s="367"/>
    </row>
    <row r="1223" spans="1:7" x14ac:dyDescent="0.3">
      <c r="A1223" s="365" t="s">
        <v>1582</v>
      </c>
      <c r="B1223" s="365" t="s">
        <v>1583</v>
      </c>
      <c r="C1223" s="367"/>
      <c r="D1223" s="367"/>
      <c r="E1223" s="367"/>
      <c r="F1223" s="367"/>
      <c r="G1223" s="367"/>
    </row>
    <row r="1224" spans="1:7" x14ac:dyDescent="0.3">
      <c r="A1224" s="365" t="s">
        <v>1584</v>
      </c>
      <c r="B1224" s="365" t="s">
        <v>1585</v>
      </c>
      <c r="C1224" s="367"/>
      <c r="D1224" s="367"/>
      <c r="E1224" s="367"/>
      <c r="F1224" s="367"/>
      <c r="G1224" s="367"/>
    </row>
    <row r="1225" spans="1:7" x14ac:dyDescent="0.3">
      <c r="A1225" s="365" t="s">
        <v>1586</v>
      </c>
      <c r="B1225" s="365" t="s">
        <v>1587</v>
      </c>
      <c r="C1225" s="367"/>
      <c r="D1225" s="367"/>
      <c r="E1225" s="367"/>
      <c r="F1225" s="367"/>
      <c r="G1225" s="367"/>
    </row>
    <row r="1226" spans="1:7" x14ac:dyDescent="0.3">
      <c r="A1226" s="365" t="s">
        <v>1588</v>
      </c>
      <c r="B1226" s="365" t="s">
        <v>1589</v>
      </c>
      <c r="C1226" s="367"/>
      <c r="D1226" s="367"/>
      <c r="E1226" s="367"/>
      <c r="F1226" s="367"/>
      <c r="G1226" s="367"/>
    </row>
    <row r="1227" spans="1:7" x14ac:dyDescent="0.3">
      <c r="A1227" s="365" t="s">
        <v>1590</v>
      </c>
      <c r="B1227" s="365" t="s">
        <v>1591</v>
      </c>
      <c r="C1227" s="367"/>
      <c r="D1227" s="367"/>
      <c r="E1227" s="367"/>
      <c r="F1227" s="367"/>
      <c r="G1227" s="367"/>
    </row>
    <row r="1228" spans="1:7" x14ac:dyDescent="0.3">
      <c r="A1228" s="365" t="s">
        <v>2546</v>
      </c>
      <c r="B1228" s="365" t="s">
        <v>2547</v>
      </c>
      <c r="C1228" s="367"/>
      <c r="D1228" s="367"/>
      <c r="E1228" s="367"/>
      <c r="F1228" s="367"/>
      <c r="G1228" s="367"/>
    </row>
    <row r="1229" spans="1:7" x14ac:dyDescent="0.3">
      <c r="A1229" s="365" t="s">
        <v>1592</v>
      </c>
      <c r="B1229" s="365" t="s">
        <v>1593</v>
      </c>
      <c r="C1229" s="367"/>
      <c r="D1229" s="367"/>
      <c r="E1229" s="367"/>
      <c r="F1229" s="367"/>
      <c r="G1229" s="367"/>
    </row>
    <row r="1230" spans="1:7" x14ac:dyDescent="0.3">
      <c r="A1230" s="365" t="s">
        <v>1594</v>
      </c>
      <c r="B1230" s="365" t="s">
        <v>1595</v>
      </c>
      <c r="C1230" s="367"/>
      <c r="D1230" s="367"/>
      <c r="E1230" s="367"/>
      <c r="F1230" s="367"/>
      <c r="G1230" s="367"/>
    </row>
    <row r="1231" spans="1:7" x14ac:dyDescent="0.3">
      <c r="A1231" s="365" t="s">
        <v>1596</v>
      </c>
      <c r="B1231" s="365" t="s">
        <v>1597</v>
      </c>
      <c r="C1231" s="368"/>
      <c r="D1231" s="368"/>
      <c r="E1231" s="368"/>
      <c r="F1231" s="368"/>
      <c r="G1231" s="368"/>
    </row>
    <row r="1232" spans="1:7" x14ac:dyDescent="0.3">
      <c r="A1232" s="365" t="s">
        <v>558</v>
      </c>
      <c r="B1232" s="366"/>
      <c r="C1232" s="367"/>
      <c r="D1232" s="367"/>
      <c r="E1232" s="367"/>
      <c r="F1232" s="367"/>
      <c r="G1232" s="367"/>
    </row>
    <row r="1233" spans="1:7" x14ac:dyDescent="0.3">
      <c r="A1233" s="240"/>
      <c r="B1233" s="240"/>
      <c r="C1233" s="245"/>
      <c r="D1233" s="245"/>
      <c r="E1233" s="245"/>
      <c r="F1233" s="245"/>
      <c r="G1233" s="245"/>
    </row>
    <row r="1234" spans="1:7" x14ac:dyDescent="0.3">
      <c r="A1234" s="365" t="s">
        <v>401</v>
      </c>
      <c r="B1234" s="366"/>
      <c r="C1234" s="367"/>
      <c r="D1234" s="367"/>
      <c r="E1234" s="367"/>
      <c r="F1234" s="367"/>
      <c r="G1234" s="367"/>
    </row>
    <row r="1235" spans="1:7" x14ac:dyDescent="0.3">
      <c r="A1235" s="365" t="s">
        <v>1598</v>
      </c>
      <c r="B1235" s="365" t="s">
        <v>1599</v>
      </c>
      <c r="C1235" s="367"/>
      <c r="D1235" s="367"/>
      <c r="E1235" s="367"/>
      <c r="F1235" s="367"/>
      <c r="G1235" s="367"/>
    </row>
    <row r="1236" spans="1:7" x14ac:dyDescent="0.3">
      <c r="A1236" s="365" t="s">
        <v>1600</v>
      </c>
      <c r="B1236" s="365" t="s">
        <v>330</v>
      </c>
      <c r="C1236" s="367"/>
      <c r="D1236" s="367"/>
      <c r="E1236" s="367"/>
      <c r="F1236" s="367"/>
      <c r="G1236" s="367"/>
    </row>
    <row r="1237" spans="1:7" x14ac:dyDescent="0.3">
      <c r="A1237" s="365" t="s">
        <v>1601</v>
      </c>
      <c r="B1237" s="365" t="s">
        <v>674</v>
      </c>
      <c r="C1237" s="367"/>
      <c r="D1237" s="367"/>
      <c r="E1237" s="367"/>
      <c r="F1237" s="367"/>
      <c r="G1237" s="367"/>
    </row>
    <row r="1238" spans="1:7" x14ac:dyDescent="0.3">
      <c r="A1238" s="365" t="s">
        <v>1602</v>
      </c>
      <c r="B1238" s="365" t="s">
        <v>676</v>
      </c>
      <c r="C1238" s="367"/>
      <c r="D1238" s="367"/>
      <c r="E1238" s="367"/>
      <c r="F1238" s="367"/>
      <c r="G1238" s="367"/>
    </row>
    <row r="1239" spans="1:7" x14ac:dyDescent="0.3">
      <c r="A1239" s="365" t="s">
        <v>1603</v>
      </c>
      <c r="B1239" s="365" t="s">
        <v>1604</v>
      </c>
      <c r="C1239" s="368"/>
      <c r="D1239" s="368"/>
      <c r="E1239" s="368"/>
      <c r="F1239" s="368"/>
      <c r="G1239" s="368"/>
    </row>
    <row r="1240" spans="1:7" x14ac:dyDescent="0.3">
      <c r="A1240" s="365" t="s">
        <v>1605</v>
      </c>
      <c r="B1240" s="366"/>
      <c r="C1240" s="367"/>
      <c r="D1240" s="367"/>
      <c r="E1240" s="367"/>
      <c r="F1240" s="367"/>
      <c r="G1240" s="367"/>
    </row>
    <row r="1241" spans="1:7" x14ac:dyDescent="0.3">
      <c r="A1241" s="240"/>
      <c r="B1241" s="240"/>
      <c r="C1241" s="245"/>
      <c r="D1241" s="245"/>
      <c r="E1241" s="245"/>
      <c r="F1241" s="245"/>
      <c r="G1241" s="245"/>
    </row>
    <row r="1242" spans="1:7" x14ac:dyDescent="0.3">
      <c r="A1242" s="365" t="s">
        <v>406</v>
      </c>
      <c r="B1242" s="366"/>
      <c r="C1242" s="367"/>
      <c r="D1242" s="367"/>
      <c r="E1242" s="367"/>
      <c r="F1242" s="367"/>
      <c r="G1242" s="367"/>
    </row>
    <row r="1243" spans="1:7" x14ac:dyDescent="0.3">
      <c r="A1243" s="365" t="s">
        <v>1606</v>
      </c>
      <c r="B1243" s="365" t="s">
        <v>595</v>
      </c>
      <c r="C1243" s="367"/>
      <c r="D1243" s="367"/>
      <c r="E1243" s="367"/>
      <c r="F1243" s="367"/>
      <c r="G1243" s="367"/>
    </row>
    <row r="1244" spans="1:7" x14ac:dyDescent="0.3">
      <c r="A1244" s="365" t="s">
        <v>1607</v>
      </c>
      <c r="B1244" s="365" t="s">
        <v>907</v>
      </c>
      <c r="C1244" s="367"/>
      <c r="D1244" s="367"/>
      <c r="E1244" s="367"/>
      <c r="F1244" s="367"/>
      <c r="G1244" s="367"/>
    </row>
    <row r="1245" spans="1:7" x14ac:dyDescent="0.3">
      <c r="A1245" s="365" t="s">
        <v>1608</v>
      </c>
      <c r="B1245" s="365" t="s">
        <v>765</v>
      </c>
      <c r="C1245" s="367"/>
      <c r="D1245" s="367"/>
      <c r="E1245" s="367"/>
      <c r="F1245" s="367"/>
      <c r="G1245" s="367"/>
    </row>
    <row r="1246" spans="1:7" x14ac:dyDescent="0.3">
      <c r="A1246" s="365" t="s">
        <v>1609</v>
      </c>
      <c r="B1246" s="365" t="s">
        <v>258</v>
      </c>
      <c r="C1246" s="367"/>
      <c r="D1246" s="367"/>
      <c r="E1246" s="367"/>
      <c r="F1246" s="367"/>
      <c r="G1246" s="367"/>
    </row>
    <row r="1247" spans="1:7" x14ac:dyDescent="0.3">
      <c r="A1247" s="365" t="s">
        <v>1610</v>
      </c>
      <c r="B1247" s="365" t="s">
        <v>1611</v>
      </c>
      <c r="C1247" s="367"/>
      <c r="D1247" s="367"/>
      <c r="E1247" s="367"/>
      <c r="F1247" s="367"/>
      <c r="G1247" s="367"/>
    </row>
    <row r="1248" spans="1:7" x14ac:dyDescent="0.3">
      <c r="A1248" s="365" t="s">
        <v>1612</v>
      </c>
      <c r="B1248" s="365" t="s">
        <v>1613</v>
      </c>
      <c r="C1248" s="367"/>
      <c r="D1248" s="367"/>
      <c r="E1248" s="367"/>
      <c r="F1248" s="367"/>
      <c r="G1248" s="367"/>
    </row>
    <row r="1249" spans="1:7" x14ac:dyDescent="0.3">
      <c r="A1249" s="365" t="s">
        <v>1614</v>
      </c>
      <c r="B1249" s="365" t="s">
        <v>1615</v>
      </c>
      <c r="C1249" s="367"/>
      <c r="D1249" s="367"/>
      <c r="E1249" s="367"/>
      <c r="F1249" s="367"/>
      <c r="G1249" s="367"/>
    </row>
    <row r="1250" spans="1:7" x14ac:dyDescent="0.3">
      <c r="A1250" s="365" t="s">
        <v>2548</v>
      </c>
      <c r="B1250" s="365" t="s">
        <v>55</v>
      </c>
      <c r="C1250" s="367"/>
      <c r="D1250" s="367"/>
      <c r="E1250" s="367"/>
      <c r="F1250" s="367"/>
      <c r="G1250" s="367"/>
    </row>
    <row r="1251" spans="1:7" x14ac:dyDescent="0.3">
      <c r="A1251" s="365" t="s">
        <v>1616</v>
      </c>
      <c r="B1251" s="365" t="s">
        <v>1617</v>
      </c>
      <c r="C1251" s="367"/>
      <c r="D1251" s="367"/>
      <c r="E1251" s="367"/>
      <c r="F1251" s="367"/>
      <c r="G1251" s="367"/>
    </row>
    <row r="1252" spans="1:7" x14ac:dyDescent="0.3">
      <c r="A1252" s="365" t="s">
        <v>1618</v>
      </c>
      <c r="B1252" s="365" t="s">
        <v>1619</v>
      </c>
      <c r="C1252" s="368"/>
      <c r="D1252" s="368"/>
      <c r="E1252" s="368"/>
      <c r="F1252" s="368"/>
      <c r="G1252" s="368"/>
    </row>
    <row r="1253" spans="1:7" x14ac:dyDescent="0.3">
      <c r="A1253" s="365" t="s">
        <v>1620</v>
      </c>
      <c r="B1253" s="366"/>
      <c r="C1253" s="367"/>
      <c r="D1253" s="367"/>
      <c r="E1253" s="367"/>
      <c r="F1253" s="367"/>
      <c r="G1253" s="367"/>
    </row>
    <row r="1254" spans="1:7" x14ac:dyDescent="0.3">
      <c r="A1254" s="236"/>
      <c r="B1254" s="238"/>
      <c r="C1254" s="238"/>
      <c r="D1254" s="238"/>
      <c r="E1254" s="238"/>
      <c r="F1254" s="238"/>
      <c r="G1254" s="238"/>
    </row>
    <row r="1255" spans="1:7" x14ac:dyDescent="0.3">
      <c r="A1255" s="365" t="s">
        <v>351</v>
      </c>
      <c r="B1255" s="366"/>
      <c r="C1255" s="367"/>
      <c r="D1255" s="367"/>
      <c r="E1255" s="367"/>
      <c r="F1255" s="367"/>
      <c r="G1255" s="367"/>
    </row>
    <row r="1256" spans="1:7" x14ac:dyDescent="0.3">
      <c r="A1256" s="365" t="s">
        <v>1621</v>
      </c>
      <c r="B1256" s="365" t="s">
        <v>44</v>
      </c>
      <c r="C1256" s="367"/>
      <c r="D1256" s="367"/>
      <c r="E1256" s="367"/>
      <c r="F1256" s="367"/>
      <c r="G1256" s="367"/>
    </row>
    <row r="1257" spans="1:7" x14ac:dyDescent="0.3">
      <c r="A1257" s="365" t="s">
        <v>1622</v>
      </c>
      <c r="B1257" s="365" t="s">
        <v>687</v>
      </c>
      <c r="C1257" s="367"/>
      <c r="D1257" s="367"/>
      <c r="E1257" s="367"/>
      <c r="F1257" s="367"/>
      <c r="G1257" s="367"/>
    </row>
    <row r="1258" spans="1:7" x14ac:dyDescent="0.3">
      <c r="A1258" s="365" t="s">
        <v>1623</v>
      </c>
      <c r="B1258" s="365" t="s">
        <v>183</v>
      </c>
      <c r="C1258" s="367"/>
      <c r="D1258" s="367"/>
      <c r="E1258" s="367"/>
      <c r="F1258" s="367"/>
      <c r="G1258" s="367"/>
    </row>
    <row r="1259" spans="1:7" x14ac:dyDescent="0.3">
      <c r="A1259" s="365" t="s">
        <v>1624</v>
      </c>
      <c r="B1259" s="365" t="s">
        <v>1625</v>
      </c>
      <c r="C1259" s="367"/>
      <c r="D1259" s="367"/>
      <c r="E1259" s="367"/>
      <c r="F1259" s="367"/>
      <c r="G1259" s="367"/>
    </row>
    <row r="1260" spans="1:7" x14ac:dyDescent="0.3">
      <c r="A1260" s="365" t="s">
        <v>1626</v>
      </c>
      <c r="B1260" s="365" t="s">
        <v>600</v>
      </c>
      <c r="C1260" s="367"/>
      <c r="D1260" s="367"/>
      <c r="E1260" s="367"/>
      <c r="F1260" s="367"/>
      <c r="G1260" s="367"/>
    </row>
    <row r="1261" spans="1:7" x14ac:dyDescent="0.3">
      <c r="A1261" s="365" t="s">
        <v>1627</v>
      </c>
      <c r="B1261" s="365" t="s">
        <v>261</v>
      </c>
      <c r="C1261" s="367"/>
      <c r="D1261" s="367"/>
      <c r="E1261" s="367"/>
      <c r="F1261" s="367"/>
      <c r="G1261" s="367"/>
    </row>
    <row r="1262" spans="1:7" x14ac:dyDescent="0.3">
      <c r="A1262" s="365" t="s">
        <v>1628</v>
      </c>
      <c r="B1262" s="365" t="s">
        <v>646</v>
      </c>
      <c r="C1262" s="368"/>
      <c r="D1262" s="368"/>
      <c r="E1262" s="368"/>
      <c r="F1262" s="368"/>
      <c r="G1262" s="368"/>
    </row>
    <row r="1263" spans="1:7" x14ac:dyDescent="0.3">
      <c r="A1263" s="365" t="s">
        <v>723</v>
      </c>
      <c r="B1263" s="366"/>
      <c r="C1263" s="367"/>
      <c r="D1263" s="367"/>
      <c r="E1263" s="367"/>
      <c r="F1263" s="367"/>
      <c r="G1263" s="367"/>
    </row>
    <row r="1264" spans="1:7" x14ac:dyDescent="0.3">
      <c r="A1264" s="236"/>
      <c r="B1264" s="238"/>
      <c r="C1264" s="238"/>
      <c r="D1264" s="238"/>
      <c r="E1264" s="238"/>
      <c r="F1264" s="238"/>
      <c r="G1264" s="238"/>
    </row>
    <row r="1265" spans="1:7" x14ac:dyDescent="0.3">
      <c r="A1265" s="365" t="s">
        <v>364</v>
      </c>
      <c r="B1265" s="366"/>
      <c r="C1265" s="367"/>
      <c r="D1265" s="367"/>
      <c r="E1265" s="367"/>
      <c r="F1265" s="367"/>
      <c r="G1265" s="367"/>
    </row>
    <row r="1266" spans="1:7" x14ac:dyDescent="0.3">
      <c r="A1266" s="365" t="s">
        <v>1629</v>
      </c>
      <c r="B1266" s="365" t="s">
        <v>722</v>
      </c>
      <c r="C1266" s="367"/>
      <c r="D1266" s="367"/>
      <c r="E1266" s="367"/>
      <c r="F1266" s="367"/>
      <c r="G1266" s="367"/>
    </row>
    <row r="1267" spans="1:7" x14ac:dyDescent="0.3">
      <c r="A1267" s="365" t="s">
        <v>1630</v>
      </c>
      <c r="B1267" s="365" t="s">
        <v>794</v>
      </c>
      <c r="C1267" s="368"/>
      <c r="D1267" s="368"/>
      <c r="E1267" s="368"/>
      <c r="F1267" s="368"/>
      <c r="G1267" s="368"/>
    </row>
    <row r="1268" spans="1:7" x14ac:dyDescent="0.3">
      <c r="A1268" s="365" t="s">
        <v>1144</v>
      </c>
      <c r="B1268" s="366"/>
      <c r="C1268" s="367"/>
      <c r="D1268" s="367"/>
      <c r="E1268" s="367"/>
      <c r="F1268" s="367"/>
      <c r="G1268" s="367"/>
    </row>
    <row r="1269" spans="1:7" x14ac:dyDescent="0.3">
      <c r="A1269" s="364"/>
      <c r="B1269" s="364"/>
      <c r="C1269" s="369"/>
      <c r="D1269" s="369"/>
      <c r="E1269" s="369"/>
      <c r="F1269" s="369"/>
      <c r="G1269" s="369"/>
    </row>
    <row r="1270" spans="1:7" x14ac:dyDescent="0.3">
      <c r="A1270" s="365" t="s">
        <v>1631</v>
      </c>
      <c r="B1270" s="366"/>
      <c r="C1270" s="367"/>
      <c r="D1270" s="367"/>
      <c r="E1270" s="367"/>
      <c r="F1270" s="367"/>
      <c r="G1270" s="367"/>
    </row>
    <row r="1271" spans="1:7" x14ac:dyDescent="0.3">
      <c r="A1271" s="240"/>
      <c r="B1271" s="244"/>
      <c r="C1271" s="245"/>
      <c r="D1271" s="245"/>
      <c r="E1271" s="245"/>
      <c r="F1271" s="245"/>
      <c r="G1271" s="245"/>
    </row>
    <row r="1272" spans="1:7" x14ac:dyDescent="0.3">
      <c r="A1272" s="365" t="s">
        <v>975</v>
      </c>
      <c r="B1272" s="366"/>
      <c r="C1272" s="367"/>
      <c r="D1272" s="367"/>
      <c r="E1272" s="367"/>
      <c r="F1272" s="367"/>
      <c r="G1272" s="367"/>
    </row>
    <row r="1273" spans="1:7" x14ac:dyDescent="0.3">
      <c r="A1273" s="365" t="s">
        <v>976</v>
      </c>
      <c r="B1273" s="366"/>
      <c r="C1273" s="368"/>
      <c r="D1273" s="368"/>
      <c r="E1273" s="368"/>
      <c r="F1273" s="368"/>
      <c r="G1273" s="368"/>
    </row>
    <row r="1274" spans="1:7" x14ac:dyDescent="0.3">
      <c r="A1274" s="365" t="s">
        <v>977</v>
      </c>
      <c r="B1274" s="366"/>
      <c r="C1274" s="367"/>
      <c r="D1274" s="367"/>
      <c r="E1274" s="367"/>
      <c r="F1274" s="367"/>
      <c r="G1274" s="367"/>
    </row>
    <row r="1275" spans="1:7" x14ac:dyDescent="0.3">
      <c r="A1275" s="240"/>
      <c r="B1275" s="240"/>
      <c r="C1275" s="246"/>
      <c r="D1275" s="246"/>
      <c r="E1275" s="246"/>
      <c r="F1275" s="246"/>
      <c r="G1275" s="246"/>
    </row>
    <row r="1276" spans="1:7" x14ac:dyDescent="0.3">
      <c r="A1276" s="365" t="s">
        <v>422</v>
      </c>
      <c r="B1276" s="364"/>
      <c r="C1276" s="364"/>
      <c r="D1276" s="364"/>
      <c r="E1276" s="364"/>
      <c r="F1276" s="364"/>
      <c r="G1276" s="364"/>
    </row>
    <row r="1277" spans="1:7" x14ac:dyDescent="0.3">
      <c r="A1277" s="365" t="s">
        <v>346</v>
      </c>
      <c r="B1277" s="366"/>
      <c r="C1277" s="367"/>
      <c r="D1277" s="367"/>
      <c r="E1277" s="367"/>
      <c r="F1277" s="367"/>
      <c r="G1277" s="367"/>
    </row>
    <row r="1278" spans="1:7" x14ac:dyDescent="0.3">
      <c r="A1278" s="365" t="s">
        <v>2549</v>
      </c>
      <c r="B1278" s="365" t="s">
        <v>2492</v>
      </c>
      <c r="C1278" s="367"/>
      <c r="D1278" s="367"/>
      <c r="E1278" s="367"/>
      <c r="F1278" s="367"/>
      <c r="G1278" s="367"/>
    </row>
    <row r="1279" spans="1:7" x14ac:dyDescent="0.3">
      <c r="A1279" s="365" t="s">
        <v>1632</v>
      </c>
      <c r="B1279" s="365" t="s">
        <v>1633</v>
      </c>
      <c r="C1279" s="367"/>
      <c r="D1279" s="367"/>
      <c r="E1279" s="367"/>
      <c r="F1279" s="367"/>
      <c r="G1279" s="367"/>
    </row>
    <row r="1280" spans="1:7" x14ac:dyDescent="0.3">
      <c r="A1280" s="365" t="s">
        <v>1634</v>
      </c>
      <c r="B1280" s="365" t="s">
        <v>244</v>
      </c>
      <c r="C1280" s="368"/>
      <c r="D1280" s="368"/>
      <c r="E1280" s="368"/>
      <c r="F1280" s="368"/>
      <c r="G1280" s="368"/>
    </row>
    <row r="1281" spans="1:7" x14ac:dyDescent="0.3">
      <c r="A1281" s="365" t="s">
        <v>558</v>
      </c>
      <c r="B1281" s="366"/>
      <c r="C1281" s="367"/>
      <c r="D1281" s="367"/>
      <c r="E1281" s="367"/>
      <c r="F1281" s="367"/>
      <c r="G1281" s="367"/>
    </row>
    <row r="1282" spans="1:7" x14ac:dyDescent="0.3">
      <c r="A1282" s="240"/>
      <c r="B1282" s="244"/>
      <c r="C1282" s="245"/>
      <c r="D1282" s="245"/>
      <c r="E1282" s="245"/>
      <c r="F1282" s="245"/>
      <c r="G1282" s="245"/>
    </row>
    <row r="1283" spans="1:7" x14ac:dyDescent="0.3">
      <c r="A1283" s="365" t="s">
        <v>351</v>
      </c>
      <c r="B1283" s="366"/>
      <c r="C1283" s="367"/>
      <c r="D1283" s="367"/>
      <c r="E1283" s="367"/>
      <c r="F1283" s="367"/>
      <c r="G1283" s="367"/>
    </row>
    <row r="1284" spans="1:7" x14ac:dyDescent="0.3">
      <c r="A1284" s="365" t="s">
        <v>1635</v>
      </c>
      <c r="B1284" s="365" t="s">
        <v>800</v>
      </c>
      <c r="C1284" s="368"/>
      <c r="D1284" s="368"/>
      <c r="E1284" s="368"/>
      <c r="F1284" s="368"/>
      <c r="G1284" s="368"/>
    </row>
    <row r="1285" spans="1:7" x14ac:dyDescent="0.3">
      <c r="A1285" s="365" t="s">
        <v>723</v>
      </c>
      <c r="B1285" s="366"/>
      <c r="C1285" s="367"/>
      <c r="D1285" s="367"/>
      <c r="E1285" s="367"/>
      <c r="F1285" s="367"/>
      <c r="G1285" s="367"/>
    </row>
    <row r="1286" spans="1:7" x14ac:dyDescent="0.3">
      <c r="A1286" s="240"/>
      <c r="B1286" s="240"/>
      <c r="C1286" s="246"/>
      <c r="D1286" s="246"/>
      <c r="E1286" s="246"/>
      <c r="F1286" s="246"/>
      <c r="G1286" s="246"/>
    </row>
    <row r="1287" spans="1:7" x14ac:dyDescent="0.3">
      <c r="A1287" s="365" t="s">
        <v>367</v>
      </c>
      <c r="B1287" s="366"/>
      <c r="C1287" s="367"/>
      <c r="D1287" s="367"/>
      <c r="E1287" s="367"/>
      <c r="F1287" s="367"/>
      <c r="G1287" s="367"/>
    </row>
    <row r="1288" spans="1:7" x14ac:dyDescent="0.3">
      <c r="A1288" s="365" t="s">
        <v>1636</v>
      </c>
      <c r="B1288" s="365" t="s">
        <v>53</v>
      </c>
      <c r="C1288" s="368"/>
      <c r="D1288" s="368"/>
      <c r="E1288" s="368"/>
      <c r="F1288" s="368"/>
      <c r="G1288" s="368"/>
    </row>
    <row r="1289" spans="1:7" x14ac:dyDescent="0.3">
      <c r="A1289" s="365" t="s">
        <v>1135</v>
      </c>
      <c r="B1289" s="366"/>
      <c r="C1289" s="367"/>
      <c r="D1289" s="367"/>
      <c r="E1289" s="367"/>
      <c r="F1289" s="367"/>
      <c r="G1289" s="367"/>
    </row>
    <row r="1290" spans="1:7" x14ac:dyDescent="0.3">
      <c r="A1290" s="236"/>
      <c r="B1290" s="238"/>
      <c r="C1290" s="238"/>
      <c r="D1290" s="238"/>
      <c r="E1290" s="238"/>
      <c r="F1290" s="238"/>
      <c r="G1290" s="238"/>
    </row>
    <row r="1291" spans="1:7" x14ac:dyDescent="0.3">
      <c r="A1291" s="365" t="s">
        <v>370</v>
      </c>
      <c r="B1291" s="366"/>
      <c r="C1291" s="367"/>
      <c r="D1291" s="367"/>
      <c r="E1291" s="367"/>
      <c r="F1291" s="367"/>
      <c r="G1291" s="367"/>
    </row>
    <row r="1292" spans="1:7" x14ac:dyDescent="0.3">
      <c r="A1292" s="365" t="s">
        <v>1637</v>
      </c>
      <c r="B1292" s="365" t="s">
        <v>53</v>
      </c>
      <c r="C1292" s="367"/>
      <c r="D1292" s="367"/>
      <c r="E1292" s="367"/>
      <c r="F1292" s="367"/>
      <c r="G1292" s="367"/>
    </row>
    <row r="1293" spans="1:7" x14ac:dyDescent="0.3">
      <c r="A1293" s="365" t="s">
        <v>1638</v>
      </c>
      <c r="B1293" s="365" t="s">
        <v>1639</v>
      </c>
      <c r="C1293" s="368"/>
      <c r="D1293" s="368"/>
      <c r="E1293" s="368"/>
      <c r="F1293" s="368"/>
      <c r="G1293" s="368"/>
    </row>
    <row r="1294" spans="1:7" x14ac:dyDescent="0.3">
      <c r="A1294" s="365" t="s">
        <v>1225</v>
      </c>
      <c r="B1294" s="366"/>
      <c r="C1294" s="367"/>
      <c r="D1294" s="367"/>
      <c r="E1294" s="367"/>
      <c r="F1294" s="367"/>
      <c r="G1294" s="367"/>
    </row>
    <row r="1295" spans="1:7" x14ac:dyDescent="0.3">
      <c r="A1295" s="364"/>
      <c r="B1295" s="364"/>
      <c r="C1295" s="369"/>
      <c r="D1295" s="369"/>
      <c r="E1295" s="369"/>
      <c r="F1295" s="369"/>
      <c r="G1295" s="369"/>
    </row>
    <row r="1296" spans="1:7" x14ac:dyDescent="0.3">
      <c r="A1296" s="365" t="s">
        <v>1640</v>
      </c>
      <c r="B1296" s="366"/>
      <c r="C1296" s="367"/>
      <c r="D1296" s="367"/>
      <c r="E1296" s="367"/>
      <c r="F1296" s="367"/>
      <c r="G1296" s="367"/>
    </row>
    <row r="1297" spans="1:7" x14ac:dyDescent="0.3">
      <c r="A1297" s="240"/>
      <c r="B1297" s="240"/>
      <c r="C1297" s="246"/>
      <c r="D1297" s="246"/>
      <c r="E1297" s="246"/>
      <c r="F1297" s="246"/>
      <c r="G1297" s="246"/>
    </row>
    <row r="1298" spans="1:7" x14ac:dyDescent="0.3">
      <c r="A1298" s="365" t="s">
        <v>975</v>
      </c>
      <c r="B1298" s="366"/>
      <c r="C1298" s="367"/>
      <c r="D1298" s="367"/>
      <c r="E1298" s="367"/>
      <c r="F1298" s="367"/>
      <c r="G1298" s="367"/>
    </row>
    <row r="1299" spans="1:7" x14ac:dyDescent="0.3">
      <c r="A1299" s="365" t="s">
        <v>976</v>
      </c>
      <c r="B1299" s="366"/>
      <c r="C1299" s="368"/>
      <c r="D1299" s="368"/>
      <c r="E1299" s="368"/>
      <c r="F1299" s="368"/>
      <c r="G1299" s="368"/>
    </row>
    <row r="1300" spans="1:7" x14ac:dyDescent="0.3">
      <c r="A1300" s="365" t="s">
        <v>977</v>
      </c>
      <c r="B1300" s="366"/>
      <c r="C1300" s="367"/>
      <c r="D1300" s="367"/>
      <c r="E1300" s="367"/>
      <c r="F1300" s="367"/>
      <c r="G1300" s="367"/>
    </row>
    <row r="1301" spans="1:7" x14ac:dyDescent="0.3">
      <c r="A1301" s="236"/>
      <c r="B1301" s="235"/>
      <c r="C1301" s="235"/>
      <c r="D1301" s="235"/>
      <c r="E1301" s="235"/>
      <c r="F1301" s="235"/>
      <c r="G1301" s="235"/>
    </row>
    <row r="1302" spans="1:7" x14ac:dyDescent="0.3">
      <c r="A1302" s="365" t="s">
        <v>430</v>
      </c>
      <c r="B1302" s="364"/>
      <c r="C1302" s="364"/>
      <c r="D1302" s="364"/>
      <c r="E1302" s="364"/>
      <c r="F1302" s="364"/>
      <c r="G1302" s="364"/>
    </row>
    <row r="1303" spans="1:7" x14ac:dyDescent="0.3">
      <c r="A1303" s="365" t="s">
        <v>346</v>
      </c>
      <c r="B1303" s="366"/>
      <c r="C1303" s="367"/>
      <c r="D1303" s="367"/>
      <c r="E1303" s="367"/>
      <c r="F1303" s="367"/>
      <c r="G1303" s="367"/>
    </row>
    <row r="1304" spans="1:7" x14ac:dyDescent="0.3">
      <c r="A1304" s="365" t="s">
        <v>2550</v>
      </c>
      <c r="B1304" s="365" t="s">
        <v>2492</v>
      </c>
      <c r="C1304" s="367"/>
      <c r="D1304" s="367"/>
      <c r="E1304" s="367"/>
      <c r="F1304" s="367"/>
      <c r="G1304" s="367"/>
    </row>
    <row r="1305" spans="1:7" x14ac:dyDescent="0.3">
      <c r="A1305" s="365" t="s">
        <v>1641</v>
      </c>
      <c r="B1305" s="365" t="s">
        <v>713</v>
      </c>
      <c r="C1305" s="368"/>
      <c r="D1305" s="368"/>
      <c r="E1305" s="368"/>
      <c r="F1305" s="368"/>
      <c r="G1305" s="368"/>
    </row>
    <row r="1306" spans="1:7" x14ac:dyDescent="0.3">
      <c r="A1306" s="365" t="s">
        <v>558</v>
      </c>
      <c r="B1306" s="366"/>
      <c r="C1306" s="367"/>
      <c r="D1306" s="367"/>
      <c r="E1306" s="367"/>
      <c r="F1306" s="367"/>
      <c r="G1306" s="367"/>
    </row>
    <row r="1307" spans="1:7" x14ac:dyDescent="0.3">
      <c r="A1307" s="364"/>
      <c r="B1307" s="364"/>
      <c r="C1307" s="369"/>
      <c r="D1307" s="369"/>
      <c r="E1307" s="369"/>
      <c r="F1307" s="369"/>
      <c r="G1307" s="369"/>
    </row>
    <row r="1308" spans="1:7" x14ac:dyDescent="0.3">
      <c r="A1308" s="365" t="s">
        <v>1642</v>
      </c>
      <c r="B1308" s="366"/>
      <c r="C1308" s="367"/>
      <c r="D1308" s="367"/>
      <c r="E1308" s="367"/>
      <c r="F1308" s="367"/>
      <c r="G1308" s="367"/>
    </row>
    <row r="1309" spans="1:7" x14ac:dyDescent="0.3">
      <c r="A1309" s="240"/>
      <c r="B1309" s="244"/>
      <c r="C1309" s="245"/>
      <c r="D1309" s="245"/>
      <c r="E1309" s="245"/>
      <c r="F1309" s="245"/>
      <c r="G1309" s="245"/>
    </row>
    <row r="1310" spans="1:7" x14ac:dyDescent="0.3">
      <c r="A1310" s="365" t="s">
        <v>975</v>
      </c>
      <c r="B1310" s="366"/>
      <c r="C1310" s="367"/>
      <c r="D1310" s="367"/>
      <c r="E1310" s="367"/>
      <c r="F1310" s="367"/>
      <c r="G1310" s="367"/>
    </row>
    <row r="1311" spans="1:7" x14ac:dyDescent="0.3">
      <c r="A1311" s="365" t="s">
        <v>976</v>
      </c>
      <c r="B1311" s="366"/>
      <c r="C1311" s="368"/>
      <c r="D1311" s="368"/>
      <c r="E1311" s="368"/>
      <c r="F1311" s="368"/>
      <c r="G1311" s="368"/>
    </row>
    <row r="1312" spans="1:7" x14ac:dyDescent="0.3">
      <c r="A1312" s="365" t="s">
        <v>977</v>
      </c>
      <c r="B1312" s="366"/>
      <c r="C1312" s="367"/>
      <c r="D1312" s="367"/>
      <c r="E1312" s="367"/>
      <c r="F1312" s="367"/>
      <c r="G1312" s="367"/>
    </row>
    <row r="1313" spans="1:7" x14ac:dyDescent="0.3">
      <c r="A1313" s="240"/>
      <c r="B1313" s="244"/>
      <c r="C1313" s="245"/>
      <c r="D1313" s="245"/>
      <c r="E1313" s="245"/>
      <c r="F1313" s="245"/>
      <c r="G1313" s="245"/>
    </row>
    <row r="1314" spans="1:7" x14ac:dyDescent="0.3">
      <c r="A1314" s="365" t="s">
        <v>433</v>
      </c>
      <c r="B1314" s="364"/>
      <c r="C1314" s="364"/>
      <c r="D1314" s="364"/>
      <c r="E1314" s="364"/>
      <c r="F1314" s="364"/>
      <c r="G1314" s="364"/>
    </row>
    <row r="1315" spans="1:7" x14ac:dyDescent="0.3">
      <c r="A1315" s="365" t="s">
        <v>367</v>
      </c>
      <c r="B1315" s="366"/>
      <c r="C1315" s="367"/>
      <c r="D1315" s="367"/>
      <c r="E1315" s="367"/>
      <c r="F1315" s="367"/>
      <c r="G1315" s="367"/>
    </row>
    <row r="1316" spans="1:7" x14ac:dyDescent="0.3">
      <c r="A1316" s="365" t="s">
        <v>1643</v>
      </c>
      <c r="B1316" s="365" t="s">
        <v>53</v>
      </c>
      <c r="C1316" s="368"/>
      <c r="D1316" s="368"/>
      <c r="E1316" s="368"/>
      <c r="F1316" s="368"/>
      <c r="G1316" s="368"/>
    </row>
    <row r="1317" spans="1:7" x14ac:dyDescent="0.3">
      <c r="A1317" s="365" t="s">
        <v>1135</v>
      </c>
      <c r="B1317" s="366"/>
      <c r="C1317" s="367"/>
      <c r="D1317" s="367"/>
      <c r="E1317" s="367"/>
      <c r="F1317" s="367"/>
      <c r="G1317" s="367"/>
    </row>
    <row r="1318" spans="1:7" x14ac:dyDescent="0.3">
      <c r="A1318" s="364"/>
      <c r="B1318" s="364"/>
      <c r="C1318" s="369"/>
      <c r="D1318" s="369"/>
      <c r="E1318" s="369"/>
      <c r="F1318" s="369"/>
      <c r="G1318" s="369"/>
    </row>
    <row r="1319" spans="1:7" x14ac:dyDescent="0.3">
      <c r="A1319" s="365" t="s">
        <v>1644</v>
      </c>
      <c r="B1319" s="366"/>
      <c r="C1319" s="367"/>
      <c r="D1319" s="367"/>
      <c r="E1319" s="367"/>
      <c r="F1319" s="367"/>
      <c r="G1319" s="367"/>
    </row>
    <row r="1320" spans="1:7" x14ac:dyDescent="0.3">
      <c r="A1320" s="240"/>
      <c r="B1320" s="244"/>
      <c r="C1320" s="246"/>
      <c r="D1320" s="246"/>
      <c r="E1320" s="246"/>
      <c r="F1320" s="246"/>
      <c r="G1320" s="246"/>
    </row>
    <row r="1321" spans="1:7" x14ac:dyDescent="0.3">
      <c r="A1321" s="365" t="s">
        <v>975</v>
      </c>
      <c r="B1321" s="366"/>
      <c r="C1321" s="367"/>
      <c r="D1321" s="367"/>
      <c r="E1321" s="367"/>
      <c r="F1321" s="367"/>
      <c r="G1321" s="367"/>
    </row>
    <row r="1322" spans="1:7" x14ac:dyDescent="0.3">
      <c r="A1322" s="365" t="s">
        <v>976</v>
      </c>
      <c r="B1322" s="366"/>
      <c r="C1322" s="368"/>
      <c r="D1322" s="368"/>
      <c r="E1322" s="368"/>
      <c r="F1322" s="368"/>
      <c r="G1322" s="368"/>
    </row>
    <row r="1323" spans="1:7" x14ac:dyDescent="0.3">
      <c r="A1323" s="365" t="s">
        <v>977</v>
      </c>
      <c r="B1323" s="366"/>
      <c r="C1323" s="367"/>
      <c r="D1323" s="367"/>
      <c r="E1323" s="367"/>
      <c r="F1323" s="367"/>
      <c r="G1323" s="367"/>
    </row>
    <row r="1324" spans="1:7" x14ac:dyDescent="0.3">
      <c r="A1324" s="236"/>
      <c r="B1324" s="238"/>
      <c r="C1324" s="238"/>
      <c r="D1324" s="238"/>
      <c r="E1324" s="238"/>
      <c r="F1324" s="238"/>
      <c r="G1324" s="238"/>
    </row>
    <row r="1325" spans="1:7" x14ac:dyDescent="0.3">
      <c r="A1325" s="365" t="s">
        <v>436</v>
      </c>
      <c r="B1325" s="364"/>
      <c r="C1325" s="364"/>
      <c r="D1325" s="364"/>
      <c r="E1325" s="364"/>
      <c r="F1325" s="364"/>
      <c r="G1325" s="364"/>
    </row>
    <row r="1326" spans="1:7" x14ac:dyDescent="0.3">
      <c r="A1326" s="365" t="s">
        <v>370</v>
      </c>
      <c r="B1326" s="366"/>
      <c r="C1326" s="367"/>
      <c r="D1326" s="367"/>
      <c r="E1326" s="367"/>
      <c r="F1326" s="367"/>
      <c r="G1326" s="367"/>
    </row>
    <row r="1327" spans="1:7" x14ac:dyDescent="0.3">
      <c r="A1327" s="365" t="s">
        <v>1645</v>
      </c>
      <c r="B1327" s="365" t="s">
        <v>1646</v>
      </c>
      <c r="C1327" s="368"/>
      <c r="D1327" s="368"/>
      <c r="E1327" s="368"/>
      <c r="F1327" s="368"/>
      <c r="G1327" s="368"/>
    </row>
    <row r="1328" spans="1:7" x14ac:dyDescent="0.3">
      <c r="A1328" s="365" t="s">
        <v>1225</v>
      </c>
      <c r="B1328" s="366"/>
      <c r="C1328" s="367"/>
      <c r="D1328" s="367"/>
      <c r="E1328" s="367"/>
      <c r="F1328" s="367"/>
      <c r="G1328" s="367"/>
    </row>
    <row r="1329" spans="1:7" x14ac:dyDescent="0.3">
      <c r="A1329" s="364"/>
      <c r="B1329" s="364"/>
      <c r="C1329" s="369"/>
      <c r="D1329" s="369"/>
      <c r="E1329" s="369"/>
      <c r="F1329" s="369"/>
      <c r="G1329" s="369"/>
    </row>
    <row r="1330" spans="1:7" x14ac:dyDescent="0.3">
      <c r="A1330" s="365" t="s">
        <v>1647</v>
      </c>
      <c r="B1330" s="366"/>
      <c r="C1330" s="367"/>
      <c r="D1330" s="367"/>
      <c r="E1330" s="367"/>
      <c r="F1330" s="367"/>
      <c r="G1330" s="367"/>
    </row>
    <row r="1331" spans="1:7" x14ac:dyDescent="0.3">
      <c r="A1331" s="236"/>
      <c r="B1331" s="235"/>
      <c r="C1331" s="235"/>
      <c r="D1331" s="235"/>
      <c r="E1331" s="235"/>
      <c r="F1331" s="235"/>
      <c r="G1331" s="235"/>
    </row>
    <row r="1332" spans="1:7" x14ac:dyDescent="0.3">
      <c r="A1332" s="365" t="s">
        <v>975</v>
      </c>
      <c r="B1332" s="366"/>
      <c r="C1332" s="367"/>
      <c r="D1332" s="367"/>
      <c r="E1332" s="367"/>
      <c r="F1332" s="367"/>
      <c r="G1332" s="367"/>
    </row>
    <row r="1333" spans="1:7" x14ac:dyDescent="0.3">
      <c r="A1333" s="365" t="s">
        <v>976</v>
      </c>
      <c r="B1333" s="366"/>
      <c r="C1333" s="368"/>
      <c r="D1333" s="368"/>
      <c r="E1333" s="368"/>
      <c r="F1333" s="368"/>
      <c r="G1333" s="368"/>
    </row>
    <row r="1334" spans="1:7" x14ac:dyDescent="0.3">
      <c r="A1334" s="365" t="s">
        <v>977</v>
      </c>
      <c r="B1334" s="366"/>
      <c r="C1334" s="367"/>
      <c r="D1334" s="367"/>
      <c r="E1334" s="367"/>
      <c r="F1334" s="367"/>
      <c r="G1334" s="367"/>
    </row>
    <row r="1336" spans="1:7" x14ac:dyDescent="0.3">
      <c r="A1336" s="366"/>
      <c r="B1336" s="364"/>
      <c r="C1336" s="364"/>
      <c r="D1336" s="364"/>
      <c r="E1336" s="364"/>
      <c r="F1336" s="364"/>
      <c r="G1336" s="364"/>
    </row>
    <row r="1337" spans="1:7" x14ac:dyDescent="0.3">
      <c r="A1337" s="236"/>
      <c r="B1337" s="238"/>
      <c r="C1337" s="238"/>
      <c r="D1337" s="238"/>
      <c r="E1337" s="238"/>
      <c r="F1337" s="238"/>
      <c r="G1337" s="238"/>
    </row>
    <row r="1338" spans="1:7" x14ac:dyDescent="0.3">
      <c r="A1338" s="365" t="s">
        <v>1648</v>
      </c>
      <c r="B1338" s="366"/>
      <c r="C1338" s="367"/>
      <c r="D1338" s="367"/>
      <c r="E1338" s="367"/>
      <c r="F1338" s="367"/>
      <c r="G1338" s="367"/>
    </row>
    <row r="1339" spans="1:7" x14ac:dyDescent="0.3">
      <c r="A1339" s="365" t="s">
        <v>1649</v>
      </c>
      <c r="B1339" s="366"/>
      <c r="C1339" s="368"/>
      <c r="D1339" s="368"/>
      <c r="E1339" s="368"/>
      <c r="F1339" s="368"/>
      <c r="G1339" s="368"/>
    </row>
    <row r="1340" spans="1:7" x14ac:dyDescent="0.3">
      <c r="A1340" s="365" t="s">
        <v>977</v>
      </c>
      <c r="B1340" s="366"/>
      <c r="C1340" s="367"/>
      <c r="D1340" s="367"/>
      <c r="E1340" s="367"/>
      <c r="F1340" s="367"/>
      <c r="G1340" s="367"/>
    </row>
    <row r="1341" spans="1:7" x14ac:dyDescent="0.3">
      <c r="A1341" s="236" t="s">
        <v>387</v>
      </c>
      <c r="B1341" s="235"/>
      <c r="C1341" s="235"/>
      <c r="D1341" s="235"/>
      <c r="E1341" s="235"/>
      <c r="F1341" s="235"/>
      <c r="G1341" s="235"/>
    </row>
    <row r="1342" spans="1:7" x14ac:dyDescent="0.3">
      <c r="A1342" s="236" t="s">
        <v>347</v>
      </c>
      <c r="B1342" s="238">
        <v>149</v>
      </c>
      <c r="C1342" s="238"/>
      <c r="D1342" s="238"/>
      <c r="E1342" s="238"/>
      <c r="F1342" s="238"/>
      <c r="G1342" s="238"/>
    </row>
    <row r="1343" spans="1:7" x14ac:dyDescent="0.3">
      <c r="A1343" s="236" t="s">
        <v>350</v>
      </c>
      <c r="B1343" s="235"/>
      <c r="C1343" s="235"/>
      <c r="D1343" s="235"/>
      <c r="E1343" s="235"/>
      <c r="F1343" s="235"/>
      <c r="G1343" s="235"/>
    </row>
    <row r="1344" spans="1:7" x14ac:dyDescent="0.3">
      <c r="A1344" s="236" t="s">
        <v>347</v>
      </c>
      <c r="B1344" s="238">
        <v>149</v>
      </c>
      <c r="C1344" s="238"/>
      <c r="D1344" s="238"/>
      <c r="E1344" s="238"/>
      <c r="F1344" s="238"/>
      <c r="G1344" s="238"/>
    </row>
    <row r="1346" spans="1:7" x14ac:dyDescent="0.3">
      <c r="A1346" s="236" t="s">
        <v>353</v>
      </c>
      <c r="B1346" s="235"/>
      <c r="C1346" s="235"/>
      <c r="D1346" s="235"/>
      <c r="E1346" s="235"/>
      <c r="F1346" s="235"/>
      <c r="G1346" s="235"/>
    </row>
    <row r="1347" spans="1:7" x14ac:dyDescent="0.3">
      <c r="A1347" s="236" t="s">
        <v>388</v>
      </c>
      <c r="B1347" s="235"/>
      <c r="C1347" s="235"/>
      <c r="D1347" s="235"/>
      <c r="E1347" s="235"/>
      <c r="F1347" s="235"/>
      <c r="G1347" s="235"/>
    </row>
    <row r="1348" spans="1:7" x14ac:dyDescent="0.3">
      <c r="A1348" s="236" t="s">
        <v>347</v>
      </c>
      <c r="B1348" s="238">
        <v>304</v>
      </c>
      <c r="C1348" s="238"/>
      <c r="D1348" s="238"/>
      <c r="E1348" s="238"/>
      <c r="F1348" s="238"/>
      <c r="G1348" s="238"/>
    </row>
    <row r="1349" spans="1:7" x14ac:dyDescent="0.3">
      <c r="A1349" s="236" t="s">
        <v>354</v>
      </c>
      <c r="B1349" s="235"/>
      <c r="C1349" s="235"/>
      <c r="D1349" s="235"/>
      <c r="E1349" s="235"/>
      <c r="F1349" s="235"/>
      <c r="G1349" s="235"/>
    </row>
    <row r="1350" spans="1:7" x14ac:dyDescent="0.3">
      <c r="A1350" s="236" t="s">
        <v>347</v>
      </c>
      <c r="B1350" s="238">
        <v>304</v>
      </c>
      <c r="C1350" s="238"/>
      <c r="D1350" s="238"/>
      <c r="E1350" s="238"/>
      <c r="F1350" s="238"/>
      <c r="G1350" s="238"/>
    </row>
    <row r="1352" spans="1:7" x14ac:dyDescent="0.3">
      <c r="A1352" s="236" t="s">
        <v>356</v>
      </c>
      <c r="B1352" s="235"/>
      <c r="C1352" s="235"/>
      <c r="D1352" s="235"/>
      <c r="E1352" s="235"/>
      <c r="F1352" s="235"/>
      <c r="G1352" s="235"/>
    </row>
    <row r="1353" spans="1:7" x14ac:dyDescent="0.3">
      <c r="A1353" s="236" t="s">
        <v>389</v>
      </c>
      <c r="B1353" s="235"/>
      <c r="C1353" s="235"/>
      <c r="D1353" s="235"/>
      <c r="E1353" s="235"/>
      <c r="F1353" s="235"/>
      <c r="G1353" s="235"/>
    </row>
    <row r="1354" spans="1:7" x14ac:dyDescent="0.3">
      <c r="A1354" s="236" t="s">
        <v>347</v>
      </c>
      <c r="B1354" s="238">
        <v>0</v>
      </c>
      <c r="C1354" s="238"/>
      <c r="D1354" s="238"/>
      <c r="E1354" s="238"/>
      <c r="F1354" s="238"/>
      <c r="G1354" s="238"/>
    </row>
    <row r="1355" spans="1:7" x14ac:dyDescent="0.3">
      <c r="A1355" s="236" t="s">
        <v>390</v>
      </c>
      <c r="B1355" s="235"/>
      <c r="C1355" s="235"/>
      <c r="D1355" s="235"/>
      <c r="E1355" s="235"/>
      <c r="F1355" s="235"/>
      <c r="G1355" s="235"/>
    </row>
    <row r="1356" spans="1:7" x14ac:dyDescent="0.3">
      <c r="A1356" s="236" t="s">
        <v>347</v>
      </c>
      <c r="B1356" s="238">
        <v>644</v>
      </c>
      <c r="C1356" s="238"/>
      <c r="D1356" s="238"/>
      <c r="E1356" s="238"/>
      <c r="F1356" s="238"/>
      <c r="G1356" s="238"/>
    </row>
    <row r="1357" spans="1:7" x14ac:dyDescent="0.3">
      <c r="A1357" s="236" t="s">
        <v>391</v>
      </c>
      <c r="B1357" s="235"/>
      <c r="C1357" s="235"/>
      <c r="D1357" s="235"/>
      <c r="E1357" s="235"/>
      <c r="F1357" s="235"/>
      <c r="G1357" s="235"/>
    </row>
    <row r="1358" spans="1:7" x14ac:dyDescent="0.3">
      <c r="A1358" s="236" t="s">
        <v>347</v>
      </c>
      <c r="B1358" s="238">
        <v>0</v>
      </c>
      <c r="C1358" s="238"/>
      <c r="D1358" s="238"/>
      <c r="E1358" s="238"/>
      <c r="F1358" s="238"/>
      <c r="G1358" s="238"/>
    </row>
    <row r="1359" spans="1:7" x14ac:dyDescent="0.3">
      <c r="A1359" s="236" t="s">
        <v>392</v>
      </c>
      <c r="B1359" s="235"/>
      <c r="C1359" s="235"/>
      <c r="D1359" s="235"/>
      <c r="E1359" s="235"/>
      <c r="F1359" s="235"/>
      <c r="G1359" s="235"/>
    </row>
    <row r="1360" spans="1:7" x14ac:dyDescent="0.3">
      <c r="A1360" s="236" t="s">
        <v>347</v>
      </c>
      <c r="B1360" s="238">
        <v>0</v>
      </c>
      <c r="C1360" s="238"/>
      <c r="D1360" s="238"/>
      <c r="E1360" s="238"/>
      <c r="F1360" s="238"/>
      <c r="G1360" s="238"/>
    </row>
    <row r="1361" spans="1:7" x14ac:dyDescent="0.3">
      <c r="A1361" s="236" t="s">
        <v>393</v>
      </c>
      <c r="B1361" s="235"/>
      <c r="C1361" s="235"/>
      <c r="D1361" s="235"/>
      <c r="E1361" s="235"/>
      <c r="F1361" s="235"/>
      <c r="G1361" s="235"/>
    </row>
    <row r="1362" spans="1:7" x14ac:dyDescent="0.3">
      <c r="A1362" s="236" t="s">
        <v>347</v>
      </c>
      <c r="B1362" s="238">
        <v>0</v>
      </c>
      <c r="C1362" s="238"/>
      <c r="D1362" s="238"/>
      <c r="E1362" s="238"/>
      <c r="F1362" s="238"/>
      <c r="G1362" s="238"/>
    </row>
    <row r="1363" spans="1:7" x14ac:dyDescent="0.3">
      <c r="A1363" s="236" t="s">
        <v>394</v>
      </c>
      <c r="B1363" s="235"/>
      <c r="C1363" s="235"/>
      <c r="D1363" s="235"/>
      <c r="E1363" s="235"/>
      <c r="F1363" s="235"/>
      <c r="G1363" s="235"/>
    </row>
    <row r="1364" spans="1:7" x14ac:dyDescent="0.3">
      <c r="A1364" s="236" t="s">
        <v>347</v>
      </c>
      <c r="B1364" s="238">
        <v>218</v>
      </c>
      <c r="C1364" s="238"/>
      <c r="D1364" s="238"/>
      <c r="E1364" s="238"/>
      <c r="F1364" s="238"/>
      <c r="G1364" s="238"/>
    </row>
    <row r="1365" spans="1:7" x14ac:dyDescent="0.3">
      <c r="A1365" s="236" t="s">
        <v>395</v>
      </c>
      <c r="B1365" s="235"/>
      <c r="C1365" s="235"/>
      <c r="D1365" s="235"/>
      <c r="E1365" s="235"/>
      <c r="F1365" s="235"/>
      <c r="G1365" s="235"/>
    </row>
    <row r="1366" spans="1:7" x14ac:dyDescent="0.3">
      <c r="A1366" s="236" t="s">
        <v>347</v>
      </c>
      <c r="B1366" s="238">
        <v>0</v>
      </c>
      <c r="C1366" s="238"/>
      <c r="D1366" s="238"/>
      <c r="E1366" s="238"/>
      <c r="F1366" s="238"/>
      <c r="G1366" s="238"/>
    </row>
    <row r="1367" spans="1:7" x14ac:dyDescent="0.3">
      <c r="A1367" s="236" t="s">
        <v>396</v>
      </c>
      <c r="B1367" s="235"/>
      <c r="C1367" s="235"/>
      <c r="D1367" s="235"/>
      <c r="E1367" s="235"/>
      <c r="F1367" s="235"/>
      <c r="G1367" s="235"/>
    </row>
    <row r="1368" spans="1:7" x14ac:dyDescent="0.3">
      <c r="A1368" s="236" t="s">
        <v>347</v>
      </c>
      <c r="B1368" s="238">
        <v>0</v>
      </c>
      <c r="C1368" s="238"/>
      <c r="D1368" s="238"/>
      <c r="E1368" s="238"/>
      <c r="F1368" s="238"/>
      <c r="G1368" s="238"/>
    </row>
    <row r="1369" spans="1:7" x14ac:dyDescent="0.3">
      <c r="A1369" s="236" t="s">
        <v>357</v>
      </c>
      <c r="B1369" s="235"/>
      <c r="C1369" s="235"/>
      <c r="D1369" s="235"/>
      <c r="E1369" s="235"/>
      <c r="F1369" s="235"/>
      <c r="G1369" s="235"/>
    </row>
    <row r="1370" spans="1:7" x14ac:dyDescent="0.3">
      <c r="A1370" s="236" t="s">
        <v>347</v>
      </c>
      <c r="B1370" s="238">
        <v>862</v>
      </c>
      <c r="C1370" s="238"/>
      <c r="D1370" s="238"/>
      <c r="E1370" s="238"/>
      <c r="F1370" s="238"/>
      <c r="G1370" s="238"/>
    </row>
    <row r="1372" spans="1:7" x14ac:dyDescent="0.3">
      <c r="A1372" s="236" t="s">
        <v>397</v>
      </c>
      <c r="B1372" s="235"/>
      <c r="C1372" s="235"/>
      <c r="D1372" s="235"/>
      <c r="E1372" s="235"/>
      <c r="F1372" s="235"/>
      <c r="G1372" s="235"/>
    </row>
    <row r="1373" spans="1:7" x14ac:dyDescent="0.3">
      <c r="A1373" s="236" t="s">
        <v>347</v>
      </c>
      <c r="B1373" s="238">
        <v>1315</v>
      </c>
      <c r="C1373" s="238"/>
      <c r="D1373" s="238"/>
      <c r="E1373" s="238"/>
      <c r="F1373" s="238"/>
      <c r="G1373" s="238"/>
    </row>
    <row r="1375" spans="1:7" x14ac:dyDescent="0.3">
      <c r="A1375" s="236" t="s">
        <v>398</v>
      </c>
      <c r="B1375" s="235"/>
      <c r="C1375" s="235"/>
      <c r="D1375" s="235"/>
      <c r="E1375" s="235"/>
      <c r="F1375" s="235"/>
      <c r="G1375" s="235"/>
    </row>
    <row r="1376" spans="1:7" x14ac:dyDescent="0.3">
      <c r="A1376" s="236" t="s">
        <v>346</v>
      </c>
      <c r="B1376" s="235"/>
      <c r="C1376" s="235"/>
      <c r="D1376" s="235"/>
      <c r="E1376" s="235"/>
      <c r="F1376" s="235"/>
      <c r="G1376" s="235"/>
    </row>
    <row r="1377" spans="1:7" x14ac:dyDescent="0.3">
      <c r="A1377" s="236" t="s">
        <v>399</v>
      </c>
      <c r="B1377" s="235"/>
      <c r="C1377" s="235"/>
      <c r="D1377" s="235"/>
      <c r="E1377" s="235"/>
      <c r="F1377" s="235"/>
      <c r="G1377" s="235"/>
    </row>
    <row r="1378" spans="1:7" x14ac:dyDescent="0.3">
      <c r="A1378" s="236" t="s">
        <v>347</v>
      </c>
      <c r="B1378" s="238">
        <v>0</v>
      </c>
      <c r="C1378" s="238"/>
      <c r="D1378" s="238"/>
      <c r="E1378" s="238"/>
      <c r="F1378" s="238"/>
      <c r="G1378" s="238"/>
    </row>
    <row r="1379" spans="1:7" x14ac:dyDescent="0.3">
      <c r="A1379" s="236" t="s">
        <v>400</v>
      </c>
      <c r="B1379" s="235"/>
      <c r="C1379" s="235"/>
      <c r="D1379" s="235"/>
      <c r="E1379" s="235"/>
      <c r="F1379" s="235"/>
      <c r="G1379" s="235"/>
    </row>
    <row r="1380" spans="1:7" x14ac:dyDescent="0.3">
      <c r="A1380" s="236" t="s">
        <v>347</v>
      </c>
      <c r="B1380" s="238">
        <v>-27822</v>
      </c>
      <c r="C1380" s="238"/>
      <c r="D1380" s="238"/>
      <c r="E1380" s="238"/>
      <c r="F1380" s="238"/>
      <c r="G1380" s="238"/>
    </row>
    <row r="1381" spans="1:7" x14ac:dyDescent="0.3">
      <c r="A1381" s="236" t="s">
        <v>348</v>
      </c>
      <c r="B1381" s="235"/>
      <c r="C1381" s="235"/>
      <c r="D1381" s="235"/>
      <c r="E1381" s="235"/>
      <c r="F1381" s="235"/>
      <c r="G1381" s="235"/>
    </row>
    <row r="1382" spans="1:7" x14ac:dyDescent="0.3">
      <c r="A1382" s="236" t="s">
        <v>347</v>
      </c>
      <c r="B1382" s="238">
        <v>27822</v>
      </c>
      <c r="C1382" s="238"/>
      <c r="D1382" s="238"/>
      <c r="E1382" s="238"/>
      <c r="F1382" s="238"/>
      <c r="G1382" s="238"/>
    </row>
    <row r="1384" spans="1:7" x14ac:dyDescent="0.3">
      <c r="A1384" s="236" t="s">
        <v>401</v>
      </c>
      <c r="B1384" s="235"/>
      <c r="C1384" s="235"/>
      <c r="D1384" s="235"/>
      <c r="E1384" s="235"/>
      <c r="F1384" s="235"/>
      <c r="G1384" s="235"/>
    </row>
    <row r="1385" spans="1:7" x14ac:dyDescent="0.3">
      <c r="A1385" s="236" t="s">
        <v>402</v>
      </c>
      <c r="B1385" s="235"/>
      <c r="C1385" s="235"/>
      <c r="D1385" s="235"/>
      <c r="E1385" s="235"/>
      <c r="F1385" s="235"/>
      <c r="G1385" s="235"/>
    </row>
    <row r="1386" spans="1:7" x14ac:dyDescent="0.3">
      <c r="A1386" s="236" t="s">
        <v>347</v>
      </c>
      <c r="B1386" s="238">
        <v>5009</v>
      </c>
      <c r="C1386" s="238"/>
      <c r="D1386" s="238"/>
      <c r="E1386" s="238"/>
      <c r="F1386" s="238"/>
      <c r="G1386" s="238"/>
    </row>
    <row r="1387" spans="1:7" x14ac:dyDescent="0.3">
      <c r="A1387" s="236" t="s">
        <v>403</v>
      </c>
      <c r="B1387" s="235"/>
      <c r="C1387" s="235"/>
      <c r="D1387" s="235"/>
      <c r="E1387" s="235"/>
      <c r="F1387" s="235"/>
      <c r="G1387" s="235"/>
    </row>
    <row r="1388" spans="1:7" x14ac:dyDescent="0.3">
      <c r="A1388" s="236" t="s">
        <v>347</v>
      </c>
      <c r="B1388" s="238">
        <v>0</v>
      </c>
      <c r="C1388" s="238"/>
      <c r="D1388" s="238"/>
      <c r="E1388" s="238"/>
      <c r="F1388" s="238"/>
      <c r="G1388" s="238"/>
    </row>
    <row r="1389" spans="1:7" x14ac:dyDescent="0.3">
      <c r="A1389" s="236" t="s">
        <v>404</v>
      </c>
      <c r="B1389" s="235"/>
      <c r="C1389" s="235"/>
      <c r="D1389" s="235"/>
      <c r="E1389" s="235"/>
      <c r="F1389" s="235"/>
      <c r="G1389" s="235"/>
    </row>
    <row r="1390" spans="1:7" x14ac:dyDescent="0.3">
      <c r="A1390" s="236" t="s">
        <v>347</v>
      </c>
      <c r="B1390" s="238">
        <v>0</v>
      </c>
      <c r="C1390" s="238"/>
      <c r="D1390" s="238"/>
      <c r="E1390" s="238"/>
      <c r="F1390" s="238"/>
      <c r="G1390" s="238"/>
    </row>
    <row r="1391" spans="1:7" x14ac:dyDescent="0.3">
      <c r="A1391" s="236" t="s">
        <v>405</v>
      </c>
      <c r="B1391" s="235"/>
      <c r="C1391" s="235"/>
      <c r="D1391" s="235"/>
      <c r="E1391" s="235"/>
      <c r="F1391" s="235"/>
      <c r="G1391" s="235"/>
    </row>
    <row r="1392" spans="1:7" x14ac:dyDescent="0.3">
      <c r="A1392" s="236" t="s">
        <v>347</v>
      </c>
      <c r="B1392" s="238">
        <v>5009</v>
      </c>
      <c r="C1392" s="238"/>
      <c r="D1392" s="238"/>
      <c r="E1392" s="238"/>
      <c r="F1392" s="238"/>
      <c r="G1392" s="238"/>
    </row>
    <row r="1394" spans="1:7" x14ac:dyDescent="0.3">
      <c r="A1394" s="236" t="s">
        <v>406</v>
      </c>
      <c r="B1394" s="235"/>
      <c r="C1394" s="235"/>
      <c r="D1394" s="235"/>
      <c r="E1394" s="235"/>
      <c r="F1394" s="235"/>
      <c r="G1394" s="235"/>
    </row>
    <row r="1395" spans="1:7" x14ac:dyDescent="0.3">
      <c r="A1395" s="236" t="s">
        <v>407</v>
      </c>
      <c r="B1395" s="235"/>
      <c r="C1395" s="235"/>
      <c r="D1395" s="235"/>
      <c r="E1395" s="235"/>
      <c r="F1395" s="235"/>
      <c r="G1395" s="235"/>
    </row>
    <row r="1396" spans="1:7" x14ac:dyDescent="0.3">
      <c r="A1396" s="236" t="s">
        <v>347</v>
      </c>
      <c r="B1396" s="238">
        <v>0</v>
      </c>
      <c r="C1396" s="238"/>
      <c r="D1396" s="238"/>
      <c r="E1396" s="238"/>
      <c r="F1396" s="238"/>
      <c r="G1396" s="238"/>
    </row>
    <row r="1397" spans="1:7" x14ac:dyDescent="0.3">
      <c r="A1397" s="236" t="s">
        <v>408</v>
      </c>
      <c r="B1397" s="235"/>
      <c r="C1397" s="235"/>
      <c r="D1397" s="235"/>
      <c r="E1397" s="235"/>
      <c r="F1397" s="235"/>
      <c r="G1397" s="235"/>
    </row>
    <row r="1398" spans="1:7" x14ac:dyDescent="0.3">
      <c r="A1398" s="236" t="s">
        <v>347</v>
      </c>
      <c r="B1398" s="238">
        <v>4583</v>
      </c>
      <c r="C1398" s="238"/>
      <c r="D1398" s="238"/>
      <c r="E1398" s="238"/>
      <c r="F1398" s="238"/>
      <c r="G1398" s="238"/>
    </row>
    <row r="1399" spans="1:7" x14ac:dyDescent="0.3">
      <c r="A1399" s="236" t="s">
        <v>409</v>
      </c>
      <c r="B1399" s="235"/>
      <c r="C1399" s="235"/>
      <c r="D1399" s="235"/>
      <c r="E1399" s="235"/>
      <c r="F1399" s="235"/>
      <c r="G1399" s="235"/>
    </row>
    <row r="1400" spans="1:7" x14ac:dyDescent="0.3">
      <c r="A1400" s="236" t="s">
        <v>347</v>
      </c>
      <c r="B1400" s="238">
        <v>0</v>
      </c>
      <c r="C1400" s="238"/>
      <c r="D1400" s="238"/>
      <c r="E1400" s="238"/>
      <c r="F1400" s="238"/>
      <c r="G1400" s="238"/>
    </row>
    <row r="1401" spans="1:7" x14ac:dyDescent="0.3">
      <c r="A1401" s="236" t="s">
        <v>410</v>
      </c>
      <c r="B1401" s="235"/>
      <c r="C1401" s="235"/>
      <c r="D1401" s="235"/>
      <c r="E1401" s="235"/>
      <c r="F1401" s="235"/>
      <c r="G1401" s="235"/>
    </row>
    <row r="1402" spans="1:7" x14ac:dyDescent="0.3">
      <c r="A1402" s="236" t="s">
        <v>347</v>
      </c>
      <c r="B1402" s="238">
        <v>369</v>
      </c>
      <c r="C1402" s="238"/>
      <c r="D1402" s="238"/>
      <c r="E1402" s="238"/>
      <c r="F1402" s="238"/>
      <c r="G1402" s="238"/>
    </row>
    <row r="1403" spans="1:7" x14ac:dyDescent="0.3">
      <c r="A1403" s="236" t="s">
        <v>411</v>
      </c>
      <c r="B1403" s="235"/>
      <c r="C1403" s="235"/>
      <c r="D1403" s="235"/>
      <c r="E1403" s="235"/>
      <c r="F1403" s="235"/>
      <c r="G1403" s="235"/>
    </row>
    <row r="1404" spans="1:7" x14ac:dyDescent="0.3">
      <c r="A1404" s="236" t="s">
        <v>347</v>
      </c>
      <c r="B1404" s="238">
        <v>482</v>
      </c>
      <c r="C1404" s="238"/>
      <c r="D1404" s="238"/>
      <c r="E1404" s="238"/>
      <c r="F1404" s="238"/>
      <c r="G1404" s="238"/>
    </row>
    <row r="1405" spans="1:7" x14ac:dyDescent="0.3">
      <c r="A1405" s="236" t="s">
        <v>412</v>
      </c>
      <c r="B1405" s="235"/>
      <c r="C1405" s="235"/>
      <c r="D1405" s="235"/>
      <c r="E1405" s="235"/>
      <c r="F1405" s="235"/>
      <c r="G1405" s="235"/>
    </row>
    <row r="1406" spans="1:7" x14ac:dyDescent="0.3">
      <c r="A1406" s="236" t="s">
        <v>347</v>
      </c>
      <c r="B1406" s="238">
        <v>780</v>
      </c>
      <c r="C1406" s="238"/>
      <c r="D1406" s="238"/>
      <c r="E1406" s="238"/>
      <c r="F1406" s="238"/>
      <c r="G1406" s="238"/>
    </row>
    <row r="1407" spans="1:7" x14ac:dyDescent="0.3">
      <c r="A1407" s="236" t="s">
        <v>413</v>
      </c>
      <c r="B1407" s="235"/>
      <c r="C1407" s="235"/>
      <c r="D1407" s="235"/>
      <c r="E1407" s="235"/>
      <c r="F1407" s="235"/>
      <c r="G1407" s="235"/>
    </row>
    <row r="1408" spans="1:7" x14ac:dyDescent="0.3">
      <c r="A1408" s="236" t="s">
        <v>347</v>
      </c>
      <c r="B1408" s="238">
        <v>0</v>
      </c>
      <c r="C1408" s="238"/>
      <c r="D1408" s="238"/>
      <c r="E1408" s="238"/>
      <c r="F1408" s="238"/>
      <c r="G1408" s="238"/>
    </row>
    <row r="1409" spans="1:7" x14ac:dyDescent="0.3">
      <c r="A1409" s="236" t="s">
        <v>414</v>
      </c>
      <c r="B1409" s="235"/>
      <c r="C1409" s="235"/>
      <c r="D1409" s="235"/>
      <c r="E1409" s="235"/>
      <c r="F1409" s="235"/>
      <c r="G1409" s="235"/>
    </row>
    <row r="1410" spans="1:7" x14ac:dyDescent="0.3">
      <c r="A1410" s="236" t="s">
        <v>347</v>
      </c>
      <c r="B1410" s="238">
        <v>6214</v>
      </c>
      <c r="C1410" s="238"/>
      <c r="D1410" s="238"/>
      <c r="E1410" s="238"/>
      <c r="F1410" s="238"/>
      <c r="G1410" s="238"/>
    </row>
    <row r="1412" spans="1:7" x14ac:dyDescent="0.3">
      <c r="A1412" s="236" t="s">
        <v>351</v>
      </c>
      <c r="B1412" s="235"/>
      <c r="C1412" s="235"/>
      <c r="D1412" s="235"/>
      <c r="E1412" s="235"/>
      <c r="F1412" s="235"/>
      <c r="G1412" s="235"/>
    </row>
    <row r="1413" spans="1:7" x14ac:dyDescent="0.3">
      <c r="A1413" s="236" t="s">
        <v>415</v>
      </c>
      <c r="B1413" s="235"/>
      <c r="C1413" s="235"/>
      <c r="D1413" s="235"/>
      <c r="E1413" s="235"/>
      <c r="F1413" s="235"/>
      <c r="G1413" s="235"/>
    </row>
    <row r="1414" spans="1:7" x14ac:dyDescent="0.3">
      <c r="A1414" s="236" t="s">
        <v>347</v>
      </c>
      <c r="B1414" s="238">
        <v>0</v>
      </c>
      <c r="C1414" s="238"/>
      <c r="D1414" s="238"/>
      <c r="E1414" s="238"/>
      <c r="F1414" s="238"/>
      <c r="G1414" s="238"/>
    </row>
    <row r="1415" spans="1:7" x14ac:dyDescent="0.3">
      <c r="A1415" s="236" t="s">
        <v>416</v>
      </c>
      <c r="B1415" s="235"/>
      <c r="C1415" s="235"/>
      <c r="D1415" s="235"/>
      <c r="E1415" s="235"/>
      <c r="F1415" s="235"/>
      <c r="G1415" s="235"/>
    </row>
    <row r="1416" spans="1:7" x14ac:dyDescent="0.3">
      <c r="A1416" s="236" t="s">
        <v>347</v>
      </c>
      <c r="B1416" s="238">
        <v>6730</v>
      </c>
      <c r="C1416" s="238"/>
      <c r="D1416" s="238"/>
      <c r="E1416" s="238"/>
      <c r="F1416" s="238"/>
      <c r="G1416" s="238"/>
    </row>
    <row r="1417" spans="1:7" x14ac:dyDescent="0.3">
      <c r="A1417" s="236" t="s">
        <v>417</v>
      </c>
      <c r="B1417" s="235"/>
      <c r="C1417" s="235"/>
      <c r="D1417" s="235"/>
      <c r="E1417" s="235"/>
      <c r="F1417" s="235"/>
      <c r="G1417" s="235"/>
    </row>
    <row r="1418" spans="1:7" x14ac:dyDescent="0.3">
      <c r="A1418" s="236" t="s">
        <v>347</v>
      </c>
      <c r="B1418" s="238">
        <v>0</v>
      </c>
      <c r="C1418" s="238"/>
      <c r="D1418" s="238"/>
      <c r="E1418" s="238"/>
      <c r="F1418" s="238"/>
      <c r="G1418" s="238"/>
    </row>
    <row r="1419" spans="1:7" x14ac:dyDescent="0.3">
      <c r="A1419" s="236" t="s">
        <v>418</v>
      </c>
      <c r="B1419" s="235"/>
      <c r="C1419" s="235"/>
      <c r="D1419" s="235"/>
      <c r="E1419" s="235"/>
      <c r="F1419" s="235"/>
      <c r="G1419" s="235"/>
    </row>
    <row r="1420" spans="1:7" x14ac:dyDescent="0.3">
      <c r="A1420" s="236" t="s">
        <v>347</v>
      </c>
      <c r="B1420" s="238">
        <v>0</v>
      </c>
      <c r="C1420" s="238"/>
      <c r="D1420" s="238"/>
      <c r="E1420" s="238"/>
      <c r="F1420" s="238"/>
      <c r="G1420" s="238"/>
    </row>
    <row r="1421" spans="1:7" x14ac:dyDescent="0.3">
      <c r="A1421" s="236" t="s">
        <v>352</v>
      </c>
      <c r="B1421" s="235"/>
      <c r="C1421" s="235"/>
      <c r="D1421" s="235"/>
      <c r="E1421" s="235"/>
      <c r="F1421" s="235"/>
      <c r="G1421" s="235"/>
    </row>
    <row r="1422" spans="1:7" x14ac:dyDescent="0.3">
      <c r="A1422" s="236" t="s">
        <v>347</v>
      </c>
      <c r="B1422" s="238">
        <v>6730</v>
      </c>
      <c r="C1422" s="238"/>
      <c r="D1422" s="238"/>
      <c r="E1422" s="238"/>
      <c r="F1422" s="238"/>
      <c r="G1422" s="238"/>
    </row>
    <row r="1424" spans="1:7" x14ac:dyDescent="0.3">
      <c r="A1424" s="236" t="s">
        <v>364</v>
      </c>
      <c r="B1424" s="235"/>
      <c r="C1424" s="235"/>
      <c r="D1424" s="235"/>
      <c r="E1424" s="235"/>
      <c r="F1424" s="235"/>
      <c r="G1424" s="235"/>
    </row>
    <row r="1425" spans="1:7" x14ac:dyDescent="0.3">
      <c r="A1425" s="236" t="s">
        <v>419</v>
      </c>
      <c r="B1425" s="235"/>
      <c r="C1425" s="235"/>
      <c r="D1425" s="235"/>
      <c r="E1425" s="235"/>
      <c r="F1425" s="235"/>
      <c r="G1425" s="235"/>
    </row>
    <row r="1426" spans="1:7" x14ac:dyDescent="0.3">
      <c r="A1426" s="236" t="s">
        <v>347</v>
      </c>
      <c r="B1426" s="238">
        <v>48428</v>
      </c>
      <c r="C1426" s="238"/>
      <c r="D1426" s="238"/>
      <c r="E1426" s="238"/>
      <c r="F1426" s="238"/>
      <c r="G1426" s="238"/>
    </row>
    <row r="1427" spans="1:7" x14ac:dyDescent="0.3">
      <c r="A1427" s="236" t="s">
        <v>420</v>
      </c>
      <c r="B1427" s="235"/>
      <c r="C1427" s="235"/>
      <c r="D1427" s="235"/>
      <c r="E1427" s="235"/>
      <c r="F1427" s="235"/>
      <c r="G1427" s="235"/>
    </row>
    <row r="1428" spans="1:7" x14ac:dyDescent="0.3">
      <c r="A1428" s="236" t="s">
        <v>347</v>
      </c>
      <c r="B1428" s="238">
        <v>0</v>
      </c>
      <c r="C1428" s="238"/>
      <c r="D1428" s="238"/>
      <c r="E1428" s="238"/>
      <c r="F1428" s="238"/>
      <c r="G1428" s="238"/>
    </row>
    <row r="1429" spans="1:7" x14ac:dyDescent="0.3">
      <c r="A1429" s="236" t="s">
        <v>365</v>
      </c>
      <c r="B1429" s="235"/>
      <c r="C1429" s="235"/>
      <c r="D1429" s="235"/>
      <c r="E1429" s="235"/>
      <c r="F1429" s="235"/>
      <c r="G1429" s="235"/>
    </row>
    <row r="1430" spans="1:7" x14ac:dyDescent="0.3">
      <c r="A1430" s="236" t="s">
        <v>347</v>
      </c>
      <c r="B1430" s="238">
        <v>48428</v>
      </c>
      <c r="C1430" s="238"/>
      <c r="D1430" s="238"/>
      <c r="E1430" s="238"/>
      <c r="F1430" s="238"/>
      <c r="G1430" s="238"/>
    </row>
    <row r="1432" spans="1:7" x14ac:dyDescent="0.3">
      <c r="A1432" s="236" t="s">
        <v>421</v>
      </c>
      <c r="B1432" s="235"/>
      <c r="C1432" s="235"/>
      <c r="D1432" s="235"/>
      <c r="E1432" s="235"/>
      <c r="F1432" s="235"/>
      <c r="G1432" s="235"/>
    </row>
    <row r="1433" spans="1:7" x14ac:dyDescent="0.3">
      <c r="A1433" s="236" t="s">
        <v>347</v>
      </c>
      <c r="B1433" s="238">
        <v>38559</v>
      </c>
      <c r="C1433" s="238"/>
      <c r="D1433" s="238"/>
      <c r="E1433" s="238"/>
      <c r="F1433" s="238"/>
      <c r="G1433" s="238"/>
    </row>
    <row r="1435" spans="1:7" x14ac:dyDescent="0.3">
      <c r="A1435" s="236" t="s">
        <v>422</v>
      </c>
      <c r="B1435" s="235"/>
      <c r="C1435" s="235"/>
      <c r="D1435" s="235"/>
      <c r="E1435" s="235"/>
      <c r="F1435" s="235"/>
      <c r="G1435" s="235"/>
    </row>
    <row r="1436" spans="1:7" x14ac:dyDescent="0.3">
      <c r="A1436" s="236" t="s">
        <v>346</v>
      </c>
      <c r="B1436" s="235"/>
      <c r="C1436" s="235"/>
      <c r="D1436" s="235"/>
      <c r="E1436" s="235"/>
      <c r="F1436" s="235"/>
      <c r="G1436" s="235"/>
    </row>
    <row r="1437" spans="1:7" x14ac:dyDescent="0.3">
      <c r="A1437" s="236" t="s">
        <v>423</v>
      </c>
      <c r="B1437" s="235"/>
      <c r="C1437" s="235"/>
      <c r="D1437" s="235"/>
      <c r="E1437" s="235"/>
      <c r="F1437" s="235"/>
      <c r="G1437" s="235"/>
    </row>
    <row r="1438" spans="1:7" x14ac:dyDescent="0.3">
      <c r="A1438" s="236" t="s">
        <v>347</v>
      </c>
      <c r="B1438" s="238">
        <v>-59828</v>
      </c>
      <c r="C1438" s="238"/>
      <c r="D1438" s="238"/>
      <c r="E1438" s="238"/>
      <c r="F1438" s="238"/>
      <c r="G1438" s="238"/>
    </row>
    <row r="1439" spans="1:7" x14ac:dyDescent="0.3">
      <c r="A1439" s="236" t="s">
        <v>424</v>
      </c>
      <c r="B1439" s="235"/>
      <c r="C1439" s="235"/>
      <c r="D1439" s="235"/>
      <c r="E1439" s="235"/>
      <c r="F1439" s="235"/>
      <c r="G1439" s="235"/>
    </row>
    <row r="1440" spans="1:7" x14ac:dyDescent="0.3">
      <c r="A1440" s="236" t="s">
        <v>347</v>
      </c>
      <c r="B1440" s="238">
        <v>-54229</v>
      </c>
      <c r="C1440" s="238"/>
      <c r="D1440" s="238"/>
      <c r="E1440" s="238"/>
      <c r="F1440" s="238"/>
      <c r="G1440" s="238"/>
    </row>
    <row r="1441" spans="1:7" x14ac:dyDescent="0.3">
      <c r="A1441" s="236" t="s">
        <v>348</v>
      </c>
      <c r="B1441" s="235"/>
      <c r="C1441" s="235"/>
      <c r="D1441" s="235"/>
      <c r="E1441" s="235"/>
      <c r="F1441" s="235"/>
      <c r="G1441" s="235"/>
    </row>
    <row r="1442" spans="1:7" x14ac:dyDescent="0.3">
      <c r="A1442" s="236" t="s">
        <v>347</v>
      </c>
      <c r="B1442" s="238">
        <v>114057</v>
      </c>
      <c r="C1442" s="238"/>
      <c r="D1442" s="238"/>
      <c r="E1442" s="238"/>
      <c r="F1442" s="238"/>
      <c r="G1442" s="238"/>
    </row>
    <row r="1444" spans="1:7" x14ac:dyDescent="0.3">
      <c r="A1444" s="236" t="s">
        <v>351</v>
      </c>
      <c r="B1444" s="235"/>
      <c r="C1444" s="235"/>
      <c r="D1444" s="235"/>
      <c r="E1444" s="235"/>
      <c r="F1444" s="235"/>
      <c r="G1444" s="235"/>
    </row>
    <row r="1445" spans="1:7" x14ac:dyDescent="0.3">
      <c r="A1445" s="236" t="s">
        <v>425</v>
      </c>
      <c r="B1445" s="235"/>
      <c r="C1445" s="235"/>
      <c r="D1445" s="235"/>
      <c r="E1445" s="235"/>
      <c r="F1445" s="235"/>
      <c r="G1445" s="235"/>
    </row>
    <row r="1446" spans="1:7" x14ac:dyDescent="0.3">
      <c r="A1446" s="236" t="s">
        <v>347</v>
      </c>
      <c r="B1446" s="238">
        <v>8064</v>
      </c>
      <c r="C1446" s="238"/>
      <c r="D1446" s="238"/>
      <c r="E1446" s="238"/>
      <c r="F1446" s="238"/>
      <c r="G1446" s="238"/>
    </row>
    <row r="1447" spans="1:7" x14ac:dyDescent="0.3">
      <c r="A1447" s="236" t="s">
        <v>352</v>
      </c>
      <c r="B1447" s="235"/>
      <c r="C1447" s="235"/>
      <c r="D1447" s="235"/>
      <c r="E1447" s="235"/>
      <c r="F1447" s="235"/>
      <c r="G1447" s="235"/>
    </row>
    <row r="1448" spans="1:7" x14ac:dyDescent="0.3">
      <c r="A1448" s="236" t="s">
        <v>347</v>
      </c>
      <c r="B1448" s="238">
        <v>8064</v>
      </c>
      <c r="C1448" s="238"/>
      <c r="D1448" s="238"/>
      <c r="E1448" s="238"/>
      <c r="F1448" s="238"/>
      <c r="G1448" s="238"/>
    </row>
    <row r="1450" spans="1:7" x14ac:dyDescent="0.3">
      <c r="A1450" s="236" t="s">
        <v>367</v>
      </c>
      <c r="B1450" s="235"/>
      <c r="C1450" s="235"/>
      <c r="D1450" s="235"/>
      <c r="E1450" s="235"/>
      <c r="F1450" s="235"/>
      <c r="G1450" s="235"/>
    </row>
    <row r="1451" spans="1:7" x14ac:dyDescent="0.3">
      <c r="A1451" s="236" t="s">
        <v>426</v>
      </c>
      <c r="B1451" s="235"/>
      <c r="C1451" s="235"/>
      <c r="D1451" s="235"/>
      <c r="E1451" s="235"/>
      <c r="F1451" s="235"/>
      <c r="G1451" s="235"/>
    </row>
    <row r="1452" spans="1:7" x14ac:dyDescent="0.3">
      <c r="A1452" s="236" t="s">
        <v>347</v>
      </c>
      <c r="B1452" s="238">
        <v>30</v>
      </c>
      <c r="C1452" s="238"/>
      <c r="D1452" s="238"/>
      <c r="E1452" s="238"/>
      <c r="F1452" s="238"/>
      <c r="G1452" s="238"/>
    </row>
    <row r="1453" spans="1:7" x14ac:dyDescent="0.3">
      <c r="A1453" s="236" t="s">
        <v>368</v>
      </c>
      <c r="B1453" s="235"/>
      <c r="C1453" s="235"/>
      <c r="D1453" s="235"/>
      <c r="E1453" s="235"/>
      <c r="F1453" s="235"/>
      <c r="G1453" s="235"/>
    </row>
    <row r="1454" spans="1:7" x14ac:dyDescent="0.3">
      <c r="A1454" s="236" t="s">
        <v>347</v>
      </c>
      <c r="B1454" s="238">
        <v>30</v>
      </c>
      <c r="C1454" s="238"/>
      <c r="D1454" s="238"/>
      <c r="E1454" s="238"/>
      <c r="F1454" s="238"/>
      <c r="G1454" s="238"/>
    </row>
    <row r="1456" spans="1:7" x14ac:dyDescent="0.3">
      <c r="A1456" s="236" t="s">
        <v>370</v>
      </c>
      <c r="B1456" s="235"/>
      <c r="C1456" s="235"/>
      <c r="D1456" s="235"/>
      <c r="E1456" s="235"/>
      <c r="F1456" s="235"/>
      <c r="G1456" s="235"/>
    </row>
    <row r="1457" spans="1:7" x14ac:dyDescent="0.3">
      <c r="A1457" s="236" t="s">
        <v>427</v>
      </c>
      <c r="B1457" s="235"/>
      <c r="C1457" s="235"/>
      <c r="D1457" s="235"/>
      <c r="E1457" s="235"/>
      <c r="F1457" s="235"/>
      <c r="G1457" s="235"/>
    </row>
    <row r="1458" spans="1:7" x14ac:dyDescent="0.3">
      <c r="A1458" s="236" t="s">
        <v>347</v>
      </c>
      <c r="B1458" s="238">
        <v>122461</v>
      </c>
      <c r="C1458" s="238"/>
      <c r="D1458" s="238"/>
      <c r="E1458" s="238"/>
      <c r="F1458" s="238"/>
      <c r="G1458" s="238"/>
    </row>
    <row r="1459" spans="1:7" x14ac:dyDescent="0.3">
      <c r="A1459" s="236" t="s">
        <v>428</v>
      </c>
      <c r="B1459" s="235"/>
      <c r="C1459" s="235"/>
      <c r="D1459" s="235"/>
      <c r="E1459" s="235"/>
      <c r="F1459" s="235"/>
      <c r="G1459" s="235"/>
    </row>
    <row r="1460" spans="1:7" x14ac:dyDescent="0.3">
      <c r="A1460" s="236" t="s">
        <v>347</v>
      </c>
      <c r="B1460" s="238">
        <v>9568</v>
      </c>
      <c r="C1460" s="238"/>
      <c r="D1460" s="238"/>
      <c r="E1460" s="238"/>
      <c r="F1460" s="238"/>
      <c r="G1460" s="238"/>
    </row>
    <row r="1461" spans="1:7" x14ac:dyDescent="0.3">
      <c r="A1461" s="236" t="s">
        <v>371</v>
      </c>
      <c r="B1461" s="235"/>
      <c r="C1461" s="235"/>
      <c r="D1461" s="235"/>
      <c r="E1461" s="235"/>
      <c r="F1461" s="235"/>
      <c r="G1461" s="235"/>
    </row>
    <row r="1462" spans="1:7" x14ac:dyDescent="0.3">
      <c r="A1462" s="236" t="s">
        <v>347</v>
      </c>
      <c r="B1462" s="238">
        <v>132029</v>
      </c>
      <c r="C1462" s="238"/>
      <c r="D1462" s="238"/>
      <c r="E1462" s="238"/>
      <c r="F1462" s="238"/>
      <c r="G1462" s="238"/>
    </row>
    <row r="1464" spans="1:7" x14ac:dyDescent="0.3">
      <c r="A1464" s="236" t="s">
        <v>429</v>
      </c>
      <c r="B1464" s="235"/>
      <c r="C1464" s="235"/>
      <c r="D1464" s="235"/>
      <c r="E1464" s="235"/>
      <c r="F1464" s="235"/>
      <c r="G1464" s="235"/>
    </row>
    <row r="1465" spans="1:7" x14ac:dyDescent="0.3">
      <c r="A1465" s="236" t="s">
        <v>347</v>
      </c>
      <c r="B1465" s="238">
        <v>26066</v>
      </c>
      <c r="C1465" s="238"/>
      <c r="D1465" s="238"/>
      <c r="E1465" s="238"/>
      <c r="F1465" s="238"/>
      <c r="G1465" s="238"/>
    </row>
    <row r="1467" spans="1:7" x14ac:dyDescent="0.3">
      <c r="A1467" s="236" t="s">
        <v>430</v>
      </c>
      <c r="B1467" s="235"/>
      <c r="C1467" s="235"/>
      <c r="D1467" s="235"/>
      <c r="E1467" s="235"/>
      <c r="F1467" s="235"/>
      <c r="G1467" s="235"/>
    </row>
    <row r="1468" spans="1:7" x14ac:dyDescent="0.3">
      <c r="A1468" s="236" t="s">
        <v>346</v>
      </c>
      <c r="B1468" s="235"/>
      <c r="C1468" s="235"/>
      <c r="D1468" s="235"/>
      <c r="E1468" s="235"/>
      <c r="F1468" s="235"/>
      <c r="G1468" s="235"/>
    </row>
    <row r="1469" spans="1:7" x14ac:dyDescent="0.3">
      <c r="A1469" s="236" t="s">
        <v>431</v>
      </c>
      <c r="B1469" s="235"/>
      <c r="C1469" s="235"/>
      <c r="D1469" s="235"/>
      <c r="E1469" s="235"/>
      <c r="F1469" s="235"/>
      <c r="G1469" s="235"/>
    </row>
    <row r="1470" spans="1:7" x14ac:dyDescent="0.3">
      <c r="A1470" s="236" t="s">
        <v>347</v>
      </c>
      <c r="B1470" s="238">
        <v>-6</v>
      </c>
      <c r="C1470" s="238"/>
      <c r="D1470" s="238"/>
      <c r="E1470" s="238"/>
      <c r="F1470" s="238"/>
      <c r="G1470" s="238"/>
    </row>
    <row r="1471" spans="1:7" x14ac:dyDescent="0.3">
      <c r="A1471" s="236" t="s">
        <v>348</v>
      </c>
      <c r="B1471" s="235"/>
      <c r="C1471" s="235"/>
      <c r="D1471" s="235"/>
      <c r="E1471" s="235"/>
      <c r="F1471" s="235"/>
      <c r="G1471" s="235"/>
    </row>
    <row r="1472" spans="1:7" x14ac:dyDescent="0.3">
      <c r="A1472" s="236" t="s">
        <v>347</v>
      </c>
      <c r="B1472" s="238">
        <v>-6</v>
      </c>
      <c r="C1472" s="238"/>
      <c r="D1472" s="238"/>
      <c r="E1472" s="238"/>
      <c r="F1472" s="238"/>
      <c r="G1472" s="238"/>
    </row>
    <row r="1474" spans="1:7" x14ac:dyDescent="0.3">
      <c r="A1474" s="236" t="s">
        <v>432</v>
      </c>
      <c r="B1474" s="235"/>
      <c r="C1474" s="235"/>
      <c r="D1474" s="235"/>
      <c r="E1474" s="235"/>
      <c r="F1474" s="235"/>
      <c r="G1474" s="235"/>
    </row>
    <row r="1475" spans="1:7" x14ac:dyDescent="0.3">
      <c r="A1475" s="236" t="s">
        <v>347</v>
      </c>
      <c r="B1475" s="238">
        <v>-6</v>
      </c>
      <c r="C1475" s="238"/>
      <c r="D1475" s="238"/>
      <c r="E1475" s="238"/>
      <c r="F1475" s="238"/>
      <c r="G1475" s="238"/>
    </row>
    <row r="1477" spans="1:7" x14ac:dyDescent="0.3">
      <c r="A1477" s="236" t="s">
        <v>433</v>
      </c>
      <c r="B1477" s="235"/>
      <c r="C1477" s="235"/>
      <c r="D1477" s="235"/>
      <c r="E1477" s="235"/>
      <c r="F1477" s="235"/>
      <c r="G1477" s="235"/>
    </row>
    <row r="1478" spans="1:7" x14ac:dyDescent="0.3">
      <c r="A1478" s="236" t="s">
        <v>367</v>
      </c>
      <c r="B1478" s="235"/>
      <c r="C1478" s="235"/>
      <c r="D1478" s="235"/>
      <c r="E1478" s="235"/>
      <c r="F1478" s="235"/>
      <c r="G1478" s="235"/>
    </row>
    <row r="1479" spans="1:7" x14ac:dyDescent="0.3">
      <c r="A1479" s="236" t="s">
        <v>434</v>
      </c>
      <c r="B1479" s="235"/>
      <c r="C1479" s="235"/>
      <c r="D1479" s="235"/>
      <c r="E1479" s="235"/>
      <c r="F1479" s="235"/>
      <c r="G1479" s="235"/>
    </row>
    <row r="1480" spans="1:7" x14ac:dyDescent="0.3">
      <c r="A1480" s="236" t="s">
        <v>347</v>
      </c>
      <c r="B1480" s="238">
        <v>-78</v>
      </c>
      <c r="C1480" s="238"/>
      <c r="D1480" s="238"/>
      <c r="E1480" s="238"/>
      <c r="F1480" s="238"/>
      <c r="G1480" s="238"/>
    </row>
    <row r="1481" spans="1:7" x14ac:dyDescent="0.3">
      <c r="A1481" s="236" t="s">
        <v>368</v>
      </c>
      <c r="B1481" s="235"/>
      <c r="C1481" s="235"/>
      <c r="D1481" s="235"/>
      <c r="E1481" s="235"/>
      <c r="F1481" s="235"/>
      <c r="G1481" s="235"/>
    </row>
    <row r="1482" spans="1:7" x14ac:dyDescent="0.3">
      <c r="A1482" s="236" t="s">
        <v>347</v>
      </c>
      <c r="B1482" s="238">
        <v>-78</v>
      </c>
      <c r="C1482" s="238"/>
      <c r="D1482" s="238"/>
      <c r="E1482" s="238"/>
      <c r="F1482" s="238"/>
      <c r="G1482" s="238"/>
    </row>
    <row r="1484" spans="1:7" x14ac:dyDescent="0.3">
      <c r="A1484" s="236" t="s">
        <v>435</v>
      </c>
      <c r="B1484" s="235"/>
      <c r="C1484" s="235"/>
      <c r="D1484" s="235"/>
      <c r="E1484" s="235"/>
      <c r="F1484" s="235"/>
      <c r="G1484" s="235"/>
    </row>
    <row r="1485" spans="1:7" x14ac:dyDescent="0.3">
      <c r="A1485" s="236" t="s">
        <v>347</v>
      </c>
      <c r="B1485" s="238">
        <v>-78</v>
      </c>
      <c r="C1485" s="238"/>
      <c r="D1485" s="238"/>
      <c r="E1485" s="238"/>
      <c r="F1485" s="238"/>
      <c r="G1485" s="238"/>
    </row>
    <row r="1487" spans="1:7" x14ac:dyDescent="0.3">
      <c r="A1487" s="236" t="s">
        <v>436</v>
      </c>
      <c r="B1487" s="235"/>
      <c r="C1487" s="235"/>
      <c r="D1487" s="235"/>
      <c r="E1487" s="235"/>
      <c r="F1487" s="235"/>
      <c r="G1487" s="235"/>
    </row>
    <row r="1488" spans="1:7" x14ac:dyDescent="0.3">
      <c r="A1488" s="236" t="s">
        <v>370</v>
      </c>
      <c r="B1488" s="235"/>
      <c r="C1488" s="235"/>
      <c r="D1488" s="235"/>
      <c r="E1488" s="235"/>
      <c r="F1488" s="235"/>
      <c r="G1488" s="235"/>
    </row>
    <row r="1489" spans="1:7" x14ac:dyDescent="0.3">
      <c r="A1489" s="236" t="s">
        <v>437</v>
      </c>
      <c r="B1489" s="235"/>
      <c r="C1489" s="235"/>
      <c r="D1489" s="235"/>
      <c r="E1489" s="235"/>
      <c r="F1489" s="235"/>
      <c r="G1489" s="235"/>
    </row>
    <row r="1490" spans="1:7" x14ac:dyDescent="0.3">
      <c r="A1490" s="236" t="s">
        <v>347</v>
      </c>
      <c r="B1490" s="238">
        <v>-3675</v>
      </c>
      <c r="C1490" s="238"/>
      <c r="D1490" s="238"/>
      <c r="E1490" s="238"/>
      <c r="F1490" s="238"/>
      <c r="G1490" s="238"/>
    </row>
    <row r="1491" spans="1:7" x14ac:dyDescent="0.3">
      <c r="A1491" s="236" t="s">
        <v>371</v>
      </c>
      <c r="B1491" s="235"/>
      <c r="C1491" s="235"/>
      <c r="D1491" s="235"/>
      <c r="E1491" s="235"/>
      <c r="F1491" s="235"/>
      <c r="G1491" s="235"/>
    </row>
    <row r="1492" spans="1:7" x14ac:dyDescent="0.3">
      <c r="A1492" s="236" t="s">
        <v>347</v>
      </c>
      <c r="B1492" s="238">
        <v>3675</v>
      </c>
      <c r="C1492" s="238"/>
      <c r="D1492" s="238"/>
      <c r="E1492" s="238"/>
      <c r="F1492" s="238"/>
      <c r="G1492" s="238"/>
    </row>
    <row r="1494" spans="1:7" x14ac:dyDescent="0.3">
      <c r="A1494" s="236" t="s">
        <v>438</v>
      </c>
      <c r="B1494" s="235"/>
      <c r="C1494" s="235"/>
      <c r="D1494" s="235"/>
      <c r="E1494" s="235"/>
      <c r="F1494" s="235"/>
      <c r="G1494" s="235"/>
    </row>
    <row r="1495" spans="1:7" x14ac:dyDescent="0.3">
      <c r="A1495" s="236" t="s">
        <v>347</v>
      </c>
      <c r="B1495" s="238">
        <v>3675</v>
      </c>
      <c r="C1495" s="238"/>
      <c r="D1495" s="238"/>
      <c r="E1495" s="238"/>
      <c r="F1495" s="238"/>
      <c r="G1495" s="238"/>
    </row>
    <row r="1497" spans="1:7" x14ac:dyDescent="0.3">
      <c r="A1497" s="236" t="s">
        <v>439</v>
      </c>
      <c r="B1497" s="235"/>
      <c r="C1497" s="235"/>
      <c r="D1497" s="235"/>
      <c r="E1497" s="235"/>
      <c r="F1497" s="235"/>
      <c r="G1497" s="235"/>
    </row>
    <row r="1498" spans="1:7" x14ac:dyDescent="0.3">
      <c r="A1498" s="236" t="s">
        <v>347</v>
      </c>
      <c r="B1498" s="238">
        <v>-10484</v>
      </c>
      <c r="C1498" s="238"/>
      <c r="D1498" s="238"/>
      <c r="E1498" s="238"/>
      <c r="F1498" s="238"/>
      <c r="G1498" s="23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6CD2-C14B-43BC-BED4-0A737AEF3370}">
  <sheetPr>
    <tabColor rgb="FFFF0000"/>
  </sheetPr>
  <dimension ref="A1:H1994"/>
  <sheetViews>
    <sheetView workbookViewId="0">
      <pane ySplit="7" topLeftCell="A101" activePane="bottomLeft" state="frozen"/>
      <selection activeCell="E12" sqref="E12"/>
      <selection pane="bottomLeft" sqref="A1:H1994"/>
    </sheetView>
  </sheetViews>
  <sheetFormatPr defaultRowHeight="14.4" x14ac:dyDescent="0.3"/>
  <cols>
    <col min="1" max="1" width="23.77734375" customWidth="1"/>
    <col min="2" max="2" width="36.6640625" bestFit="1" customWidth="1"/>
    <col min="3" max="3" width="16.21875" bestFit="1" customWidth="1"/>
    <col min="4" max="4" width="16.21875" style="331" customWidth="1"/>
    <col min="5" max="7" width="14.5546875" bestFit="1" customWidth="1"/>
  </cols>
  <sheetData>
    <row r="1" spans="1:8" x14ac:dyDescent="0.3">
      <c r="A1" s="395" t="s">
        <v>2490</v>
      </c>
      <c r="B1" s="394"/>
      <c r="C1" s="394"/>
      <c r="D1" s="394"/>
      <c r="E1" s="394"/>
      <c r="F1" s="394"/>
      <c r="G1" s="394"/>
      <c r="H1" s="394"/>
    </row>
    <row r="2" spans="1:8" x14ac:dyDescent="0.3">
      <c r="A2" s="395" t="s">
        <v>440</v>
      </c>
      <c r="B2" s="394"/>
      <c r="C2" s="394"/>
      <c r="D2" s="394"/>
      <c r="E2" s="394"/>
      <c r="F2" s="394"/>
      <c r="G2" s="394"/>
      <c r="H2" s="394"/>
    </row>
    <row r="3" spans="1:8" x14ac:dyDescent="0.3">
      <c r="A3" s="395" t="s">
        <v>441</v>
      </c>
      <c r="B3" s="394"/>
      <c r="C3" s="394"/>
      <c r="D3" s="394"/>
      <c r="E3" s="394"/>
      <c r="F3" s="394"/>
      <c r="G3" s="394"/>
      <c r="H3" s="394"/>
    </row>
    <row r="5" spans="1:8" x14ac:dyDescent="0.3">
      <c r="A5" s="395" t="s">
        <v>193</v>
      </c>
      <c r="B5" s="395" t="s">
        <v>193</v>
      </c>
      <c r="C5" s="397" t="s">
        <v>347</v>
      </c>
      <c r="D5" s="397" t="s">
        <v>193</v>
      </c>
      <c r="E5" s="397" t="s">
        <v>5011</v>
      </c>
      <c r="F5" s="397" t="s">
        <v>193</v>
      </c>
      <c r="G5" s="397" t="s">
        <v>193</v>
      </c>
      <c r="H5" s="397" t="s">
        <v>193</v>
      </c>
    </row>
    <row r="6" spans="1:8" x14ac:dyDescent="0.3">
      <c r="A6" s="395" t="s">
        <v>193</v>
      </c>
      <c r="B6" s="395" t="s">
        <v>193</v>
      </c>
      <c r="C6" s="397" t="s">
        <v>5018</v>
      </c>
      <c r="D6" s="397" t="s">
        <v>347</v>
      </c>
      <c r="E6" s="397" t="s">
        <v>5013</v>
      </c>
      <c r="F6" s="397" t="s">
        <v>5012</v>
      </c>
      <c r="G6" s="397" t="s">
        <v>5014</v>
      </c>
      <c r="H6" s="397" t="s">
        <v>5015</v>
      </c>
    </row>
    <row r="7" spans="1:8" x14ac:dyDescent="0.3">
      <c r="A7" s="396" t="s">
        <v>1781</v>
      </c>
      <c r="B7" s="396" t="s">
        <v>442</v>
      </c>
      <c r="C7" s="398" t="s">
        <v>41</v>
      </c>
      <c r="D7" s="398" t="s">
        <v>5016</v>
      </c>
      <c r="E7" s="398" t="s">
        <v>5019</v>
      </c>
      <c r="F7" s="398" t="s">
        <v>443</v>
      </c>
      <c r="G7" s="398" t="s">
        <v>298</v>
      </c>
      <c r="H7" s="398" t="s">
        <v>5017</v>
      </c>
    </row>
    <row r="9" spans="1:8" x14ac:dyDescent="0.3">
      <c r="A9" s="395" t="s">
        <v>345</v>
      </c>
      <c r="B9" s="394"/>
      <c r="C9" s="394"/>
      <c r="D9" s="394"/>
      <c r="E9" s="394"/>
      <c r="F9" s="394"/>
      <c r="G9" s="394"/>
      <c r="H9" s="394"/>
    </row>
    <row r="10" spans="1:8" x14ac:dyDescent="0.3">
      <c r="A10" s="395" t="s">
        <v>1782</v>
      </c>
      <c r="B10" s="395" t="s">
        <v>43</v>
      </c>
      <c r="C10" s="399">
        <v>9278000</v>
      </c>
      <c r="D10" s="399">
        <v>9278000</v>
      </c>
      <c r="E10" s="399">
        <v>9329528.8200000003</v>
      </c>
      <c r="F10" s="399">
        <v>9329528.8200000003</v>
      </c>
      <c r="G10" s="399">
        <v>-51528.82</v>
      </c>
      <c r="H10" s="399">
        <v>100.56</v>
      </c>
    </row>
    <row r="11" spans="1:8" x14ac:dyDescent="0.3">
      <c r="A11" s="395" t="s">
        <v>2551</v>
      </c>
      <c r="B11" s="395" t="s">
        <v>2552</v>
      </c>
      <c r="C11" s="399">
        <v>0</v>
      </c>
      <c r="D11" s="399">
        <v>0</v>
      </c>
      <c r="E11" s="399">
        <v>0</v>
      </c>
      <c r="F11" s="399">
        <v>0</v>
      </c>
      <c r="G11" s="399">
        <v>0</v>
      </c>
      <c r="H11" s="399">
        <v>0</v>
      </c>
    </row>
    <row r="12" spans="1:8" x14ac:dyDescent="0.3">
      <c r="A12" s="395" t="s">
        <v>2553</v>
      </c>
      <c r="B12" s="395" t="s">
        <v>2554</v>
      </c>
      <c r="C12" s="399">
        <v>0</v>
      </c>
      <c r="D12" s="399">
        <v>0</v>
      </c>
      <c r="E12" s="399">
        <v>0</v>
      </c>
      <c r="F12" s="399">
        <v>0</v>
      </c>
      <c r="G12" s="399">
        <v>0</v>
      </c>
      <c r="H12" s="399">
        <v>0</v>
      </c>
    </row>
    <row r="13" spans="1:8" x14ac:dyDescent="0.3">
      <c r="A13" s="395" t="s">
        <v>2555</v>
      </c>
      <c r="B13" s="395" t="s">
        <v>2556</v>
      </c>
      <c r="C13" s="399">
        <v>0</v>
      </c>
      <c r="D13" s="399">
        <v>0</v>
      </c>
      <c r="E13" s="399">
        <v>0</v>
      </c>
      <c r="F13" s="399">
        <v>0</v>
      </c>
      <c r="G13" s="399">
        <v>0</v>
      </c>
      <c r="H13" s="399">
        <v>0</v>
      </c>
    </row>
    <row r="14" spans="1:8" x14ac:dyDescent="0.3">
      <c r="A14" s="395" t="s">
        <v>2557</v>
      </c>
      <c r="B14" s="395" t="s">
        <v>2558</v>
      </c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</row>
    <row r="15" spans="1:8" x14ac:dyDescent="0.3">
      <c r="A15" s="395" t="s">
        <v>1783</v>
      </c>
      <c r="B15" s="395" t="s">
        <v>446</v>
      </c>
      <c r="C15" s="399">
        <v>50000</v>
      </c>
      <c r="D15" s="399">
        <v>50000</v>
      </c>
      <c r="E15" s="399">
        <v>0</v>
      </c>
      <c r="F15" s="399">
        <v>0</v>
      </c>
      <c r="G15" s="399">
        <v>50000</v>
      </c>
      <c r="H15" s="399">
        <v>0</v>
      </c>
    </row>
    <row r="16" spans="1:8" x14ac:dyDescent="0.3">
      <c r="A16" s="395" t="s">
        <v>1784</v>
      </c>
      <c r="B16" s="395" t="s">
        <v>47</v>
      </c>
      <c r="C16" s="399">
        <v>292000</v>
      </c>
      <c r="D16" s="399">
        <v>292000</v>
      </c>
      <c r="E16" s="399">
        <v>259990.38</v>
      </c>
      <c r="F16" s="399">
        <v>259990.38</v>
      </c>
      <c r="G16" s="399">
        <v>32009.62</v>
      </c>
      <c r="H16" s="399">
        <v>89.04</v>
      </c>
    </row>
    <row r="17" spans="1:8" x14ac:dyDescent="0.3">
      <c r="A17" s="395" t="s">
        <v>1785</v>
      </c>
      <c r="B17" s="395" t="s">
        <v>48</v>
      </c>
      <c r="C17" s="399">
        <v>250000</v>
      </c>
      <c r="D17" s="399">
        <v>250000</v>
      </c>
      <c r="E17" s="399">
        <v>58363.27</v>
      </c>
      <c r="F17" s="399">
        <v>58363.27</v>
      </c>
      <c r="G17" s="399">
        <v>191636.73</v>
      </c>
      <c r="H17" s="399">
        <v>23.35</v>
      </c>
    </row>
    <row r="18" spans="1:8" x14ac:dyDescent="0.3">
      <c r="A18" s="395" t="s">
        <v>2559</v>
      </c>
      <c r="B18" s="395" t="s">
        <v>2560</v>
      </c>
      <c r="C18" s="399">
        <v>0</v>
      </c>
      <c r="D18" s="399">
        <v>0</v>
      </c>
      <c r="E18" s="399">
        <v>0</v>
      </c>
      <c r="F18" s="399">
        <v>0</v>
      </c>
      <c r="G18" s="399">
        <v>0</v>
      </c>
      <c r="H18" s="399">
        <v>0</v>
      </c>
    </row>
    <row r="19" spans="1:8" x14ac:dyDescent="0.3">
      <c r="A19" s="395" t="s">
        <v>1786</v>
      </c>
      <c r="B19" s="395" t="s">
        <v>450</v>
      </c>
      <c r="C19" s="399">
        <v>1000</v>
      </c>
      <c r="D19" s="399">
        <v>1000</v>
      </c>
      <c r="E19" s="399">
        <v>750</v>
      </c>
      <c r="F19" s="399">
        <v>750</v>
      </c>
      <c r="G19" s="399">
        <v>250</v>
      </c>
      <c r="H19" s="399">
        <v>75</v>
      </c>
    </row>
    <row r="20" spans="1:8" x14ac:dyDescent="0.3">
      <c r="A20" s="395" t="s">
        <v>1787</v>
      </c>
      <c r="B20" s="395" t="s">
        <v>452</v>
      </c>
      <c r="C20" s="399">
        <v>50</v>
      </c>
      <c r="D20" s="399">
        <v>50</v>
      </c>
      <c r="E20" s="399">
        <v>0</v>
      </c>
      <c r="F20" s="399">
        <v>0</v>
      </c>
      <c r="G20" s="399">
        <v>50</v>
      </c>
      <c r="H20" s="399">
        <v>0</v>
      </c>
    </row>
    <row r="21" spans="1:8" x14ac:dyDescent="0.3">
      <c r="A21" s="395" t="s">
        <v>1788</v>
      </c>
      <c r="B21" s="395" t="s">
        <v>454</v>
      </c>
      <c r="C21" s="399">
        <v>8749</v>
      </c>
      <c r="D21" s="399">
        <v>8749</v>
      </c>
      <c r="E21" s="399">
        <v>2080</v>
      </c>
      <c r="F21" s="399">
        <v>2080</v>
      </c>
      <c r="G21" s="399">
        <v>6669</v>
      </c>
      <c r="H21" s="399">
        <v>23.77</v>
      </c>
    </row>
    <row r="22" spans="1:8" x14ac:dyDescent="0.3">
      <c r="A22" s="395" t="s">
        <v>1789</v>
      </c>
      <c r="B22" s="395" t="s">
        <v>456</v>
      </c>
      <c r="C22" s="399">
        <v>206</v>
      </c>
      <c r="D22" s="399">
        <v>206</v>
      </c>
      <c r="E22" s="399">
        <v>0</v>
      </c>
      <c r="F22" s="399">
        <v>0</v>
      </c>
      <c r="G22" s="399">
        <v>206</v>
      </c>
      <c r="H22" s="399">
        <v>0</v>
      </c>
    </row>
    <row r="23" spans="1:8" x14ac:dyDescent="0.3">
      <c r="A23" s="395" t="s">
        <v>1790</v>
      </c>
      <c r="B23" s="395" t="s">
        <v>50</v>
      </c>
      <c r="C23" s="399">
        <v>160000</v>
      </c>
      <c r="D23" s="399">
        <v>160000</v>
      </c>
      <c r="E23" s="399">
        <v>37385</v>
      </c>
      <c r="F23" s="399">
        <v>37385</v>
      </c>
      <c r="G23" s="399">
        <v>122615</v>
      </c>
      <c r="H23" s="399">
        <v>23.37</v>
      </c>
    </row>
    <row r="24" spans="1:8" x14ac:dyDescent="0.3">
      <c r="A24" s="395" t="s">
        <v>1791</v>
      </c>
      <c r="B24" s="395" t="s">
        <v>459</v>
      </c>
      <c r="C24" s="399">
        <v>50000</v>
      </c>
      <c r="D24" s="399">
        <v>50000</v>
      </c>
      <c r="E24" s="399">
        <v>11945</v>
      </c>
      <c r="F24" s="399">
        <v>11945</v>
      </c>
      <c r="G24" s="399">
        <v>38055</v>
      </c>
      <c r="H24" s="399">
        <v>23.89</v>
      </c>
    </row>
    <row r="25" spans="1:8" x14ac:dyDescent="0.3">
      <c r="A25" s="395" t="s">
        <v>1792</v>
      </c>
      <c r="B25" s="395" t="s">
        <v>461</v>
      </c>
      <c r="C25" s="399">
        <v>50000</v>
      </c>
      <c r="D25" s="399">
        <v>50000</v>
      </c>
      <c r="E25" s="399">
        <v>11257.75</v>
      </c>
      <c r="F25" s="399">
        <v>11257.75</v>
      </c>
      <c r="G25" s="399">
        <v>38742.25</v>
      </c>
      <c r="H25" s="399">
        <v>22.52</v>
      </c>
    </row>
    <row r="26" spans="1:8" x14ac:dyDescent="0.3">
      <c r="A26" s="395" t="s">
        <v>1793</v>
      </c>
      <c r="B26" s="395" t="s">
        <v>463</v>
      </c>
      <c r="C26" s="399">
        <v>25000</v>
      </c>
      <c r="D26" s="399">
        <v>25000</v>
      </c>
      <c r="E26" s="399">
        <v>7106.25</v>
      </c>
      <c r="F26" s="399">
        <v>7106.25</v>
      </c>
      <c r="G26" s="399">
        <v>17893.75</v>
      </c>
      <c r="H26" s="399">
        <v>28.43</v>
      </c>
    </row>
    <row r="27" spans="1:8" x14ac:dyDescent="0.3">
      <c r="A27" s="395" t="s">
        <v>1794</v>
      </c>
      <c r="B27" s="395" t="s">
        <v>465</v>
      </c>
      <c r="C27" s="399">
        <v>5661</v>
      </c>
      <c r="D27" s="399">
        <v>5661</v>
      </c>
      <c r="E27" s="399">
        <v>214</v>
      </c>
      <c r="F27" s="399">
        <v>214</v>
      </c>
      <c r="G27" s="399">
        <v>5447</v>
      </c>
      <c r="H27" s="399">
        <v>3.78</v>
      </c>
    </row>
    <row r="28" spans="1:8" x14ac:dyDescent="0.3">
      <c r="A28" s="395" t="s">
        <v>1795</v>
      </c>
      <c r="B28" s="395" t="s">
        <v>467</v>
      </c>
      <c r="C28" s="399">
        <v>9884</v>
      </c>
      <c r="D28" s="399">
        <v>9884</v>
      </c>
      <c r="E28" s="399">
        <v>755</v>
      </c>
      <c r="F28" s="399">
        <v>755</v>
      </c>
      <c r="G28" s="399">
        <v>9129</v>
      </c>
      <c r="H28" s="399">
        <v>7.64</v>
      </c>
    </row>
    <row r="29" spans="1:8" x14ac:dyDescent="0.3">
      <c r="A29" s="395" t="s">
        <v>1796</v>
      </c>
      <c r="B29" s="395" t="s">
        <v>469</v>
      </c>
      <c r="C29" s="399">
        <v>1029</v>
      </c>
      <c r="D29" s="399">
        <v>1029</v>
      </c>
      <c r="E29" s="399">
        <v>0</v>
      </c>
      <c r="F29" s="399">
        <v>0</v>
      </c>
      <c r="G29" s="399">
        <v>1029</v>
      </c>
      <c r="H29" s="399">
        <v>0</v>
      </c>
    </row>
    <row r="30" spans="1:8" x14ac:dyDescent="0.3">
      <c r="A30" s="395" t="s">
        <v>1797</v>
      </c>
      <c r="B30" s="395" t="s">
        <v>471</v>
      </c>
      <c r="C30" s="399">
        <v>4117</v>
      </c>
      <c r="D30" s="399">
        <v>4117</v>
      </c>
      <c r="E30" s="399">
        <v>2260</v>
      </c>
      <c r="F30" s="399">
        <v>2260</v>
      </c>
      <c r="G30" s="399">
        <v>1857</v>
      </c>
      <c r="H30" s="399">
        <v>54.89</v>
      </c>
    </row>
    <row r="31" spans="1:8" x14ac:dyDescent="0.3">
      <c r="A31" s="395" t="s">
        <v>2561</v>
      </c>
      <c r="B31" s="395" t="s">
        <v>2562</v>
      </c>
      <c r="C31" s="399">
        <v>0</v>
      </c>
      <c r="D31" s="399">
        <v>0</v>
      </c>
      <c r="E31" s="399">
        <v>0</v>
      </c>
      <c r="F31" s="399">
        <v>0</v>
      </c>
      <c r="G31" s="399">
        <v>0</v>
      </c>
      <c r="H31" s="399">
        <v>0</v>
      </c>
    </row>
    <row r="32" spans="1:8" x14ac:dyDescent="0.3">
      <c r="A32" s="395" t="s">
        <v>1798</v>
      </c>
      <c r="B32" s="395" t="s">
        <v>473</v>
      </c>
      <c r="C32" s="399">
        <v>3088</v>
      </c>
      <c r="D32" s="399">
        <v>3088</v>
      </c>
      <c r="E32" s="399">
        <v>585</v>
      </c>
      <c r="F32" s="399">
        <v>585</v>
      </c>
      <c r="G32" s="399">
        <v>2503</v>
      </c>
      <c r="H32" s="399">
        <v>18.940000000000001</v>
      </c>
    </row>
    <row r="33" spans="1:8" x14ac:dyDescent="0.3">
      <c r="A33" s="395" t="s">
        <v>2563</v>
      </c>
      <c r="B33" s="395" t="s">
        <v>2564</v>
      </c>
      <c r="C33" s="399">
        <v>0</v>
      </c>
      <c r="D33" s="399">
        <v>0</v>
      </c>
      <c r="E33" s="399">
        <v>0</v>
      </c>
      <c r="F33" s="399">
        <v>0</v>
      </c>
      <c r="G33" s="399">
        <v>0</v>
      </c>
      <c r="H33" s="399">
        <v>0</v>
      </c>
    </row>
    <row r="34" spans="1:8" x14ac:dyDescent="0.3">
      <c r="A34" s="395" t="s">
        <v>1799</v>
      </c>
      <c r="B34" s="395" t="s">
        <v>475</v>
      </c>
      <c r="C34" s="399">
        <v>6000</v>
      </c>
      <c r="D34" s="399">
        <v>6000</v>
      </c>
      <c r="E34" s="399">
        <v>1500</v>
      </c>
      <c r="F34" s="399">
        <v>1500</v>
      </c>
      <c r="G34" s="399">
        <v>4500</v>
      </c>
      <c r="H34" s="399">
        <v>25</v>
      </c>
    </row>
    <row r="35" spans="1:8" x14ac:dyDescent="0.3">
      <c r="A35" s="395" t="s">
        <v>2565</v>
      </c>
      <c r="B35" s="395" t="s">
        <v>2566</v>
      </c>
      <c r="C35" s="399">
        <v>0</v>
      </c>
      <c r="D35" s="399">
        <v>0</v>
      </c>
      <c r="E35" s="399">
        <v>0</v>
      </c>
      <c r="F35" s="399">
        <v>0</v>
      </c>
      <c r="G35" s="399">
        <v>0</v>
      </c>
      <c r="H35" s="399">
        <v>0</v>
      </c>
    </row>
    <row r="36" spans="1:8" x14ac:dyDescent="0.3">
      <c r="A36" s="395" t="s">
        <v>1800</v>
      </c>
      <c r="B36" s="395" t="s">
        <v>477</v>
      </c>
      <c r="C36" s="399">
        <v>0</v>
      </c>
      <c r="D36" s="399">
        <v>0</v>
      </c>
      <c r="E36" s="399">
        <v>1875</v>
      </c>
      <c r="F36" s="399">
        <v>1875</v>
      </c>
      <c r="G36" s="399">
        <v>-1875</v>
      </c>
      <c r="H36" s="399">
        <v>100</v>
      </c>
    </row>
    <row r="37" spans="1:8" x14ac:dyDescent="0.3">
      <c r="A37" s="395" t="s">
        <v>1801</v>
      </c>
      <c r="B37" s="395" t="s">
        <v>479</v>
      </c>
      <c r="C37" s="399">
        <v>0</v>
      </c>
      <c r="D37" s="399">
        <v>0</v>
      </c>
      <c r="E37" s="399">
        <v>55619.64</v>
      </c>
      <c r="F37" s="399">
        <v>55619.64</v>
      </c>
      <c r="G37" s="399">
        <v>-55619.64</v>
      </c>
      <c r="H37" s="399">
        <v>100</v>
      </c>
    </row>
    <row r="38" spans="1:8" x14ac:dyDescent="0.3">
      <c r="A38" s="395" t="s">
        <v>1802</v>
      </c>
      <c r="B38" s="395" t="s">
        <v>481</v>
      </c>
      <c r="C38" s="399">
        <v>0</v>
      </c>
      <c r="D38" s="399">
        <v>0</v>
      </c>
      <c r="E38" s="399">
        <v>695836.5</v>
      </c>
      <c r="F38" s="399">
        <v>695836.5</v>
      </c>
      <c r="G38" s="399">
        <v>-695836.5</v>
      </c>
      <c r="H38" s="399">
        <v>100</v>
      </c>
    </row>
    <row r="39" spans="1:8" x14ac:dyDescent="0.3">
      <c r="A39" s="395" t="s">
        <v>1803</v>
      </c>
      <c r="B39" s="395" t="s">
        <v>483</v>
      </c>
      <c r="C39" s="399">
        <v>772</v>
      </c>
      <c r="D39" s="399">
        <v>772</v>
      </c>
      <c r="E39" s="399">
        <v>0</v>
      </c>
      <c r="F39" s="399">
        <v>0</v>
      </c>
      <c r="G39" s="399">
        <v>772</v>
      </c>
      <c r="H39" s="399">
        <v>0</v>
      </c>
    </row>
    <row r="40" spans="1:8" x14ac:dyDescent="0.3">
      <c r="A40" s="395" t="s">
        <v>1804</v>
      </c>
      <c r="B40" s="395" t="s">
        <v>485</v>
      </c>
      <c r="C40" s="399">
        <v>14409</v>
      </c>
      <c r="D40" s="399">
        <v>14409</v>
      </c>
      <c r="E40" s="399">
        <v>12582.35</v>
      </c>
      <c r="F40" s="399">
        <v>12582.35</v>
      </c>
      <c r="G40" s="399">
        <v>1826.65</v>
      </c>
      <c r="H40" s="399">
        <v>87.32</v>
      </c>
    </row>
    <row r="41" spans="1:8" x14ac:dyDescent="0.3">
      <c r="A41" s="395" t="s">
        <v>1805</v>
      </c>
      <c r="B41" s="395" t="s">
        <v>487</v>
      </c>
      <c r="C41" s="399">
        <v>4117</v>
      </c>
      <c r="D41" s="399">
        <v>4117</v>
      </c>
      <c r="E41" s="399">
        <v>0</v>
      </c>
      <c r="F41" s="399">
        <v>0</v>
      </c>
      <c r="G41" s="399">
        <v>4117</v>
      </c>
      <c r="H41" s="399">
        <v>0</v>
      </c>
    </row>
    <row r="42" spans="1:8" x14ac:dyDescent="0.3">
      <c r="A42" s="395" t="s">
        <v>1806</v>
      </c>
      <c r="B42" s="395" t="s">
        <v>489</v>
      </c>
      <c r="C42" s="399">
        <v>4632</v>
      </c>
      <c r="D42" s="399">
        <v>4632</v>
      </c>
      <c r="E42" s="399">
        <v>0</v>
      </c>
      <c r="F42" s="399">
        <v>0</v>
      </c>
      <c r="G42" s="399">
        <v>4632</v>
      </c>
      <c r="H42" s="399">
        <v>0</v>
      </c>
    </row>
    <row r="43" spans="1:8" x14ac:dyDescent="0.3">
      <c r="A43" s="395" t="s">
        <v>1807</v>
      </c>
      <c r="B43" s="395" t="s">
        <v>491</v>
      </c>
      <c r="C43" s="399">
        <v>464000</v>
      </c>
      <c r="D43" s="399">
        <v>464000</v>
      </c>
      <c r="E43" s="399">
        <v>160130.82</v>
      </c>
      <c r="F43" s="399">
        <v>160130.82</v>
      </c>
      <c r="G43" s="399">
        <v>303869.18</v>
      </c>
      <c r="H43" s="399">
        <v>34.51</v>
      </c>
    </row>
    <row r="44" spans="1:8" x14ac:dyDescent="0.3">
      <c r="A44" s="395" t="s">
        <v>1808</v>
      </c>
      <c r="B44" s="395" t="s">
        <v>49</v>
      </c>
      <c r="C44" s="399">
        <v>354000</v>
      </c>
      <c r="D44" s="399">
        <v>354000</v>
      </c>
      <c r="E44" s="399">
        <v>0</v>
      </c>
      <c r="F44" s="399">
        <v>0</v>
      </c>
      <c r="G44" s="399">
        <v>354000</v>
      </c>
      <c r="H44" s="399">
        <v>0</v>
      </c>
    </row>
    <row r="45" spans="1:8" x14ac:dyDescent="0.3">
      <c r="A45" s="395" t="s">
        <v>2567</v>
      </c>
      <c r="B45" s="395" t="s">
        <v>2568</v>
      </c>
      <c r="C45" s="399">
        <v>0</v>
      </c>
      <c r="D45" s="399">
        <v>0</v>
      </c>
      <c r="E45" s="399">
        <v>0</v>
      </c>
      <c r="F45" s="399">
        <v>0</v>
      </c>
      <c r="G45" s="399">
        <v>0</v>
      </c>
      <c r="H45" s="399">
        <v>0</v>
      </c>
    </row>
    <row r="46" spans="1:8" x14ac:dyDescent="0.3">
      <c r="A46" s="395" t="s">
        <v>1809</v>
      </c>
      <c r="B46" s="395" t="s">
        <v>45</v>
      </c>
      <c r="C46" s="399">
        <v>1160000</v>
      </c>
      <c r="D46" s="399">
        <v>1160000</v>
      </c>
      <c r="E46" s="399">
        <v>232746</v>
      </c>
      <c r="F46" s="399">
        <v>232746</v>
      </c>
      <c r="G46" s="399">
        <v>927254</v>
      </c>
      <c r="H46" s="399">
        <v>20.059999999999999</v>
      </c>
    </row>
    <row r="47" spans="1:8" x14ac:dyDescent="0.3">
      <c r="A47" s="395" t="s">
        <v>1810</v>
      </c>
      <c r="B47" s="395" t="s">
        <v>495</v>
      </c>
      <c r="C47" s="399">
        <v>46140</v>
      </c>
      <c r="D47" s="399">
        <v>46140</v>
      </c>
      <c r="E47" s="399">
        <v>7505</v>
      </c>
      <c r="F47" s="399">
        <v>7505</v>
      </c>
      <c r="G47" s="399">
        <v>38635</v>
      </c>
      <c r="H47" s="399">
        <v>16.27</v>
      </c>
    </row>
    <row r="48" spans="1:8" x14ac:dyDescent="0.3">
      <c r="A48" s="395" t="s">
        <v>1811</v>
      </c>
      <c r="B48" s="395" t="s">
        <v>178</v>
      </c>
      <c r="C48" s="399">
        <v>160000</v>
      </c>
      <c r="D48" s="399">
        <v>160000</v>
      </c>
      <c r="E48" s="399">
        <v>2263.36</v>
      </c>
      <c r="F48" s="399">
        <v>2263.36</v>
      </c>
      <c r="G48" s="399">
        <v>157736.64000000001</v>
      </c>
      <c r="H48" s="399">
        <v>1.41</v>
      </c>
    </row>
    <row r="49" spans="1:8" x14ac:dyDescent="0.3">
      <c r="A49" s="395" t="s">
        <v>2569</v>
      </c>
      <c r="B49" s="395" t="s">
        <v>2570</v>
      </c>
      <c r="C49" s="399">
        <v>0</v>
      </c>
      <c r="D49" s="399">
        <v>0</v>
      </c>
      <c r="E49" s="399">
        <v>0</v>
      </c>
      <c r="F49" s="399">
        <v>0</v>
      </c>
      <c r="G49" s="399">
        <v>0</v>
      </c>
      <c r="H49" s="399">
        <v>0</v>
      </c>
    </row>
    <row r="50" spans="1:8" x14ac:dyDescent="0.3">
      <c r="A50" s="395" t="s">
        <v>1812</v>
      </c>
      <c r="B50" s="395" t="s">
        <v>498</v>
      </c>
      <c r="C50" s="399">
        <v>8234</v>
      </c>
      <c r="D50" s="399">
        <v>8234</v>
      </c>
      <c r="E50" s="399">
        <v>5050</v>
      </c>
      <c r="F50" s="399">
        <v>5050</v>
      </c>
      <c r="G50" s="399">
        <v>3184</v>
      </c>
      <c r="H50" s="399">
        <v>61.33</v>
      </c>
    </row>
    <row r="51" spans="1:8" x14ac:dyDescent="0.3">
      <c r="A51" s="395" t="s">
        <v>1813</v>
      </c>
      <c r="B51" s="395" t="s">
        <v>46</v>
      </c>
      <c r="C51" s="399">
        <v>312000</v>
      </c>
      <c r="D51" s="399">
        <v>312000</v>
      </c>
      <c r="E51" s="399">
        <v>73921.240000000005</v>
      </c>
      <c r="F51" s="399">
        <v>73921.240000000005</v>
      </c>
      <c r="G51" s="399">
        <v>238078.76</v>
      </c>
      <c r="H51" s="399">
        <v>23.69</v>
      </c>
    </row>
    <row r="52" spans="1:8" x14ac:dyDescent="0.3">
      <c r="A52" s="395" t="s">
        <v>2571</v>
      </c>
      <c r="B52" s="395" t="s">
        <v>2572</v>
      </c>
      <c r="C52" s="399">
        <v>0</v>
      </c>
      <c r="D52" s="399">
        <v>0</v>
      </c>
      <c r="E52" s="399">
        <v>0</v>
      </c>
      <c r="F52" s="399">
        <v>0</v>
      </c>
      <c r="G52" s="399">
        <v>0</v>
      </c>
      <c r="H52" s="399">
        <v>0</v>
      </c>
    </row>
    <row r="53" spans="1:8" x14ac:dyDescent="0.3">
      <c r="A53" s="395" t="s">
        <v>2573</v>
      </c>
      <c r="B53" s="395" t="s">
        <v>2574</v>
      </c>
      <c r="C53" s="399">
        <v>0</v>
      </c>
      <c r="D53" s="399">
        <v>0</v>
      </c>
      <c r="E53" s="399">
        <v>0</v>
      </c>
      <c r="F53" s="399">
        <v>0</v>
      </c>
      <c r="G53" s="399">
        <v>0</v>
      </c>
      <c r="H53" s="399">
        <v>0</v>
      </c>
    </row>
    <row r="54" spans="1:8" x14ac:dyDescent="0.3">
      <c r="A54" s="395" t="s">
        <v>1814</v>
      </c>
      <c r="B54" s="395" t="s">
        <v>501</v>
      </c>
      <c r="C54" s="399">
        <v>5146</v>
      </c>
      <c r="D54" s="399">
        <v>5146</v>
      </c>
      <c r="E54" s="399">
        <v>2205</v>
      </c>
      <c r="F54" s="399">
        <v>2205</v>
      </c>
      <c r="G54" s="399">
        <v>2941</v>
      </c>
      <c r="H54" s="399">
        <v>42.85</v>
      </c>
    </row>
    <row r="55" spans="1:8" x14ac:dyDescent="0.3">
      <c r="A55" s="395" t="s">
        <v>2575</v>
      </c>
      <c r="B55" s="395" t="s">
        <v>2576</v>
      </c>
      <c r="C55" s="399">
        <v>0</v>
      </c>
      <c r="D55" s="399">
        <v>0</v>
      </c>
      <c r="E55" s="399">
        <v>0</v>
      </c>
      <c r="F55" s="399">
        <v>0</v>
      </c>
      <c r="G55" s="399">
        <v>0</v>
      </c>
      <c r="H55" s="399">
        <v>0</v>
      </c>
    </row>
    <row r="56" spans="1:8" x14ac:dyDescent="0.3">
      <c r="A56" s="395" t="s">
        <v>1815</v>
      </c>
      <c r="B56" s="395" t="s">
        <v>503</v>
      </c>
      <c r="C56" s="399">
        <v>10000</v>
      </c>
      <c r="D56" s="399">
        <v>10000</v>
      </c>
      <c r="E56" s="399">
        <v>0</v>
      </c>
      <c r="F56" s="399">
        <v>0</v>
      </c>
      <c r="G56" s="399">
        <v>10000</v>
      </c>
      <c r="H56" s="399">
        <v>0</v>
      </c>
    </row>
    <row r="57" spans="1:8" x14ac:dyDescent="0.3">
      <c r="A57" s="395" t="s">
        <v>2577</v>
      </c>
      <c r="B57" s="395" t="s">
        <v>2578</v>
      </c>
      <c r="C57" s="399">
        <v>0</v>
      </c>
      <c r="D57" s="399">
        <v>0</v>
      </c>
      <c r="E57" s="399">
        <v>0</v>
      </c>
      <c r="F57" s="399">
        <v>0</v>
      </c>
      <c r="G57" s="399">
        <v>0</v>
      </c>
      <c r="H57" s="399">
        <v>0</v>
      </c>
    </row>
    <row r="58" spans="1:8" x14ac:dyDescent="0.3">
      <c r="A58" s="395" t="s">
        <v>1816</v>
      </c>
      <c r="B58" s="395" t="s">
        <v>505</v>
      </c>
      <c r="C58" s="399">
        <v>284</v>
      </c>
      <c r="D58" s="399">
        <v>284</v>
      </c>
      <c r="E58" s="399">
        <v>848.86</v>
      </c>
      <c r="F58" s="399">
        <v>848.86</v>
      </c>
      <c r="G58" s="399">
        <v>-564.86</v>
      </c>
      <c r="H58" s="399">
        <v>298.89</v>
      </c>
    </row>
    <row r="59" spans="1:8" x14ac:dyDescent="0.3">
      <c r="A59" s="395" t="s">
        <v>2579</v>
      </c>
      <c r="B59" s="395" t="s">
        <v>2580</v>
      </c>
      <c r="C59" s="399">
        <v>0</v>
      </c>
      <c r="D59" s="399">
        <v>0</v>
      </c>
      <c r="E59" s="399">
        <v>0</v>
      </c>
      <c r="F59" s="399">
        <v>0</v>
      </c>
      <c r="G59" s="399">
        <v>0</v>
      </c>
      <c r="H59" s="399">
        <v>0</v>
      </c>
    </row>
    <row r="60" spans="1:8" x14ac:dyDescent="0.3">
      <c r="A60" s="395" t="s">
        <v>2581</v>
      </c>
      <c r="B60" s="395" t="s">
        <v>2582</v>
      </c>
      <c r="C60" s="399">
        <v>0</v>
      </c>
      <c r="D60" s="399">
        <v>0</v>
      </c>
      <c r="E60" s="399">
        <v>0</v>
      </c>
      <c r="F60" s="399">
        <v>0</v>
      </c>
      <c r="G60" s="399">
        <v>0</v>
      </c>
      <c r="H60" s="399">
        <v>0</v>
      </c>
    </row>
    <row r="61" spans="1:8" x14ac:dyDescent="0.3">
      <c r="A61" s="395" t="s">
        <v>2583</v>
      </c>
      <c r="B61" s="395" t="s">
        <v>2584</v>
      </c>
      <c r="C61" s="399">
        <v>0</v>
      </c>
      <c r="D61" s="399">
        <v>0</v>
      </c>
      <c r="E61" s="399">
        <v>0</v>
      </c>
      <c r="F61" s="399">
        <v>0</v>
      </c>
      <c r="G61" s="399">
        <v>0</v>
      </c>
      <c r="H61" s="399">
        <v>0</v>
      </c>
    </row>
    <row r="62" spans="1:8" x14ac:dyDescent="0.3">
      <c r="A62" s="395" t="s">
        <v>1817</v>
      </c>
      <c r="B62" s="395" t="s">
        <v>507</v>
      </c>
      <c r="C62" s="399">
        <v>3088</v>
      </c>
      <c r="D62" s="399">
        <v>3088</v>
      </c>
      <c r="E62" s="399">
        <v>0</v>
      </c>
      <c r="F62" s="399">
        <v>0</v>
      </c>
      <c r="G62" s="399">
        <v>3088</v>
      </c>
      <c r="H62" s="399">
        <v>0</v>
      </c>
    </row>
    <row r="63" spans="1:8" x14ac:dyDescent="0.3">
      <c r="A63" s="395" t="s">
        <v>1818</v>
      </c>
      <c r="B63" s="395" t="s">
        <v>509</v>
      </c>
      <c r="C63" s="399">
        <v>2058</v>
      </c>
      <c r="D63" s="399">
        <v>2058</v>
      </c>
      <c r="E63" s="399">
        <v>0</v>
      </c>
      <c r="F63" s="399">
        <v>0</v>
      </c>
      <c r="G63" s="399">
        <v>2058</v>
      </c>
      <c r="H63" s="399">
        <v>0</v>
      </c>
    </row>
    <row r="64" spans="1:8" x14ac:dyDescent="0.3">
      <c r="A64" s="395" t="s">
        <v>1819</v>
      </c>
      <c r="B64" s="395" t="s">
        <v>511</v>
      </c>
      <c r="C64" s="399">
        <v>1235</v>
      </c>
      <c r="D64" s="399">
        <v>1235</v>
      </c>
      <c r="E64" s="399">
        <v>0</v>
      </c>
      <c r="F64" s="399">
        <v>0</v>
      </c>
      <c r="G64" s="399">
        <v>1235</v>
      </c>
      <c r="H64" s="399">
        <v>0</v>
      </c>
    </row>
    <row r="65" spans="1:8" x14ac:dyDescent="0.3">
      <c r="A65" s="395" t="s">
        <v>2585</v>
      </c>
      <c r="B65" s="395" t="s">
        <v>2586</v>
      </c>
      <c r="C65" s="399">
        <v>0</v>
      </c>
      <c r="D65" s="399">
        <v>0</v>
      </c>
      <c r="E65" s="399">
        <v>0</v>
      </c>
      <c r="F65" s="399">
        <v>0</v>
      </c>
      <c r="G65" s="399">
        <v>0</v>
      </c>
      <c r="H65" s="399">
        <v>0</v>
      </c>
    </row>
    <row r="66" spans="1:8" x14ac:dyDescent="0.3">
      <c r="A66" s="395" t="s">
        <v>1820</v>
      </c>
      <c r="B66" s="395" t="s">
        <v>513</v>
      </c>
      <c r="C66" s="399">
        <v>823</v>
      </c>
      <c r="D66" s="399">
        <v>823</v>
      </c>
      <c r="E66" s="399">
        <v>25</v>
      </c>
      <c r="F66" s="399">
        <v>25</v>
      </c>
      <c r="G66" s="399">
        <v>798</v>
      </c>
      <c r="H66" s="399">
        <v>3.04</v>
      </c>
    </row>
    <row r="67" spans="1:8" x14ac:dyDescent="0.3">
      <c r="A67" s="395" t="s">
        <v>2587</v>
      </c>
      <c r="B67" s="395" t="s">
        <v>2588</v>
      </c>
      <c r="C67" s="399">
        <v>0</v>
      </c>
      <c r="D67" s="399">
        <v>0</v>
      </c>
      <c r="E67" s="399">
        <v>0</v>
      </c>
      <c r="F67" s="399">
        <v>0</v>
      </c>
      <c r="G67" s="399">
        <v>0</v>
      </c>
      <c r="H67" s="399">
        <v>0</v>
      </c>
    </row>
    <row r="68" spans="1:8" x14ac:dyDescent="0.3">
      <c r="A68" s="395" t="s">
        <v>1821</v>
      </c>
      <c r="B68" s="395" t="s">
        <v>515</v>
      </c>
      <c r="C68" s="399">
        <v>6175</v>
      </c>
      <c r="D68" s="399">
        <v>6175</v>
      </c>
      <c r="E68" s="399">
        <v>2040</v>
      </c>
      <c r="F68" s="399">
        <v>2040</v>
      </c>
      <c r="G68" s="399">
        <v>4135</v>
      </c>
      <c r="H68" s="399">
        <v>33.04</v>
      </c>
    </row>
    <row r="69" spans="1:8" x14ac:dyDescent="0.3">
      <c r="A69" s="395" t="s">
        <v>2589</v>
      </c>
      <c r="B69" s="395" t="s">
        <v>2590</v>
      </c>
      <c r="C69" s="399">
        <v>0</v>
      </c>
      <c r="D69" s="399">
        <v>0</v>
      </c>
      <c r="E69" s="399">
        <v>0</v>
      </c>
      <c r="F69" s="399">
        <v>0</v>
      </c>
      <c r="G69" s="399">
        <v>0</v>
      </c>
      <c r="H69" s="399">
        <v>0</v>
      </c>
    </row>
    <row r="70" spans="1:8" x14ac:dyDescent="0.3">
      <c r="A70" s="395" t="s">
        <v>1822</v>
      </c>
      <c r="B70" s="395" t="s">
        <v>517</v>
      </c>
      <c r="C70" s="399">
        <v>515</v>
      </c>
      <c r="D70" s="399">
        <v>515</v>
      </c>
      <c r="E70" s="399">
        <v>240</v>
      </c>
      <c r="F70" s="399">
        <v>240</v>
      </c>
      <c r="G70" s="399">
        <v>275</v>
      </c>
      <c r="H70" s="399">
        <v>46.6</v>
      </c>
    </row>
    <row r="71" spans="1:8" x14ac:dyDescent="0.3">
      <c r="A71" s="395" t="s">
        <v>2591</v>
      </c>
      <c r="B71" s="395" t="s">
        <v>2592</v>
      </c>
      <c r="C71" s="399">
        <v>0</v>
      </c>
      <c r="D71" s="399">
        <v>0</v>
      </c>
      <c r="E71" s="399">
        <v>0</v>
      </c>
      <c r="F71" s="399">
        <v>0</v>
      </c>
      <c r="G71" s="399">
        <v>0</v>
      </c>
      <c r="H71" s="399">
        <v>0</v>
      </c>
    </row>
    <row r="72" spans="1:8" x14ac:dyDescent="0.3">
      <c r="A72" s="395" t="s">
        <v>2593</v>
      </c>
      <c r="B72" s="395" t="s">
        <v>2594</v>
      </c>
      <c r="C72" s="399">
        <v>0</v>
      </c>
      <c r="D72" s="399">
        <v>0</v>
      </c>
      <c r="E72" s="399">
        <v>0</v>
      </c>
      <c r="F72" s="399">
        <v>0</v>
      </c>
      <c r="G72" s="399">
        <v>0</v>
      </c>
      <c r="H72" s="399">
        <v>0</v>
      </c>
    </row>
    <row r="73" spans="1:8" x14ac:dyDescent="0.3">
      <c r="A73" s="395" t="s">
        <v>2595</v>
      </c>
      <c r="B73" s="395" t="s">
        <v>2596</v>
      </c>
      <c r="C73" s="399">
        <v>0</v>
      </c>
      <c r="D73" s="399">
        <v>0</v>
      </c>
      <c r="E73" s="399">
        <v>0</v>
      </c>
      <c r="F73" s="399">
        <v>0</v>
      </c>
      <c r="G73" s="399">
        <v>0</v>
      </c>
      <c r="H73" s="399">
        <v>0</v>
      </c>
    </row>
    <row r="74" spans="1:8" x14ac:dyDescent="0.3">
      <c r="A74" s="395" t="s">
        <v>1823</v>
      </c>
      <c r="B74" s="395" t="s">
        <v>519</v>
      </c>
      <c r="C74" s="399">
        <v>27</v>
      </c>
      <c r="D74" s="399">
        <v>27</v>
      </c>
      <c r="E74" s="399">
        <v>678.42</v>
      </c>
      <c r="F74" s="399">
        <v>678.42</v>
      </c>
      <c r="G74" s="399">
        <v>-651.41999999999996</v>
      </c>
      <c r="H74" s="399">
        <v>2512.67</v>
      </c>
    </row>
    <row r="75" spans="1:8" x14ac:dyDescent="0.3">
      <c r="A75" s="395" t="s">
        <v>1824</v>
      </c>
      <c r="B75" s="395" t="s">
        <v>521</v>
      </c>
      <c r="C75" s="399">
        <v>206</v>
      </c>
      <c r="D75" s="399">
        <v>206</v>
      </c>
      <c r="E75" s="399">
        <v>225</v>
      </c>
      <c r="F75" s="399">
        <v>225</v>
      </c>
      <c r="G75" s="399">
        <v>-19</v>
      </c>
      <c r="H75" s="399">
        <v>109.22</v>
      </c>
    </row>
    <row r="76" spans="1:8" x14ac:dyDescent="0.3">
      <c r="A76" s="395" t="s">
        <v>2597</v>
      </c>
      <c r="B76" s="395" t="s">
        <v>2598</v>
      </c>
      <c r="C76" s="399">
        <v>0</v>
      </c>
      <c r="D76" s="399">
        <v>0</v>
      </c>
      <c r="E76" s="399">
        <v>0</v>
      </c>
      <c r="F76" s="399">
        <v>0</v>
      </c>
      <c r="G76" s="399">
        <v>0</v>
      </c>
      <c r="H76" s="399">
        <v>0</v>
      </c>
    </row>
    <row r="77" spans="1:8" x14ac:dyDescent="0.3">
      <c r="A77" s="395" t="s">
        <v>2599</v>
      </c>
      <c r="B77" s="395" t="s">
        <v>2600</v>
      </c>
      <c r="C77" s="399">
        <v>0</v>
      </c>
      <c r="D77" s="399">
        <v>0</v>
      </c>
      <c r="E77" s="399">
        <v>0</v>
      </c>
      <c r="F77" s="399">
        <v>0</v>
      </c>
      <c r="G77" s="399">
        <v>0</v>
      </c>
      <c r="H77" s="399">
        <v>0</v>
      </c>
    </row>
    <row r="78" spans="1:8" x14ac:dyDescent="0.3">
      <c r="A78" s="395" t="s">
        <v>1825</v>
      </c>
      <c r="B78" s="395" t="s">
        <v>243</v>
      </c>
      <c r="C78" s="399">
        <v>0</v>
      </c>
      <c r="D78" s="399">
        <v>0</v>
      </c>
      <c r="E78" s="399">
        <v>0</v>
      </c>
      <c r="F78" s="399">
        <v>0</v>
      </c>
      <c r="G78" s="399">
        <v>0</v>
      </c>
      <c r="H78" s="399">
        <v>0</v>
      </c>
    </row>
    <row r="79" spans="1:8" x14ac:dyDescent="0.3">
      <c r="A79" s="395" t="s">
        <v>1826</v>
      </c>
      <c r="B79" s="395" t="s">
        <v>179</v>
      </c>
      <c r="C79" s="399">
        <v>97773</v>
      </c>
      <c r="D79" s="399">
        <v>97773</v>
      </c>
      <c r="E79" s="399">
        <v>17596.59</v>
      </c>
      <c r="F79" s="399">
        <v>17596.59</v>
      </c>
      <c r="G79" s="399">
        <v>80176.41</v>
      </c>
      <c r="H79" s="399">
        <v>18</v>
      </c>
    </row>
    <row r="80" spans="1:8" x14ac:dyDescent="0.3">
      <c r="A80" s="395" t="s">
        <v>1827</v>
      </c>
      <c r="B80" s="395" t="s">
        <v>245</v>
      </c>
      <c r="C80" s="399">
        <v>50000</v>
      </c>
      <c r="D80" s="399">
        <v>50000</v>
      </c>
      <c r="E80" s="399">
        <v>0</v>
      </c>
      <c r="F80" s="399">
        <v>0</v>
      </c>
      <c r="G80" s="399">
        <v>50000</v>
      </c>
      <c r="H80" s="399">
        <v>0</v>
      </c>
    </row>
    <row r="81" spans="1:8" x14ac:dyDescent="0.3">
      <c r="A81" s="395" t="s">
        <v>2601</v>
      </c>
      <c r="B81" s="395" t="s">
        <v>2602</v>
      </c>
      <c r="C81" s="399">
        <v>0</v>
      </c>
      <c r="D81" s="399">
        <v>0</v>
      </c>
      <c r="E81" s="399">
        <v>0</v>
      </c>
      <c r="F81" s="399">
        <v>0</v>
      </c>
      <c r="G81" s="399">
        <v>0</v>
      </c>
      <c r="H81" s="399">
        <v>0</v>
      </c>
    </row>
    <row r="82" spans="1:8" x14ac:dyDescent="0.3">
      <c r="A82" s="395" t="s">
        <v>1828</v>
      </c>
      <c r="B82" s="395" t="s">
        <v>525</v>
      </c>
      <c r="C82" s="399">
        <v>0</v>
      </c>
      <c r="D82" s="399">
        <v>0</v>
      </c>
      <c r="E82" s="399">
        <v>2146.77</v>
      </c>
      <c r="F82" s="399">
        <v>2146.77</v>
      </c>
      <c r="G82" s="399">
        <v>-2146.77</v>
      </c>
      <c r="H82" s="399">
        <v>100</v>
      </c>
    </row>
    <row r="83" spans="1:8" x14ac:dyDescent="0.3">
      <c r="A83" s="395" t="s">
        <v>2603</v>
      </c>
      <c r="B83" s="395" t="s">
        <v>2604</v>
      </c>
      <c r="C83" s="399">
        <v>0</v>
      </c>
      <c r="D83" s="399">
        <v>0</v>
      </c>
      <c r="E83" s="399">
        <v>0</v>
      </c>
      <c r="F83" s="399">
        <v>0</v>
      </c>
      <c r="G83" s="399">
        <v>0</v>
      </c>
      <c r="H83" s="399">
        <v>0</v>
      </c>
    </row>
    <row r="84" spans="1:8" x14ac:dyDescent="0.3">
      <c r="A84" s="395" t="s">
        <v>2605</v>
      </c>
      <c r="B84" s="395" t="s">
        <v>2606</v>
      </c>
      <c r="C84" s="399">
        <v>0</v>
      </c>
      <c r="D84" s="399">
        <v>0</v>
      </c>
      <c r="E84" s="399">
        <v>0</v>
      </c>
      <c r="F84" s="399">
        <v>0</v>
      </c>
      <c r="G84" s="399">
        <v>0</v>
      </c>
      <c r="H84" s="399">
        <v>0</v>
      </c>
    </row>
    <row r="85" spans="1:8" x14ac:dyDescent="0.3">
      <c r="A85" s="395" t="s">
        <v>2607</v>
      </c>
      <c r="B85" s="395" t="s">
        <v>2608</v>
      </c>
      <c r="C85" s="399">
        <v>0</v>
      </c>
      <c r="D85" s="399">
        <v>0</v>
      </c>
      <c r="E85" s="399">
        <v>0</v>
      </c>
      <c r="F85" s="399">
        <v>0</v>
      </c>
      <c r="G85" s="399">
        <v>0</v>
      </c>
      <c r="H85" s="399">
        <v>0</v>
      </c>
    </row>
    <row r="86" spans="1:8" x14ac:dyDescent="0.3">
      <c r="A86" s="395" t="s">
        <v>2609</v>
      </c>
      <c r="B86" s="395" t="s">
        <v>2610</v>
      </c>
      <c r="C86" s="399">
        <v>0</v>
      </c>
      <c r="D86" s="399">
        <v>0</v>
      </c>
      <c r="E86" s="399">
        <v>0</v>
      </c>
      <c r="F86" s="399">
        <v>0</v>
      </c>
      <c r="G86" s="399">
        <v>0</v>
      </c>
      <c r="H86" s="399">
        <v>0</v>
      </c>
    </row>
    <row r="87" spans="1:8" x14ac:dyDescent="0.3">
      <c r="A87" s="395" t="s">
        <v>2611</v>
      </c>
      <c r="B87" s="395" t="s">
        <v>2612</v>
      </c>
      <c r="C87" s="399">
        <v>0</v>
      </c>
      <c r="D87" s="399">
        <v>0</v>
      </c>
      <c r="E87" s="399">
        <v>0</v>
      </c>
      <c r="F87" s="399">
        <v>0</v>
      </c>
      <c r="G87" s="399">
        <v>0</v>
      </c>
      <c r="H87" s="399">
        <v>0</v>
      </c>
    </row>
    <row r="88" spans="1:8" x14ac:dyDescent="0.3">
      <c r="A88" s="395" t="s">
        <v>2613</v>
      </c>
      <c r="B88" s="395" t="s">
        <v>2614</v>
      </c>
      <c r="C88" s="399">
        <v>0</v>
      </c>
      <c r="D88" s="399">
        <v>0</v>
      </c>
      <c r="E88" s="399">
        <v>0</v>
      </c>
      <c r="F88" s="399">
        <v>0</v>
      </c>
      <c r="G88" s="399">
        <v>0</v>
      </c>
      <c r="H88" s="399">
        <v>0</v>
      </c>
    </row>
    <row r="89" spans="1:8" x14ac:dyDescent="0.3">
      <c r="A89" s="395" t="s">
        <v>2615</v>
      </c>
      <c r="B89" s="395" t="s">
        <v>2616</v>
      </c>
      <c r="C89" s="399">
        <v>0</v>
      </c>
      <c r="D89" s="399">
        <v>0</v>
      </c>
      <c r="E89" s="399">
        <v>0</v>
      </c>
      <c r="F89" s="399">
        <v>0</v>
      </c>
      <c r="G89" s="399">
        <v>0</v>
      </c>
      <c r="H89" s="399">
        <v>0</v>
      </c>
    </row>
    <row r="90" spans="1:8" x14ac:dyDescent="0.3">
      <c r="A90" s="395" t="s">
        <v>2617</v>
      </c>
      <c r="B90" s="395" t="s">
        <v>2618</v>
      </c>
      <c r="C90" s="399">
        <v>0</v>
      </c>
      <c r="D90" s="399">
        <v>0</v>
      </c>
      <c r="E90" s="399">
        <v>0</v>
      </c>
      <c r="F90" s="399">
        <v>0</v>
      </c>
      <c r="G90" s="399">
        <v>0</v>
      </c>
      <c r="H90" s="399">
        <v>0</v>
      </c>
    </row>
    <row r="91" spans="1:8" x14ac:dyDescent="0.3">
      <c r="A91" s="395" t="s">
        <v>2619</v>
      </c>
      <c r="B91" s="395" t="s">
        <v>2620</v>
      </c>
      <c r="C91" s="399">
        <v>0</v>
      </c>
      <c r="D91" s="399">
        <v>0</v>
      </c>
      <c r="E91" s="399">
        <v>0</v>
      </c>
      <c r="F91" s="399">
        <v>0</v>
      </c>
      <c r="G91" s="399">
        <v>0</v>
      </c>
      <c r="H91" s="399">
        <v>0</v>
      </c>
    </row>
    <row r="92" spans="1:8" x14ac:dyDescent="0.3">
      <c r="A92" s="395" t="s">
        <v>2621</v>
      </c>
      <c r="B92" s="395" t="s">
        <v>2622</v>
      </c>
      <c r="C92" s="399">
        <v>0</v>
      </c>
      <c r="D92" s="399">
        <v>0</v>
      </c>
      <c r="E92" s="399">
        <v>0</v>
      </c>
      <c r="F92" s="399">
        <v>0</v>
      </c>
      <c r="G92" s="399">
        <v>0</v>
      </c>
      <c r="H92" s="399">
        <v>0</v>
      </c>
    </row>
    <row r="93" spans="1:8" x14ac:dyDescent="0.3">
      <c r="A93" s="395" t="s">
        <v>2623</v>
      </c>
      <c r="B93" s="395" t="s">
        <v>2624</v>
      </c>
      <c r="C93" s="399">
        <v>0</v>
      </c>
      <c r="D93" s="399">
        <v>0</v>
      </c>
      <c r="E93" s="399">
        <v>0</v>
      </c>
      <c r="F93" s="399">
        <v>0</v>
      </c>
      <c r="G93" s="399">
        <v>0</v>
      </c>
      <c r="H93" s="399">
        <v>0</v>
      </c>
    </row>
    <row r="94" spans="1:8" x14ac:dyDescent="0.3">
      <c r="A94" s="395" t="s">
        <v>2625</v>
      </c>
      <c r="B94" s="395" t="s">
        <v>2626</v>
      </c>
      <c r="C94" s="399">
        <v>0</v>
      </c>
      <c r="D94" s="399">
        <v>0</v>
      </c>
      <c r="E94" s="399">
        <v>0</v>
      </c>
      <c r="F94" s="399">
        <v>0</v>
      </c>
      <c r="G94" s="399">
        <v>0</v>
      </c>
      <c r="H94" s="399">
        <v>0</v>
      </c>
    </row>
    <row r="95" spans="1:8" x14ac:dyDescent="0.3">
      <c r="A95" s="395" t="s">
        <v>2627</v>
      </c>
      <c r="B95" s="395" t="s">
        <v>2628</v>
      </c>
      <c r="C95" s="399">
        <v>0</v>
      </c>
      <c r="D95" s="399">
        <v>0</v>
      </c>
      <c r="E95" s="399">
        <v>0</v>
      </c>
      <c r="F95" s="399">
        <v>0</v>
      </c>
      <c r="G95" s="399">
        <v>0</v>
      </c>
      <c r="H95" s="399">
        <v>0</v>
      </c>
    </row>
    <row r="96" spans="1:8" x14ac:dyDescent="0.3">
      <c r="A96" s="395" t="s">
        <v>1829</v>
      </c>
      <c r="B96" s="395" t="s">
        <v>527</v>
      </c>
      <c r="C96" s="399">
        <v>0</v>
      </c>
      <c r="D96" s="399">
        <v>0</v>
      </c>
      <c r="E96" s="399">
        <v>3411.24</v>
      </c>
      <c r="F96" s="399">
        <v>3411.24</v>
      </c>
      <c r="G96" s="399">
        <v>-3411.24</v>
      </c>
      <c r="H96" s="399">
        <v>100</v>
      </c>
    </row>
    <row r="97" spans="1:8" x14ac:dyDescent="0.3">
      <c r="A97" s="395" t="s">
        <v>2629</v>
      </c>
      <c r="B97" s="395" t="s">
        <v>2630</v>
      </c>
      <c r="C97" s="399">
        <v>0</v>
      </c>
      <c r="D97" s="399">
        <v>0</v>
      </c>
      <c r="E97" s="399">
        <v>0</v>
      </c>
      <c r="F97" s="399">
        <v>0</v>
      </c>
      <c r="G97" s="399">
        <v>0</v>
      </c>
      <c r="H97" s="399">
        <v>0</v>
      </c>
    </row>
    <row r="98" spans="1:8" x14ac:dyDescent="0.3">
      <c r="A98" s="395" t="s">
        <v>2631</v>
      </c>
      <c r="B98" s="395" t="s">
        <v>2632</v>
      </c>
      <c r="C98" s="399">
        <v>0</v>
      </c>
      <c r="D98" s="399">
        <v>0</v>
      </c>
      <c r="E98" s="399">
        <v>0</v>
      </c>
      <c r="F98" s="399">
        <v>0</v>
      </c>
      <c r="G98" s="399">
        <v>0</v>
      </c>
      <c r="H98" s="399">
        <v>0</v>
      </c>
    </row>
    <row r="99" spans="1:8" x14ac:dyDescent="0.3">
      <c r="A99" s="395" t="s">
        <v>2633</v>
      </c>
      <c r="B99" s="395" t="s">
        <v>36</v>
      </c>
      <c r="C99" s="399">
        <v>0</v>
      </c>
      <c r="D99" s="399">
        <v>0</v>
      </c>
      <c r="E99" s="399">
        <v>0</v>
      </c>
      <c r="F99" s="399">
        <v>0</v>
      </c>
      <c r="G99" s="399">
        <v>0</v>
      </c>
      <c r="H99" s="399">
        <v>0</v>
      </c>
    </row>
    <row r="100" spans="1:8" x14ac:dyDescent="0.3">
      <c r="A100" s="395" t="s">
        <v>2634</v>
      </c>
      <c r="B100" s="395" t="s">
        <v>2492</v>
      </c>
      <c r="C100" s="399">
        <v>0</v>
      </c>
      <c r="D100" s="399">
        <v>0</v>
      </c>
      <c r="E100" s="399">
        <v>52.41</v>
      </c>
      <c r="F100" s="399">
        <v>52.41</v>
      </c>
      <c r="G100" s="399">
        <v>-52.41</v>
      </c>
      <c r="H100" s="399">
        <v>100</v>
      </c>
    </row>
    <row r="101" spans="1:8" x14ac:dyDescent="0.3">
      <c r="A101" s="395" t="s">
        <v>2635</v>
      </c>
      <c r="B101" s="395" t="s">
        <v>2636</v>
      </c>
      <c r="C101" s="399">
        <v>0</v>
      </c>
      <c r="D101" s="399">
        <v>0</v>
      </c>
      <c r="E101" s="399">
        <v>0</v>
      </c>
      <c r="F101" s="399">
        <v>0</v>
      </c>
      <c r="G101" s="399">
        <v>0</v>
      </c>
      <c r="H101" s="399">
        <v>0</v>
      </c>
    </row>
    <row r="102" spans="1:8" x14ac:dyDescent="0.3">
      <c r="A102" s="395" t="s">
        <v>1830</v>
      </c>
      <c r="B102" s="395" t="s">
        <v>529</v>
      </c>
      <c r="C102" s="399">
        <v>6000</v>
      </c>
      <c r="D102" s="399">
        <v>6000</v>
      </c>
      <c r="E102" s="399">
        <v>1584</v>
      </c>
      <c r="F102" s="399">
        <v>1584</v>
      </c>
      <c r="G102" s="399">
        <v>4416</v>
      </c>
      <c r="H102" s="399">
        <v>26.4</v>
      </c>
    </row>
    <row r="103" spans="1:8" x14ac:dyDescent="0.3">
      <c r="A103" s="395" t="s">
        <v>2637</v>
      </c>
      <c r="B103" s="395" t="s">
        <v>2638</v>
      </c>
      <c r="C103" s="399">
        <v>0</v>
      </c>
      <c r="D103" s="399">
        <v>0</v>
      </c>
      <c r="E103" s="399">
        <v>0</v>
      </c>
      <c r="F103" s="399">
        <v>0</v>
      </c>
      <c r="G103" s="399">
        <v>0</v>
      </c>
      <c r="H103" s="399">
        <v>0</v>
      </c>
    </row>
    <row r="104" spans="1:8" x14ac:dyDescent="0.3">
      <c r="A104" s="395" t="s">
        <v>2639</v>
      </c>
      <c r="B104" s="395" t="s">
        <v>1595</v>
      </c>
      <c r="C104" s="399">
        <v>0</v>
      </c>
      <c r="D104" s="399">
        <v>0</v>
      </c>
      <c r="E104" s="399">
        <v>0</v>
      </c>
      <c r="F104" s="399">
        <v>0</v>
      </c>
      <c r="G104" s="399">
        <v>0</v>
      </c>
      <c r="H104" s="399">
        <v>0</v>
      </c>
    </row>
    <row r="105" spans="1:8" x14ac:dyDescent="0.3">
      <c r="A105" s="395" t="s">
        <v>2640</v>
      </c>
      <c r="B105" s="395" t="s">
        <v>1094</v>
      </c>
      <c r="C105" s="399">
        <v>0</v>
      </c>
      <c r="D105" s="399">
        <v>0</v>
      </c>
      <c r="E105" s="399">
        <v>0</v>
      </c>
      <c r="F105" s="399">
        <v>0</v>
      </c>
      <c r="G105" s="399">
        <v>0</v>
      </c>
      <c r="H105" s="399">
        <v>0</v>
      </c>
    </row>
    <row r="106" spans="1:8" x14ac:dyDescent="0.3">
      <c r="A106" s="395" t="s">
        <v>2641</v>
      </c>
      <c r="B106" s="395" t="s">
        <v>2642</v>
      </c>
      <c r="C106" s="399">
        <v>0</v>
      </c>
      <c r="D106" s="399">
        <v>0</v>
      </c>
      <c r="E106" s="399">
        <v>0</v>
      </c>
      <c r="F106" s="399">
        <v>0</v>
      </c>
      <c r="G106" s="399">
        <v>0</v>
      </c>
      <c r="H106" s="399">
        <v>0</v>
      </c>
    </row>
    <row r="107" spans="1:8" x14ac:dyDescent="0.3">
      <c r="A107" s="395" t="s">
        <v>1831</v>
      </c>
      <c r="B107" s="395" t="s">
        <v>44</v>
      </c>
      <c r="C107" s="399">
        <v>1620735</v>
      </c>
      <c r="D107" s="399">
        <v>1620735</v>
      </c>
      <c r="E107" s="399">
        <v>403993.26</v>
      </c>
      <c r="F107" s="399">
        <v>403993.26</v>
      </c>
      <c r="G107" s="399">
        <v>1216741.74</v>
      </c>
      <c r="H107" s="399">
        <v>24.93</v>
      </c>
    </row>
    <row r="108" spans="1:8" x14ac:dyDescent="0.3">
      <c r="A108" s="395" t="s">
        <v>2643</v>
      </c>
      <c r="B108" s="395" t="s">
        <v>2644</v>
      </c>
      <c r="C108" s="399">
        <v>0</v>
      </c>
      <c r="D108" s="399">
        <v>0</v>
      </c>
      <c r="E108" s="399">
        <v>0</v>
      </c>
      <c r="F108" s="399">
        <v>0</v>
      </c>
      <c r="G108" s="399">
        <v>0</v>
      </c>
      <c r="H108" s="399">
        <v>0</v>
      </c>
    </row>
    <row r="109" spans="1:8" x14ac:dyDescent="0.3">
      <c r="A109" s="395" t="s">
        <v>2645</v>
      </c>
      <c r="B109" s="395" t="s">
        <v>2646</v>
      </c>
      <c r="C109" s="399">
        <v>0</v>
      </c>
      <c r="D109" s="399">
        <v>0</v>
      </c>
      <c r="E109" s="399">
        <v>0</v>
      </c>
      <c r="F109" s="399">
        <v>0</v>
      </c>
      <c r="G109" s="399">
        <v>0</v>
      </c>
      <c r="H109" s="399">
        <v>0</v>
      </c>
    </row>
    <row r="110" spans="1:8" x14ac:dyDescent="0.3">
      <c r="A110" s="395" t="s">
        <v>2647</v>
      </c>
      <c r="B110" s="395" t="s">
        <v>2648</v>
      </c>
      <c r="C110" s="399">
        <v>0</v>
      </c>
      <c r="D110" s="399">
        <v>0</v>
      </c>
      <c r="E110" s="399">
        <v>0</v>
      </c>
      <c r="F110" s="399">
        <v>0</v>
      </c>
      <c r="G110" s="399">
        <v>0</v>
      </c>
      <c r="H110" s="399">
        <v>0</v>
      </c>
    </row>
    <row r="111" spans="1:8" x14ac:dyDescent="0.3">
      <c r="A111" s="395" t="s">
        <v>2649</v>
      </c>
      <c r="B111" s="395" t="s">
        <v>984</v>
      </c>
      <c r="C111" s="399">
        <v>0</v>
      </c>
      <c r="D111" s="399">
        <v>0</v>
      </c>
      <c r="E111" s="399">
        <v>0</v>
      </c>
      <c r="F111" s="399">
        <v>0</v>
      </c>
      <c r="G111" s="399">
        <v>0</v>
      </c>
      <c r="H111" s="399">
        <v>0</v>
      </c>
    </row>
    <row r="112" spans="1:8" x14ac:dyDescent="0.3">
      <c r="A112" s="395" t="s">
        <v>1832</v>
      </c>
      <c r="B112" s="395" t="s">
        <v>532</v>
      </c>
      <c r="C112" s="399">
        <v>1235</v>
      </c>
      <c r="D112" s="399">
        <v>1235</v>
      </c>
      <c r="E112" s="399">
        <v>360</v>
      </c>
      <c r="F112" s="399">
        <v>360</v>
      </c>
      <c r="G112" s="399">
        <v>875</v>
      </c>
      <c r="H112" s="399">
        <v>29.15</v>
      </c>
    </row>
    <row r="113" spans="1:8" x14ac:dyDescent="0.3">
      <c r="A113" s="395" t="s">
        <v>1833</v>
      </c>
      <c r="B113" s="395" t="s">
        <v>534</v>
      </c>
      <c r="C113" s="399">
        <v>30876</v>
      </c>
      <c r="D113" s="399">
        <v>30876</v>
      </c>
      <c r="E113" s="399">
        <v>3785</v>
      </c>
      <c r="F113" s="399">
        <v>3785</v>
      </c>
      <c r="G113" s="399">
        <v>27091</v>
      </c>
      <c r="H113" s="399">
        <v>12.26</v>
      </c>
    </row>
    <row r="114" spans="1:8" x14ac:dyDescent="0.3">
      <c r="A114" s="395" t="s">
        <v>2650</v>
      </c>
      <c r="B114" s="395" t="s">
        <v>2651</v>
      </c>
      <c r="C114" s="399">
        <v>0</v>
      </c>
      <c r="D114" s="399">
        <v>0</v>
      </c>
      <c r="E114" s="399">
        <v>0</v>
      </c>
      <c r="F114" s="399">
        <v>0</v>
      </c>
      <c r="G114" s="399">
        <v>0</v>
      </c>
      <c r="H114" s="399">
        <v>0</v>
      </c>
    </row>
    <row r="115" spans="1:8" x14ac:dyDescent="0.3">
      <c r="A115" s="395" t="s">
        <v>1834</v>
      </c>
      <c r="B115" s="395" t="s">
        <v>536</v>
      </c>
      <c r="C115" s="399">
        <v>20510</v>
      </c>
      <c r="D115" s="399">
        <v>20510</v>
      </c>
      <c r="E115" s="399">
        <v>7887.56</v>
      </c>
      <c r="F115" s="399">
        <v>7887.56</v>
      </c>
      <c r="G115" s="399">
        <v>12622.44</v>
      </c>
      <c r="H115" s="399">
        <v>38.46</v>
      </c>
    </row>
    <row r="116" spans="1:8" x14ac:dyDescent="0.3">
      <c r="A116" s="395" t="s">
        <v>2652</v>
      </c>
      <c r="B116" s="395" t="s">
        <v>2653</v>
      </c>
      <c r="C116" s="399">
        <v>0</v>
      </c>
      <c r="D116" s="399">
        <v>0</v>
      </c>
      <c r="E116" s="399">
        <v>0</v>
      </c>
      <c r="F116" s="399">
        <v>0</v>
      </c>
      <c r="G116" s="399">
        <v>0</v>
      </c>
      <c r="H116" s="399">
        <v>0</v>
      </c>
    </row>
    <row r="117" spans="1:8" x14ac:dyDescent="0.3">
      <c r="A117" s="395" t="s">
        <v>1835</v>
      </c>
      <c r="B117" s="395" t="s">
        <v>538</v>
      </c>
      <c r="C117" s="399">
        <v>361</v>
      </c>
      <c r="D117" s="399">
        <v>361</v>
      </c>
      <c r="E117" s="399">
        <v>0</v>
      </c>
      <c r="F117" s="399">
        <v>0</v>
      </c>
      <c r="G117" s="399">
        <v>361</v>
      </c>
      <c r="H117" s="399">
        <v>0</v>
      </c>
    </row>
    <row r="118" spans="1:8" x14ac:dyDescent="0.3">
      <c r="A118" s="395" t="s">
        <v>1836</v>
      </c>
      <c r="B118" s="395" t="s">
        <v>540</v>
      </c>
      <c r="C118" s="399">
        <v>52</v>
      </c>
      <c r="D118" s="399">
        <v>52</v>
      </c>
      <c r="E118" s="399">
        <v>0</v>
      </c>
      <c r="F118" s="399">
        <v>0</v>
      </c>
      <c r="G118" s="399">
        <v>52</v>
      </c>
      <c r="H118" s="399">
        <v>0</v>
      </c>
    </row>
    <row r="119" spans="1:8" x14ac:dyDescent="0.3">
      <c r="A119" s="395" t="s">
        <v>1837</v>
      </c>
      <c r="B119" s="395" t="s">
        <v>542</v>
      </c>
      <c r="C119" s="399">
        <v>3088</v>
      </c>
      <c r="D119" s="399">
        <v>3088</v>
      </c>
      <c r="E119" s="399">
        <v>700</v>
      </c>
      <c r="F119" s="399">
        <v>700</v>
      </c>
      <c r="G119" s="399">
        <v>2388</v>
      </c>
      <c r="H119" s="399">
        <v>22.67</v>
      </c>
    </row>
    <row r="120" spans="1:8" x14ac:dyDescent="0.3">
      <c r="A120" s="395" t="s">
        <v>1838</v>
      </c>
      <c r="B120" s="395" t="s">
        <v>544</v>
      </c>
      <c r="C120" s="399">
        <v>720</v>
      </c>
      <c r="D120" s="399">
        <v>720</v>
      </c>
      <c r="E120" s="399">
        <v>200</v>
      </c>
      <c r="F120" s="399">
        <v>200</v>
      </c>
      <c r="G120" s="399">
        <v>520</v>
      </c>
      <c r="H120" s="399">
        <v>27.78</v>
      </c>
    </row>
    <row r="121" spans="1:8" x14ac:dyDescent="0.3">
      <c r="A121" s="395" t="s">
        <v>1839</v>
      </c>
      <c r="B121" s="395" t="s">
        <v>546</v>
      </c>
      <c r="C121" s="399">
        <v>52</v>
      </c>
      <c r="D121" s="399">
        <v>52</v>
      </c>
      <c r="E121" s="399">
        <v>0</v>
      </c>
      <c r="F121" s="399">
        <v>0</v>
      </c>
      <c r="G121" s="399">
        <v>52</v>
      </c>
      <c r="H121" s="399">
        <v>0</v>
      </c>
    </row>
    <row r="122" spans="1:8" x14ac:dyDescent="0.3">
      <c r="A122" s="395" t="s">
        <v>1840</v>
      </c>
      <c r="B122" s="395" t="s">
        <v>244</v>
      </c>
      <c r="C122" s="399">
        <v>41168</v>
      </c>
      <c r="D122" s="399">
        <v>41168</v>
      </c>
      <c r="E122" s="399">
        <v>3637.51</v>
      </c>
      <c r="F122" s="399">
        <v>3637.51</v>
      </c>
      <c r="G122" s="399">
        <v>37530.49</v>
      </c>
      <c r="H122" s="399">
        <v>8.84</v>
      </c>
    </row>
    <row r="123" spans="1:8" x14ac:dyDescent="0.3">
      <c r="A123" s="395" t="s">
        <v>1841</v>
      </c>
      <c r="B123" s="395" t="s">
        <v>549</v>
      </c>
      <c r="C123" s="399">
        <v>515</v>
      </c>
      <c r="D123" s="399">
        <v>515</v>
      </c>
      <c r="E123" s="399">
        <v>0</v>
      </c>
      <c r="F123" s="399">
        <v>0</v>
      </c>
      <c r="G123" s="399">
        <v>515</v>
      </c>
      <c r="H123" s="399">
        <v>0</v>
      </c>
    </row>
    <row r="124" spans="1:8" x14ac:dyDescent="0.3">
      <c r="A124" s="395" t="s">
        <v>1842</v>
      </c>
      <c r="B124" s="395" t="s">
        <v>551</v>
      </c>
      <c r="C124" s="399">
        <v>6175</v>
      </c>
      <c r="D124" s="399">
        <v>6175</v>
      </c>
      <c r="E124" s="399">
        <v>2033.7</v>
      </c>
      <c r="F124" s="399">
        <v>2033.7</v>
      </c>
      <c r="G124" s="399">
        <v>4141.3</v>
      </c>
      <c r="H124" s="399">
        <v>32.93</v>
      </c>
    </row>
    <row r="125" spans="1:8" x14ac:dyDescent="0.3">
      <c r="A125" s="395" t="s">
        <v>1843</v>
      </c>
      <c r="B125" s="395" t="s">
        <v>553</v>
      </c>
      <c r="C125" s="399">
        <v>3088</v>
      </c>
      <c r="D125" s="399">
        <v>3088</v>
      </c>
      <c r="E125" s="399">
        <v>330</v>
      </c>
      <c r="F125" s="399">
        <v>330</v>
      </c>
      <c r="G125" s="399">
        <v>2758</v>
      </c>
      <c r="H125" s="399">
        <v>10.69</v>
      </c>
    </row>
    <row r="126" spans="1:8" x14ac:dyDescent="0.3">
      <c r="A126" s="395" t="s">
        <v>1844</v>
      </c>
      <c r="B126" s="395" t="s">
        <v>555</v>
      </c>
      <c r="C126" s="399">
        <v>1000</v>
      </c>
      <c r="D126" s="399">
        <v>1000</v>
      </c>
      <c r="E126" s="399">
        <v>6100</v>
      </c>
      <c r="F126" s="399">
        <v>6100</v>
      </c>
      <c r="G126" s="399">
        <v>-5100</v>
      </c>
      <c r="H126" s="399">
        <v>610</v>
      </c>
    </row>
    <row r="127" spans="1:8" x14ac:dyDescent="0.3">
      <c r="A127" s="395" t="s">
        <v>2654</v>
      </c>
      <c r="B127" s="395" t="s">
        <v>2494</v>
      </c>
      <c r="C127" s="399">
        <v>0</v>
      </c>
      <c r="D127" s="399">
        <v>0</v>
      </c>
      <c r="E127" s="399">
        <v>692.5</v>
      </c>
      <c r="F127" s="399">
        <v>692.5</v>
      </c>
      <c r="G127" s="399">
        <v>-692.5</v>
      </c>
      <c r="H127" s="399">
        <v>100</v>
      </c>
    </row>
    <row r="128" spans="1:8" x14ac:dyDescent="0.3">
      <c r="A128" s="395" t="s">
        <v>1845</v>
      </c>
      <c r="B128" s="395" t="s">
        <v>557</v>
      </c>
      <c r="C128" s="399">
        <v>41168</v>
      </c>
      <c r="D128" s="399">
        <v>41168</v>
      </c>
      <c r="E128" s="399">
        <v>0</v>
      </c>
      <c r="F128" s="399">
        <v>0</v>
      </c>
      <c r="G128" s="399">
        <v>41168</v>
      </c>
      <c r="H128" s="399">
        <v>0</v>
      </c>
    </row>
    <row r="129" spans="1:8" x14ac:dyDescent="0.3">
      <c r="A129" s="395" t="s">
        <v>2655</v>
      </c>
      <c r="B129" s="395" t="s">
        <v>2656</v>
      </c>
      <c r="C129" s="399">
        <v>0</v>
      </c>
      <c r="D129" s="399">
        <v>0</v>
      </c>
      <c r="E129" s="399">
        <v>0</v>
      </c>
      <c r="F129" s="399">
        <v>0</v>
      </c>
      <c r="G129" s="399">
        <v>0</v>
      </c>
      <c r="H129" s="399">
        <v>0</v>
      </c>
    </row>
    <row r="130" spans="1:8" x14ac:dyDescent="0.3">
      <c r="A130" s="395" t="s">
        <v>2657</v>
      </c>
      <c r="B130" s="395" t="s">
        <v>2658</v>
      </c>
      <c r="C130" s="399">
        <v>0</v>
      </c>
      <c r="D130" s="399">
        <v>0</v>
      </c>
      <c r="E130" s="399">
        <v>0</v>
      </c>
      <c r="F130" s="399">
        <v>0</v>
      </c>
      <c r="G130" s="399">
        <v>0</v>
      </c>
      <c r="H130" s="399">
        <v>0</v>
      </c>
    </row>
    <row r="131" spans="1:8" x14ac:dyDescent="0.3">
      <c r="A131" s="395" t="s">
        <v>2659</v>
      </c>
      <c r="B131" s="395" t="s">
        <v>246</v>
      </c>
      <c r="C131" s="399">
        <v>0</v>
      </c>
      <c r="D131" s="399">
        <v>0</v>
      </c>
      <c r="E131" s="399">
        <v>0</v>
      </c>
      <c r="F131" s="399">
        <v>0</v>
      </c>
      <c r="G131" s="399">
        <v>0</v>
      </c>
      <c r="H131" s="399">
        <v>0</v>
      </c>
    </row>
    <row r="132" spans="1:8" x14ac:dyDescent="0.3">
      <c r="A132" s="395" t="s">
        <v>2660</v>
      </c>
      <c r="B132" s="395" t="s">
        <v>2661</v>
      </c>
      <c r="C132" s="399">
        <v>0</v>
      </c>
      <c r="D132" s="399">
        <v>0</v>
      </c>
      <c r="E132" s="399">
        <v>0</v>
      </c>
      <c r="F132" s="399">
        <v>0</v>
      </c>
      <c r="G132" s="399">
        <v>0</v>
      </c>
      <c r="H132" s="399">
        <v>0</v>
      </c>
    </row>
    <row r="133" spans="1:8" x14ac:dyDescent="0.3">
      <c r="A133" s="395" t="s">
        <v>2662</v>
      </c>
      <c r="B133" s="395" t="s">
        <v>2663</v>
      </c>
      <c r="C133" s="399">
        <v>0</v>
      </c>
      <c r="D133" s="399">
        <v>0</v>
      </c>
      <c r="E133" s="399">
        <v>0</v>
      </c>
      <c r="F133" s="399">
        <v>0</v>
      </c>
      <c r="G133" s="399">
        <v>0</v>
      </c>
      <c r="H133" s="399">
        <v>0</v>
      </c>
    </row>
    <row r="134" spans="1:8" x14ac:dyDescent="0.3">
      <c r="A134" s="395" t="s">
        <v>1846</v>
      </c>
      <c r="B134" s="395" t="s">
        <v>180</v>
      </c>
      <c r="C134" s="399">
        <v>440747</v>
      </c>
      <c r="D134" s="399">
        <v>440747</v>
      </c>
      <c r="E134" s="399">
        <v>85348.12</v>
      </c>
      <c r="F134" s="399">
        <v>85348.12</v>
      </c>
      <c r="G134" s="399">
        <v>355398.88</v>
      </c>
      <c r="H134" s="399">
        <v>19.36</v>
      </c>
    </row>
    <row r="135" spans="1:8" x14ac:dyDescent="0.3">
      <c r="A135" s="395" t="s">
        <v>1847</v>
      </c>
      <c r="B135" s="395" t="s">
        <v>51</v>
      </c>
      <c r="C135" s="399">
        <v>2380802</v>
      </c>
      <c r="D135" s="399">
        <v>2380802</v>
      </c>
      <c r="E135" s="399">
        <v>547573.4</v>
      </c>
      <c r="F135" s="399">
        <v>547573.4</v>
      </c>
      <c r="G135" s="399">
        <v>1833228.6</v>
      </c>
      <c r="H135" s="399">
        <v>23</v>
      </c>
    </row>
    <row r="136" spans="1:8" x14ac:dyDescent="0.3">
      <c r="A136" s="395" t="s">
        <v>1848</v>
      </c>
      <c r="B136" s="395" t="s">
        <v>181</v>
      </c>
      <c r="C136" s="399">
        <v>537622</v>
      </c>
      <c r="D136" s="399">
        <v>537622</v>
      </c>
      <c r="E136" s="399">
        <v>108529.44</v>
      </c>
      <c r="F136" s="399">
        <v>108529.44</v>
      </c>
      <c r="G136" s="399">
        <v>429092.56</v>
      </c>
      <c r="H136" s="399">
        <v>20.190000000000001</v>
      </c>
    </row>
    <row r="137" spans="1:8" x14ac:dyDescent="0.3">
      <c r="A137" s="395" t="s">
        <v>1849</v>
      </c>
      <c r="B137" s="395" t="s">
        <v>580</v>
      </c>
      <c r="C137" s="399">
        <v>189885</v>
      </c>
      <c r="D137" s="399">
        <v>189885</v>
      </c>
      <c r="E137" s="399">
        <v>71632.210000000006</v>
      </c>
      <c r="F137" s="399">
        <v>71632.210000000006</v>
      </c>
      <c r="G137" s="399">
        <v>118252.79</v>
      </c>
      <c r="H137" s="399">
        <v>37.72</v>
      </c>
    </row>
    <row r="138" spans="1:8" x14ac:dyDescent="0.3">
      <c r="A138" s="395" t="s">
        <v>1850</v>
      </c>
      <c r="B138" s="395" t="s">
        <v>800</v>
      </c>
      <c r="C138" s="399">
        <v>6000</v>
      </c>
      <c r="D138" s="399">
        <v>6000</v>
      </c>
      <c r="E138" s="399">
        <v>0</v>
      </c>
      <c r="F138" s="399">
        <v>0</v>
      </c>
      <c r="G138" s="399">
        <v>6000</v>
      </c>
      <c r="H138" s="399">
        <v>0</v>
      </c>
    </row>
    <row r="139" spans="1:8" x14ac:dyDescent="0.3">
      <c r="A139" s="395" t="s">
        <v>2664</v>
      </c>
      <c r="B139" s="395" t="s">
        <v>2665</v>
      </c>
      <c r="C139" s="399">
        <v>0</v>
      </c>
      <c r="D139" s="399">
        <v>0</v>
      </c>
      <c r="E139" s="399">
        <v>0</v>
      </c>
      <c r="F139" s="399">
        <v>0</v>
      </c>
      <c r="G139" s="399">
        <v>0</v>
      </c>
      <c r="H139" s="399">
        <v>0</v>
      </c>
    </row>
    <row r="140" spans="1:8" x14ac:dyDescent="0.3">
      <c r="A140" s="395" t="s">
        <v>1851</v>
      </c>
      <c r="B140" s="395" t="s">
        <v>560</v>
      </c>
      <c r="C140" s="399">
        <v>10621</v>
      </c>
      <c r="D140" s="399">
        <v>10621</v>
      </c>
      <c r="E140" s="399">
        <v>0</v>
      </c>
      <c r="F140" s="399">
        <v>0</v>
      </c>
      <c r="G140" s="399">
        <v>10621</v>
      </c>
      <c r="H140" s="399">
        <v>0</v>
      </c>
    </row>
    <row r="141" spans="1:8" x14ac:dyDescent="0.3">
      <c r="A141" s="395" t="s">
        <v>2666</v>
      </c>
      <c r="B141" s="395" t="s">
        <v>2667</v>
      </c>
      <c r="C141" s="399">
        <v>0</v>
      </c>
      <c r="D141" s="399">
        <v>0</v>
      </c>
      <c r="E141" s="399">
        <v>0</v>
      </c>
      <c r="F141" s="399">
        <v>0</v>
      </c>
      <c r="G141" s="399">
        <v>0</v>
      </c>
      <c r="H141" s="399">
        <v>0</v>
      </c>
    </row>
    <row r="142" spans="1:8" x14ac:dyDescent="0.3">
      <c r="A142" s="395" t="s">
        <v>2668</v>
      </c>
      <c r="B142" s="395" t="s">
        <v>2669</v>
      </c>
      <c r="C142" s="399">
        <v>0</v>
      </c>
      <c r="D142" s="399">
        <v>0</v>
      </c>
      <c r="E142" s="399">
        <v>0</v>
      </c>
      <c r="F142" s="399">
        <v>0</v>
      </c>
      <c r="G142" s="399">
        <v>0</v>
      </c>
      <c r="H142" s="399">
        <v>0</v>
      </c>
    </row>
    <row r="143" spans="1:8" x14ac:dyDescent="0.3">
      <c r="A143" s="395" t="s">
        <v>2670</v>
      </c>
      <c r="B143" s="395" t="s">
        <v>2671</v>
      </c>
      <c r="C143" s="399">
        <v>0</v>
      </c>
      <c r="D143" s="399">
        <v>0</v>
      </c>
      <c r="E143" s="399">
        <v>0</v>
      </c>
      <c r="F143" s="399">
        <v>0</v>
      </c>
      <c r="G143" s="399">
        <v>0</v>
      </c>
      <c r="H143" s="399">
        <v>0</v>
      </c>
    </row>
    <row r="144" spans="1:8" x14ac:dyDescent="0.3">
      <c r="A144" s="395" t="s">
        <v>2672</v>
      </c>
      <c r="B144" s="395" t="s">
        <v>2673</v>
      </c>
      <c r="C144" s="399">
        <v>0</v>
      </c>
      <c r="D144" s="399">
        <v>0</v>
      </c>
      <c r="E144" s="399">
        <v>0</v>
      </c>
      <c r="F144" s="399">
        <v>0</v>
      </c>
      <c r="G144" s="399">
        <v>0</v>
      </c>
      <c r="H144" s="399">
        <v>0</v>
      </c>
    </row>
    <row r="145" spans="1:8" x14ac:dyDescent="0.3">
      <c r="A145" s="395" t="s">
        <v>2674</v>
      </c>
      <c r="B145" s="395" t="s">
        <v>2675</v>
      </c>
      <c r="C145" s="399">
        <v>0</v>
      </c>
      <c r="D145" s="399">
        <v>0</v>
      </c>
      <c r="E145" s="399">
        <v>0</v>
      </c>
      <c r="F145" s="399">
        <v>0</v>
      </c>
      <c r="G145" s="399">
        <v>0</v>
      </c>
      <c r="H145" s="399">
        <v>0</v>
      </c>
    </row>
    <row r="146" spans="1:8" x14ac:dyDescent="0.3">
      <c r="A146" s="395" t="s">
        <v>2676</v>
      </c>
      <c r="B146" s="395" t="s">
        <v>2677</v>
      </c>
      <c r="C146" s="399">
        <v>0</v>
      </c>
      <c r="D146" s="399">
        <v>0</v>
      </c>
      <c r="E146" s="399">
        <v>0</v>
      </c>
      <c r="F146" s="399">
        <v>0</v>
      </c>
      <c r="G146" s="399">
        <v>0</v>
      </c>
      <c r="H146" s="399">
        <v>0</v>
      </c>
    </row>
    <row r="147" spans="1:8" x14ac:dyDescent="0.3">
      <c r="A147" s="395" t="s">
        <v>2678</v>
      </c>
      <c r="B147" s="395" t="s">
        <v>2679</v>
      </c>
      <c r="C147" s="399">
        <v>0</v>
      </c>
      <c r="D147" s="399">
        <v>0</v>
      </c>
      <c r="E147" s="399">
        <v>0</v>
      </c>
      <c r="F147" s="399">
        <v>0</v>
      </c>
      <c r="G147" s="399">
        <v>0</v>
      </c>
      <c r="H147" s="399">
        <v>0</v>
      </c>
    </row>
    <row r="148" spans="1:8" x14ac:dyDescent="0.3">
      <c r="A148" s="395" t="s">
        <v>2680</v>
      </c>
      <c r="B148" s="395" t="s">
        <v>2681</v>
      </c>
      <c r="C148" s="399">
        <v>0</v>
      </c>
      <c r="D148" s="399">
        <v>0</v>
      </c>
      <c r="E148" s="399">
        <v>0</v>
      </c>
      <c r="F148" s="399">
        <v>0</v>
      </c>
      <c r="G148" s="399">
        <v>0</v>
      </c>
      <c r="H148" s="399">
        <v>0</v>
      </c>
    </row>
    <row r="149" spans="1:8" x14ac:dyDescent="0.3">
      <c r="A149" s="395" t="s">
        <v>2682</v>
      </c>
      <c r="B149" s="395" t="s">
        <v>2683</v>
      </c>
      <c r="C149" s="399">
        <v>0</v>
      </c>
      <c r="D149" s="399">
        <v>0</v>
      </c>
      <c r="E149" s="399">
        <v>0</v>
      </c>
      <c r="F149" s="399">
        <v>0</v>
      </c>
      <c r="G149" s="399">
        <v>0</v>
      </c>
      <c r="H149" s="399">
        <v>0</v>
      </c>
    </row>
    <row r="150" spans="1:8" x14ac:dyDescent="0.3">
      <c r="A150" s="395" t="s">
        <v>1852</v>
      </c>
      <c r="B150" s="395" t="s">
        <v>725</v>
      </c>
      <c r="C150" s="399">
        <v>239505</v>
      </c>
      <c r="D150" s="399">
        <v>239505</v>
      </c>
      <c r="E150" s="399">
        <v>60430.7</v>
      </c>
      <c r="F150" s="399">
        <v>60430.7</v>
      </c>
      <c r="G150" s="399">
        <v>179074.3</v>
      </c>
      <c r="H150" s="399">
        <v>25.23</v>
      </c>
    </row>
    <row r="151" spans="1:8" x14ac:dyDescent="0.3">
      <c r="A151" s="395" t="s">
        <v>2684</v>
      </c>
      <c r="B151" s="395" t="s">
        <v>249</v>
      </c>
      <c r="C151" s="399">
        <v>0</v>
      </c>
      <c r="D151" s="399">
        <v>0</v>
      </c>
      <c r="E151" s="399">
        <v>0</v>
      </c>
      <c r="F151" s="399">
        <v>0</v>
      </c>
      <c r="G151" s="399">
        <v>0</v>
      </c>
      <c r="H151" s="399">
        <v>0</v>
      </c>
    </row>
    <row r="152" spans="1:8" x14ac:dyDescent="0.3">
      <c r="A152" s="395" t="s">
        <v>1853</v>
      </c>
      <c r="B152" s="395" t="s">
        <v>727</v>
      </c>
      <c r="C152" s="399">
        <v>43516</v>
      </c>
      <c r="D152" s="399">
        <v>43516</v>
      </c>
      <c r="E152" s="399">
        <v>9612.1200000000008</v>
      </c>
      <c r="F152" s="399">
        <v>9612.1200000000008</v>
      </c>
      <c r="G152" s="399">
        <v>33903.879999999997</v>
      </c>
      <c r="H152" s="399">
        <v>22.09</v>
      </c>
    </row>
    <row r="153" spans="1:8" x14ac:dyDescent="0.3">
      <c r="A153" s="395" t="s">
        <v>2685</v>
      </c>
      <c r="B153" s="395" t="s">
        <v>2686</v>
      </c>
      <c r="C153" s="399">
        <v>0</v>
      </c>
      <c r="D153" s="399">
        <v>0</v>
      </c>
      <c r="E153" s="399">
        <v>0</v>
      </c>
      <c r="F153" s="399">
        <v>0</v>
      </c>
      <c r="G153" s="399">
        <v>0</v>
      </c>
      <c r="H153" s="399">
        <v>0</v>
      </c>
    </row>
    <row r="154" spans="1:8" x14ac:dyDescent="0.3">
      <c r="A154" s="395" t="s">
        <v>2687</v>
      </c>
      <c r="B154" s="395" t="s">
        <v>2688</v>
      </c>
      <c r="C154" s="399">
        <v>0</v>
      </c>
      <c r="D154" s="399">
        <v>0</v>
      </c>
      <c r="E154" s="399">
        <v>0</v>
      </c>
      <c r="F154" s="399">
        <v>0</v>
      </c>
      <c r="G154" s="399">
        <v>0</v>
      </c>
      <c r="H154" s="399">
        <v>0</v>
      </c>
    </row>
    <row r="155" spans="1:8" x14ac:dyDescent="0.3">
      <c r="A155" s="395" t="s">
        <v>2689</v>
      </c>
      <c r="B155" s="395" t="s">
        <v>2690</v>
      </c>
      <c r="C155" s="399">
        <v>0</v>
      </c>
      <c r="D155" s="399">
        <v>0</v>
      </c>
      <c r="E155" s="399">
        <v>0</v>
      </c>
      <c r="F155" s="399">
        <v>0</v>
      </c>
      <c r="G155" s="399">
        <v>0</v>
      </c>
      <c r="H155" s="399">
        <v>0</v>
      </c>
    </row>
    <row r="156" spans="1:8" x14ac:dyDescent="0.3">
      <c r="A156" s="395" t="s">
        <v>2691</v>
      </c>
      <c r="B156" s="395" t="s">
        <v>2692</v>
      </c>
      <c r="C156" s="399">
        <v>0</v>
      </c>
      <c r="D156" s="399">
        <v>0</v>
      </c>
      <c r="E156" s="399">
        <v>0</v>
      </c>
      <c r="F156" s="399">
        <v>0</v>
      </c>
      <c r="G156" s="399">
        <v>0</v>
      </c>
      <c r="H156" s="399">
        <v>0</v>
      </c>
    </row>
    <row r="157" spans="1:8" x14ac:dyDescent="0.3">
      <c r="A157" s="395" t="s">
        <v>2693</v>
      </c>
      <c r="B157" s="395" t="s">
        <v>2694</v>
      </c>
      <c r="C157" s="399">
        <v>0</v>
      </c>
      <c r="D157" s="399">
        <v>0</v>
      </c>
      <c r="E157" s="399">
        <v>0</v>
      </c>
      <c r="F157" s="399">
        <v>0</v>
      </c>
      <c r="G157" s="399">
        <v>0</v>
      </c>
      <c r="H157" s="399">
        <v>0</v>
      </c>
    </row>
    <row r="158" spans="1:8" x14ac:dyDescent="0.3">
      <c r="A158" s="395" t="s">
        <v>2695</v>
      </c>
      <c r="B158" s="395" t="s">
        <v>2696</v>
      </c>
      <c r="C158" s="399">
        <v>0</v>
      </c>
      <c r="D158" s="399">
        <v>0</v>
      </c>
      <c r="E158" s="399">
        <v>0</v>
      </c>
      <c r="F158" s="399">
        <v>0</v>
      </c>
      <c r="G158" s="399">
        <v>0</v>
      </c>
      <c r="H158" s="399">
        <v>0</v>
      </c>
    </row>
    <row r="159" spans="1:8" x14ac:dyDescent="0.3">
      <c r="A159" s="395" t="s">
        <v>2697</v>
      </c>
      <c r="B159" s="395" t="s">
        <v>2698</v>
      </c>
      <c r="C159" s="399">
        <v>0</v>
      </c>
      <c r="D159" s="399">
        <v>0</v>
      </c>
      <c r="E159" s="399">
        <v>0</v>
      </c>
      <c r="F159" s="399">
        <v>0</v>
      </c>
      <c r="G159" s="399">
        <v>0</v>
      </c>
      <c r="H159" s="399">
        <v>0</v>
      </c>
    </row>
    <row r="160" spans="1:8" x14ac:dyDescent="0.3">
      <c r="A160" s="395" t="s">
        <v>2699</v>
      </c>
      <c r="B160" s="395" t="s">
        <v>2700</v>
      </c>
      <c r="C160" s="399">
        <v>0</v>
      </c>
      <c r="D160" s="399">
        <v>0</v>
      </c>
      <c r="E160" s="399">
        <v>0</v>
      </c>
      <c r="F160" s="399">
        <v>0</v>
      </c>
      <c r="G160" s="399">
        <v>0</v>
      </c>
      <c r="H160" s="399">
        <v>0</v>
      </c>
    </row>
    <row r="161" spans="1:8" x14ac:dyDescent="0.3">
      <c r="A161" s="395" t="s">
        <v>1854</v>
      </c>
      <c r="B161" s="395" t="s">
        <v>57</v>
      </c>
      <c r="C161" s="399">
        <v>533711</v>
      </c>
      <c r="D161" s="399">
        <v>533711</v>
      </c>
      <c r="E161" s="399">
        <v>125701.01</v>
      </c>
      <c r="F161" s="399">
        <v>125701.01</v>
      </c>
      <c r="G161" s="399">
        <v>408009.99</v>
      </c>
      <c r="H161" s="399">
        <v>23.55</v>
      </c>
    </row>
    <row r="162" spans="1:8" x14ac:dyDescent="0.3">
      <c r="A162" s="395" t="s">
        <v>1855</v>
      </c>
      <c r="B162" s="395" t="s">
        <v>52</v>
      </c>
      <c r="C162" s="399">
        <v>1146345</v>
      </c>
      <c r="D162" s="399">
        <v>1146345</v>
      </c>
      <c r="E162" s="399">
        <v>264046.40000000002</v>
      </c>
      <c r="F162" s="399">
        <v>264046.40000000002</v>
      </c>
      <c r="G162" s="399">
        <v>882298.6</v>
      </c>
      <c r="H162" s="399">
        <v>23.03</v>
      </c>
    </row>
    <row r="163" spans="1:8" x14ac:dyDescent="0.3">
      <c r="A163" s="395" t="s">
        <v>2701</v>
      </c>
      <c r="B163" s="395" t="s">
        <v>2702</v>
      </c>
      <c r="C163" s="399">
        <v>0</v>
      </c>
      <c r="D163" s="399">
        <v>0</v>
      </c>
      <c r="E163" s="399">
        <v>0</v>
      </c>
      <c r="F163" s="399">
        <v>0</v>
      </c>
      <c r="G163" s="399">
        <v>0</v>
      </c>
      <c r="H163" s="399">
        <v>0</v>
      </c>
    </row>
    <row r="164" spans="1:8" x14ac:dyDescent="0.3">
      <c r="A164" s="395" t="s">
        <v>2703</v>
      </c>
      <c r="B164" s="395" t="s">
        <v>2704</v>
      </c>
      <c r="C164" s="399">
        <v>0</v>
      </c>
      <c r="D164" s="399">
        <v>0</v>
      </c>
      <c r="E164" s="399">
        <v>0</v>
      </c>
      <c r="F164" s="399">
        <v>0</v>
      </c>
      <c r="G164" s="399">
        <v>0</v>
      </c>
      <c r="H164" s="399">
        <v>0</v>
      </c>
    </row>
    <row r="165" spans="1:8" x14ac:dyDescent="0.3">
      <c r="A165" s="395" t="s">
        <v>2705</v>
      </c>
      <c r="B165" s="395" t="s">
        <v>2706</v>
      </c>
      <c r="C165" s="399">
        <v>0</v>
      </c>
      <c r="D165" s="399">
        <v>0</v>
      </c>
      <c r="E165" s="399">
        <v>0</v>
      </c>
      <c r="F165" s="399">
        <v>0</v>
      </c>
      <c r="G165" s="399">
        <v>0</v>
      </c>
      <c r="H165" s="399">
        <v>0</v>
      </c>
    </row>
    <row r="166" spans="1:8" x14ac:dyDescent="0.3">
      <c r="A166" s="395" t="s">
        <v>2707</v>
      </c>
      <c r="B166" s="395" t="s">
        <v>2708</v>
      </c>
      <c r="C166" s="399">
        <v>0</v>
      </c>
      <c r="D166" s="399">
        <v>0</v>
      </c>
      <c r="E166" s="399">
        <v>0</v>
      </c>
      <c r="F166" s="399">
        <v>0</v>
      </c>
      <c r="G166" s="399">
        <v>0</v>
      </c>
      <c r="H166" s="399">
        <v>0</v>
      </c>
    </row>
    <row r="167" spans="1:8" x14ac:dyDescent="0.3">
      <c r="A167" s="395" t="s">
        <v>2709</v>
      </c>
      <c r="B167" s="395" t="s">
        <v>2710</v>
      </c>
      <c r="C167" s="399">
        <v>0</v>
      </c>
      <c r="D167" s="399">
        <v>0</v>
      </c>
      <c r="E167" s="399">
        <v>0</v>
      </c>
      <c r="F167" s="399">
        <v>0</v>
      </c>
      <c r="G167" s="399">
        <v>0</v>
      </c>
      <c r="H167" s="399">
        <v>0</v>
      </c>
    </row>
    <row r="168" spans="1:8" x14ac:dyDescent="0.3">
      <c r="A168" s="395" t="s">
        <v>1856</v>
      </c>
      <c r="B168" s="395" t="s">
        <v>256</v>
      </c>
      <c r="C168" s="399">
        <v>34224</v>
      </c>
      <c r="D168" s="399">
        <v>34224</v>
      </c>
      <c r="E168" s="399">
        <v>10782.89</v>
      </c>
      <c r="F168" s="399">
        <v>10782.89</v>
      </c>
      <c r="G168" s="399">
        <v>23441.11</v>
      </c>
      <c r="H168" s="399">
        <v>31.51</v>
      </c>
    </row>
    <row r="169" spans="1:8" x14ac:dyDescent="0.3">
      <c r="A169" s="395" t="s">
        <v>1857</v>
      </c>
      <c r="B169" s="395" t="s">
        <v>732</v>
      </c>
      <c r="C169" s="399">
        <v>5474</v>
      </c>
      <c r="D169" s="399">
        <v>5474</v>
      </c>
      <c r="E169" s="399">
        <v>420</v>
      </c>
      <c r="F169" s="399">
        <v>420</v>
      </c>
      <c r="G169" s="399">
        <v>5054</v>
      </c>
      <c r="H169" s="399">
        <v>7.67</v>
      </c>
    </row>
    <row r="170" spans="1:8" x14ac:dyDescent="0.3">
      <c r="A170" s="395" t="s">
        <v>2711</v>
      </c>
      <c r="B170" s="395" t="s">
        <v>2712</v>
      </c>
      <c r="C170" s="399">
        <v>0</v>
      </c>
      <c r="D170" s="399">
        <v>0</v>
      </c>
      <c r="E170" s="399">
        <v>0</v>
      </c>
      <c r="F170" s="399">
        <v>0</v>
      </c>
      <c r="G170" s="399">
        <v>0</v>
      </c>
      <c r="H170" s="399">
        <v>0</v>
      </c>
    </row>
    <row r="171" spans="1:8" x14ac:dyDescent="0.3">
      <c r="A171" s="395" t="s">
        <v>1858</v>
      </c>
      <c r="B171" s="395" t="s">
        <v>734</v>
      </c>
      <c r="C171" s="399">
        <v>29301</v>
      </c>
      <c r="D171" s="399">
        <v>29301</v>
      </c>
      <c r="E171" s="399">
        <v>6930</v>
      </c>
      <c r="F171" s="399">
        <v>6930</v>
      </c>
      <c r="G171" s="399">
        <v>22371</v>
      </c>
      <c r="H171" s="399">
        <v>23.65</v>
      </c>
    </row>
    <row r="172" spans="1:8" x14ac:dyDescent="0.3">
      <c r="A172" s="395" t="s">
        <v>2713</v>
      </c>
      <c r="B172" s="395" t="s">
        <v>2714</v>
      </c>
      <c r="C172" s="399">
        <v>0</v>
      </c>
      <c r="D172" s="399">
        <v>0</v>
      </c>
      <c r="E172" s="399">
        <v>0</v>
      </c>
      <c r="F172" s="399">
        <v>0</v>
      </c>
      <c r="G172" s="399">
        <v>0</v>
      </c>
      <c r="H172" s="399">
        <v>0</v>
      </c>
    </row>
    <row r="173" spans="1:8" x14ac:dyDescent="0.3">
      <c r="A173" s="395" t="s">
        <v>1859</v>
      </c>
      <c r="B173" s="395" t="s">
        <v>881</v>
      </c>
      <c r="C173" s="399">
        <v>9623</v>
      </c>
      <c r="D173" s="399">
        <v>9623</v>
      </c>
      <c r="E173" s="399">
        <v>0</v>
      </c>
      <c r="F173" s="399">
        <v>0</v>
      </c>
      <c r="G173" s="399">
        <v>9623</v>
      </c>
      <c r="H173" s="399">
        <v>0</v>
      </c>
    </row>
    <row r="174" spans="1:8" x14ac:dyDescent="0.3">
      <c r="A174" s="395" t="s">
        <v>1860</v>
      </c>
      <c r="B174" s="395" t="s">
        <v>886</v>
      </c>
      <c r="C174" s="399">
        <v>1000</v>
      </c>
      <c r="D174" s="399">
        <v>1000</v>
      </c>
      <c r="E174" s="399">
        <v>0</v>
      </c>
      <c r="F174" s="399">
        <v>0</v>
      </c>
      <c r="G174" s="399">
        <v>1000</v>
      </c>
      <c r="H174" s="399">
        <v>0</v>
      </c>
    </row>
    <row r="175" spans="1:8" x14ac:dyDescent="0.3">
      <c r="A175" s="395" t="s">
        <v>1861</v>
      </c>
      <c r="B175" s="395" t="s">
        <v>665</v>
      </c>
      <c r="C175" s="399">
        <v>1800</v>
      </c>
      <c r="D175" s="399">
        <v>1800</v>
      </c>
      <c r="E175" s="399">
        <v>225</v>
      </c>
      <c r="F175" s="399">
        <v>225</v>
      </c>
      <c r="G175" s="399">
        <v>1575</v>
      </c>
      <c r="H175" s="399">
        <v>12.5</v>
      </c>
    </row>
    <row r="176" spans="1:8" x14ac:dyDescent="0.3">
      <c r="A176" s="395" t="s">
        <v>2715</v>
      </c>
      <c r="B176" s="395" t="s">
        <v>2716</v>
      </c>
      <c r="C176" s="399">
        <v>0</v>
      </c>
      <c r="D176" s="399">
        <v>0</v>
      </c>
      <c r="E176" s="399">
        <v>0</v>
      </c>
      <c r="F176" s="399">
        <v>0</v>
      </c>
      <c r="G176" s="399">
        <v>0</v>
      </c>
      <c r="H176" s="399">
        <v>0</v>
      </c>
    </row>
    <row r="177" spans="1:8" x14ac:dyDescent="0.3">
      <c r="A177" s="395" t="s">
        <v>2717</v>
      </c>
      <c r="B177" s="395" t="s">
        <v>2718</v>
      </c>
      <c r="C177" s="399">
        <v>0</v>
      </c>
      <c r="D177" s="399">
        <v>0</v>
      </c>
      <c r="E177" s="399">
        <v>0</v>
      </c>
      <c r="F177" s="399">
        <v>0</v>
      </c>
      <c r="G177" s="399">
        <v>0</v>
      </c>
      <c r="H177" s="399">
        <v>0</v>
      </c>
    </row>
    <row r="178" spans="1:8" x14ac:dyDescent="0.3">
      <c r="A178" s="395" t="s">
        <v>2719</v>
      </c>
      <c r="B178" s="395" t="s">
        <v>2720</v>
      </c>
      <c r="C178" s="399">
        <v>0</v>
      </c>
      <c r="D178" s="399">
        <v>0</v>
      </c>
      <c r="E178" s="399">
        <v>0</v>
      </c>
      <c r="F178" s="399">
        <v>0</v>
      </c>
      <c r="G178" s="399">
        <v>0</v>
      </c>
      <c r="H178" s="399">
        <v>0</v>
      </c>
    </row>
    <row r="179" spans="1:8" x14ac:dyDescent="0.3">
      <c r="A179" s="395" t="s">
        <v>1862</v>
      </c>
      <c r="B179" s="395" t="s">
        <v>858</v>
      </c>
      <c r="C179" s="399">
        <v>70902</v>
      </c>
      <c r="D179" s="399">
        <v>70902</v>
      </c>
      <c r="E179" s="399">
        <v>16117.05</v>
      </c>
      <c r="F179" s="399">
        <v>16117.05</v>
      </c>
      <c r="G179" s="399">
        <v>54784.95</v>
      </c>
      <c r="H179" s="399">
        <v>22.73</v>
      </c>
    </row>
    <row r="180" spans="1:8" x14ac:dyDescent="0.3">
      <c r="A180" s="395" t="s">
        <v>2721</v>
      </c>
      <c r="B180" s="395" t="s">
        <v>2722</v>
      </c>
      <c r="C180" s="399">
        <v>0</v>
      </c>
      <c r="D180" s="399">
        <v>0</v>
      </c>
      <c r="E180" s="399">
        <v>0</v>
      </c>
      <c r="F180" s="399">
        <v>0</v>
      </c>
      <c r="G180" s="399">
        <v>0</v>
      </c>
      <c r="H180" s="399">
        <v>0</v>
      </c>
    </row>
    <row r="181" spans="1:8" x14ac:dyDescent="0.3">
      <c r="A181" s="395" t="s">
        <v>2723</v>
      </c>
      <c r="B181" s="395" t="s">
        <v>2724</v>
      </c>
      <c r="C181" s="399">
        <v>0</v>
      </c>
      <c r="D181" s="399">
        <v>0</v>
      </c>
      <c r="E181" s="399">
        <v>0</v>
      </c>
      <c r="F181" s="399">
        <v>0</v>
      </c>
      <c r="G181" s="399">
        <v>0</v>
      </c>
      <c r="H181" s="399">
        <v>0</v>
      </c>
    </row>
    <row r="182" spans="1:8" x14ac:dyDescent="0.3">
      <c r="A182" s="395" t="s">
        <v>2725</v>
      </c>
      <c r="B182" s="395" t="s">
        <v>2726</v>
      </c>
      <c r="C182" s="399">
        <v>0</v>
      </c>
      <c r="D182" s="399">
        <v>0</v>
      </c>
      <c r="E182" s="399">
        <v>0</v>
      </c>
      <c r="F182" s="399">
        <v>0</v>
      </c>
      <c r="G182" s="399">
        <v>0</v>
      </c>
      <c r="H182" s="399">
        <v>0</v>
      </c>
    </row>
    <row r="183" spans="1:8" x14ac:dyDescent="0.3">
      <c r="A183" s="395" t="s">
        <v>2727</v>
      </c>
      <c r="B183" s="395" t="s">
        <v>2728</v>
      </c>
      <c r="C183" s="399">
        <v>0</v>
      </c>
      <c r="D183" s="399">
        <v>0</v>
      </c>
      <c r="E183" s="399">
        <v>0</v>
      </c>
      <c r="F183" s="399">
        <v>0</v>
      </c>
      <c r="G183" s="399">
        <v>0</v>
      </c>
      <c r="H183" s="399">
        <v>0</v>
      </c>
    </row>
    <row r="184" spans="1:8" x14ac:dyDescent="0.3">
      <c r="A184" s="395" t="s">
        <v>2729</v>
      </c>
      <c r="B184" s="395" t="s">
        <v>2730</v>
      </c>
      <c r="C184" s="399">
        <v>0</v>
      </c>
      <c r="D184" s="399">
        <v>0</v>
      </c>
      <c r="E184" s="399">
        <v>0</v>
      </c>
      <c r="F184" s="399">
        <v>0</v>
      </c>
      <c r="G184" s="399">
        <v>0</v>
      </c>
      <c r="H184" s="399">
        <v>0</v>
      </c>
    </row>
    <row r="185" spans="1:8" x14ac:dyDescent="0.3">
      <c r="A185" s="395" t="s">
        <v>2731</v>
      </c>
      <c r="B185" s="395" t="s">
        <v>2732</v>
      </c>
      <c r="C185" s="399">
        <v>0</v>
      </c>
      <c r="D185" s="399">
        <v>0</v>
      </c>
      <c r="E185" s="399">
        <v>0</v>
      </c>
      <c r="F185" s="399">
        <v>0</v>
      </c>
      <c r="G185" s="399">
        <v>0</v>
      </c>
      <c r="H185" s="399">
        <v>0</v>
      </c>
    </row>
    <row r="186" spans="1:8" x14ac:dyDescent="0.3">
      <c r="A186" s="395" t="s">
        <v>2733</v>
      </c>
      <c r="B186" s="395" t="s">
        <v>2734</v>
      </c>
      <c r="C186" s="399">
        <v>0</v>
      </c>
      <c r="D186" s="399">
        <v>0</v>
      </c>
      <c r="E186" s="399">
        <v>0</v>
      </c>
      <c r="F186" s="399">
        <v>0</v>
      </c>
      <c r="G186" s="399">
        <v>0</v>
      </c>
      <c r="H186" s="399">
        <v>0</v>
      </c>
    </row>
    <row r="187" spans="1:8" x14ac:dyDescent="0.3">
      <c r="A187" s="395" t="s">
        <v>1863</v>
      </c>
      <c r="B187" s="395" t="s">
        <v>736</v>
      </c>
      <c r="C187" s="399">
        <v>21511</v>
      </c>
      <c r="D187" s="399">
        <v>21511</v>
      </c>
      <c r="E187" s="399">
        <v>1932.51</v>
      </c>
      <c r="F187" s="399">
        <v>1932.51</v>
      </c>
      <c r="G187" s="399">
        <v>19578.490000000002</v>
      </c>
      <c r="H187" s="399">
        <v>8.98</v>
      </c>
    </row>
    <row r="188" spans="1:8" x14ac:dyDescent="0.3">
      <c r="A188" s="395" t="s">
        <v>2735</v>
      </c>
      <c r="B188" s="395" t="s">
        <v>2736</v>
      </c>
      <c r="C188" s="399">
        <v>0</v>
      </c>
      <c r="D188" s="399">
        <v>0</v>
      </c>
      <c r="E188" s="399">
        <v>0</v>
      </c>
      <c r="F188" s="399">
        <v>0</v>
      </c>
      <c r="G188" s="399">
        <v>0</v>
      </c>
      <c r="H188" s="399">
        <v>0</v>
      </c>
    </row>
    <row r="189" spans="1:8" x14ac:dyDescent="0.3">
      <c r="A189" s="395" t="s">
        <v>1864</v>
      </c>
      <c r="B189" s="395" t="s">
        <v>738</v>
      </c>
      <c r="C189" s="399">
        <v>34212</v>
      </c>
      <c r="D189" s="399">
        <v>34212</v>
      </c>
      <c r="E189" s="399">
        <v>3757.25</v>
      </c>
      <c r="F189" s="399">
        <v>3757.25</v>
      </c>
      <c r="G189" s="399">
        <v>30454.75</v>
      </c>
      <c r="H189" s="399">
        <v>10.98</v>
      </c>
    </row>
    <row r="190" spans="1:8" x14ac:dyDescent="0.3">
      <c r="A190" s="395" t="s">
        <v>1865</v>
      </c>
      <c r="B190" s="395" t="s">
        <v>740</v>
      </c>
      <c r="C190" s="399">
        <v>149694</v>
      </c>
      <c r="D190" s="399">
        <v>149694</v>
      </c>
      <c r="E190" s="399">
        <v>56497.84</v>
      </c>
      <c r="F190" s="399">
        <v>56497.84</v>
      </c>
      <c r="G190" s="399">
        <v>93196.160000000003</v>
      </c>
      <c r="H190" s="399">
        <v>37.74</v>
      </c>
    </row>
    <row r="191" spans="1:8" x14ac:dyDescent="0.3">
      <c r="A191" s="395" t="s">
        <v>1866</v>
      </c>
      <c r="B191" s="395" t="s">
        <v>742</v>
      </c>
      <c r="C191" s="399">
        <v>27016</v>
      </c>
      <c r="D191" s="399">
        <v>27016</v>
      </c>
      <c r="E191" s="399">
        <v>0</v>
      </c>
      <c r="F191" s="399">
        <v>0</v>
      </c>
      <c r="G191" s="399">
        <v>27016</v>
      </c>
      <c r="H191" s="399">
        <v>0</v>
      </c>
    </row>
    <row r="192" spans="1:8" x14ac:dyDescent="0.3">
      <c r="A192" s="395" t="s">
        <v>1867</v>
      </c>
      <c r="B192" s="395" t="s">
        <v>582</v>
      </c>
      <c r="C192" s="399">
        <v>20361</v>
      </c>
      <c r="D192" s="399">
        <v>20361</v>
      </c>
      <c r="E192" s="399">
        <v>0</v>
      </c>
      <c r="F192" s="399">
        <v>0</v>
      </c>
      <c r="G192" s="399">
        <v>20361</v>
      </c>
      <c r="H192" s="399">
        <v>0</v>
      </c>
    </row>
    <row r="193" spans="1:8" x14ac:dyDescent="0.3">
      <c r="A193" s="395" t="s">
        <v>1868</v>
      </c>
      <c r="B193" s="395" t="s">
        <v>744</v>
      </c>
      <c r="C193" s="399">
        <v>3139</v>
      </c>
      <c r="D193" s="399">
        <v>3139</v>
      </c>
      <c r="E193" s="399">
        <v>0</v>
      </c>
      <c r="F193" s="399">
        <v>0</v>
      </c>
      <c r="G193" s="399">
        <v>3139</v>
      </c>
      <c r="H193" s="399">
        <v>0</v>
      </c>
    </row>
    <row r="194" spans="1:8" x14ac:dyDescent="0.3">
      <c r="A194" s="395" t="s">
        <v>1869</v>
      </c>
      <c r="B194" s="395" t="s">
        <v>804</v>
      </c>
      <c r="C194" s="399">
        <v>1400</v>
      </c>
      <c r="D194" s="399">
        <v>1400</v>
      </c>
      <c r="E194" s="399">
        <v>0</v>
      </c>
      <c r="F194" s="399">
        <v>0</v>
      </c>
      <c r="G194" s="399">
        <v>1400</v>
      </c>
      <c r="H194" s="399">
        <v>0</v>
      </c>
    </row>
    <row r="195" spans="1:8" x14ac:dyDescent="0.3">
      <c r="A195" s="395" t="s">
        <v>2737</v>
      </c>
      <c r="B195" s="395" t="s">
        <v>2738</v>
      </c>
      <c r="C195" s="399">
        <v>0</v>
      </c>
      <c r="D195" s="399">
        <v>0</v>
      </c>
      <c r="E195" s="399">
        <v>0</v>
      </c>
      <c r="F195" s="399">
        <v>0</v>
      </c>
      <c r="G195" s="399">
        <v>0</v>
      </c>
      <c r="H195" s="399">
        <v>0</v>
      </c>
    </row>
    <row r="196" spans="1:8" x14ac:dyDescent="0.3">
      <c r="A196" s="395" t="s">
        <v>2739</v>
      </c>
      <c r="B196" s="395" t="s">
        <v>2740</v>
      </c>
      <c r="C196" s="399">
        <v>0</v>
      </c>
      <c r="D196" s="399">
        <v>0</v>
      </c>
      <c r="E196" s="399">
        <v>0</v>
      </c>
      <c r="F196" s="399">
        <v>0</v>
      </c>
      <c r="G196" s="399">
        <v>0</v>
      </c>
      <c r="H196" s="399">
        <v>0</v>
      </c>
    </row>
    <row r="197" spans="1:8" x14ac:dyDescent="0.3">
      <c r="A197" s="395" t="s">
        <v>1870</v>
      </c>
      <c r="B197" s="395" t="s">
        <v>746</v>
      </c>
      <c r="C197" s="399">
        <v>66074</v>
      </c>
      <c r="D197" s="399">
        <v>66074</v>
      </c>
      <c r="E197" s="399">
        <v>10916.07</v>
      </c>
      <c r="F197" s="399">
        <v>10916.07</v>
      </c>
      <c r="G197" s="399">
        <v>55157.93</v>
      </c>
      <c r="H197" s="399">
        <v>16.52</v>
      </c>
    </row>
    <row r="198" spans="1:8" x14ac:dyDescent="0.3">
      <c r="A198" s="395" t="s">
        <v>1871</v>
      </c>
      <c r="B198" s="395" t="s">
        <v>259</v>
      </c>
      <c r="C198" s="399">
        <v>250392</v>
      </c>
      <c r="D198" s="399">
        <v>250392</v>
      </c>
      <c r="E198" s="399">
        <v>63005.93</v>
      </c>
      <c r="F198" s="399">
        <v>63005.93</v>
      </c>
      <c r="G198" s="399">
        <v>187386.07</v>
      </c>
      <c r="H198" s="399">
        <v>25.16</v>
      </c>
    </row>
    <row r="199" spans="1:8" x14ac:dyDescent="0.3">
      <c r="A199" s="395" t="s">
        <v>1872</v>
      </c>
      <c r="B199" s="395" t="s">
        <v>53</v>
      </c>
      <c r="C199" s="399">
        <v>876691</v>
      </c>
      <c r="D199" s="399">
        <v>876691</v>
      </c>
      <c r="E199" s="399">
        <v>178923.24</v>
      </c>
      <c r="F199" s="399">
        <v>178923.24</v>
      </c>
      <c r="G199" s="399">
        <v>697767.76</v>
      </c>
      <c r="H199" s="399">
        <v>20.41</v>
      </c>
    </row>
    <row r="200" spans="1:8" x14ac:dyDescent="0.3">
      <c r="A200" s="395" t="s">
        <v>1873</v>
      </c>
      <c r="B200" s="395" t="s">
        <v>628</v>
      </c>
      <c r="C200" s="399">
        <v>87752</v>
      </c>
      <c r="D200" s="399">
        <v>87752</v>
      </c>
      <c r="E200" s="399">
        <v>17654.16</v>
      </c>
      <c r="F200" s="399">
        <v>17654.16</v>
      </c>
      <c r="G200" s="399">
        <v>70097.84</v>
      </c>
      <c r="H200" s="399">
        <v>20.12</v>
      </c>
    </row>
    <row r="201" spans="1:8" x14ac:dyDescent="0.3">
      <c r="A201" s="395" t="s">
        <v>2741</v>
      </c>
      <c r="B201" s="395" t="s">
        <v>1639</v>
      </c>
      <c r="C201" s="399">
        <v>0</v>
      </c>
      <c r="D201" s="399">
        <v>0</v>
      </c>
      <c r="E201" s="399">
        <v>0</v>
      </c>
      <c r="F201" s="399">
        <v>0</v>
      </c>
      <c r="G201" s="399">
        <v>0</v>
      </c>
      <c r="H201" s="399">
        <v>0</v>
      </c>
    </row>
    <row r="202" spans="1:8" x14ac:dyDescent="0.3">
      <c r="A202" s="395" t="s">
        <v>1874</v>
      </c>
      <c r="B202" s="395" t="s">
        <v>630</v>
      </c>
      <c r="C202" s="399">
        <v>1045</v>
      </c>
      <c r="D202" s="399">
        <v>1045</v>
      </c>
      <c r="E202" s="399">
        <v>115.38</v>
      </c>
      <c r="F202" s="399">
        <v>115.38</v>
      </c>
      <c r="G202" s="399">
        <v>929.62</v>
      </c>
      <c r="H202" s="399">
        <v>11.04</v>
      </c>
    </row>
    <row r="203" spans="1:8" x14ac:dyDescent="0.3">
      <c r="A203" s="395" t="s">
        <v>1875</v>
      </c>
      <c r="B203" s="395" t="s">
        <v>257</v>
      </c>
      <c r="C203" s="399">
        <v>238534</v>
      </c>
      <c r="D203" s="399">
        <v>238534</v>
      </c>
      <c r="E203" s="399">
        <v>700</v>
      </c>
      <c r="F203" s="399">
        <v>700</v>
      </c>
      <c r="G203" s="399">
        <v>237834</v>
      </c>
      <c r="H203" s="399">
        <v>0.28999999999999998</v>
      </c>
    </row>
    <row r="204" spans="1:8" x14ac:dyDescent="0.3">
      <c r="A204" s="395" t="s">
        <v>2742</v>
      </c>
      <c r="B204" s="395" t="s">
        <v>2743</v>
      </c>
      <c r="C204" s="399">
        <v>0</v>
      </c>
      <c r="D204" s="399">
        <v>0</v>
      </c>
      <c r="E204" s="399">
        <v>0</v>
      </c>
      <c r="F204" s="399">
        <v>0</v>
      </c>
      <c r="G204" s="399">
        <v>0</v>
      </c>
      <c r="H204" s="399">
        <v>0</v>
      </c>
    </row>
    <row r="205" spans="1:8" x14ac:dyDescent="0.3">
      <c r="A205" s="395" t="s">
        <v>1876</v>
      </c>
      <c r="B205" s="395" t="s">
        <v>54</v>
      </c>
      <c r="C205" s="399">
        <v>660721</v>
      </c>
      <c r="D205" s="399">
        <v>660721</v>
      </c>
      <c r="E205" s="399">
        <v>608853.22</v>
      </c>
      <c r="F205" s="399">
        <v>608853.22</v>
      </c>
      <c r="G205" s="399">
        <v>51867.78</v>
      </c>
      <c r="H205" s="399">
        <v>92.15</v>
      </c>
    </row>
    <row r="206" spans="1:8" x14ac:dyDescent="0.3">
      <c r="A206" s="395" t="s">
        <v>1877</v>
      </c>
      <c r="B206" s="395" t="s">
        <v>588</v>
      </c>
      <c r="C206" s="399">
        <v>232473</v>
      </c>
      <c r="D206" s="399">
        <v>232473</v>
      </c>
      <c r="E206" s="399">
        <v>59448.47</v>
      </c>
      <c r="F206" s="399">
        <v>59448.47</v>
      </c>
      <c r="G206" s="399">
        <v>173024.53</v>
      </c>
      <c r="H206" s="399">
        <v>25.57</v>
      </c>
    </row>
    <row r="207" spans="1:8" x14ac:dyDescent="0.3">
      <c r="A207" s="395" t="s">
        <v>1878</v>
      </c>
      <c r="B207" s="395" t="s">
        <v>812</v>
      </c>
      <c r="C207" s="399">
        <v>54529</v>
      </c>
      <c r="D207" s="399">
        <v>54529</v>
      </c>
      <c r="E207" s="399">
        <v>11909.28</v>
      </c>
      <c r="F207" s="399">
        <v>11909.28</v>
      </c>
      <c r="G207" s="399">
        <v>42619.72</v>
      </c>
      <c r="H207" s="399">
        <v>21.84</v>
      </c>
    </row>
    <row r="208" spans="1:8" x14ac:dyDescent="0.3">
      <c r="A208" s="395" t="s">
        <v>1879</v>
      </c>
      <c r="B208" s="395" t="s">
        <v>592</v>
      </c>
      <c r="C208" s="399">
        <v>77435</v>
      </c>
      <c r="D208" s="399">
        <v>77435</v>
      </c>
      <c r="E208" s="399">
        <v>14388.02</v>
      </c>
      <c r="F208" s="399">
        <v>14388.02</v>
      </c>
      <c r="G208" s="399">
        <v>63046.98</v>
      </c>
      <c r="H208" s="399">
        <v>18.579999999999998</v>
      </c>
    </row>
    <row r="209" spans="1:8" x14ac:dyDescent="0.3">
      <c r="A209" s="395" t="s">
        <v>1880</v>
      </c>
      <c r="B209" s="395" t="s">
        <v>637</v>
      </c>
      <c r="C209" s="399">
        <v>8500</v>
      </c>
      <c r="D209" s="399">
        <v>8500</v>
      </c>
      <c r="E209" s="399">
        <v>2077.08</v>
      </c>
      <c r="F209" s="399">
        <v>2077.08</v>
      </c>
      <c r="G209" s="399">
        <v>6422.92</v>
      </c>
      <c r="H209" s="399">
        <v>24.44</v>
      </c>
    </row>
    <row r="210" spans="1:8" x14ac:dyDescent="0.3">
      <c r="A210" s="395" t="s">
        <v>1881</v>
      </c>
      <c r="B210" s="395" t="s">
        <v>563</v>
      </c>
      <c r="C210" s="399">
        <v>139110</v>
      </c>
      <c r="D210" s="399">
        <v>139110</v>
      </c>
      <c r="E210" s="399">
        <v>161855</v>
      </c>
      <c r="F210" s="399">
        <v>161855</v>
      </c>
      <c r="G210" s="399">
        <v>-22745</v>
      </c>
      <c r="H210" s="399">
        <v>116.35</v>
      </c>
    </row>
    <row r="211" spans="1:8" x14ac:dyDescent="0.3">
      <c r="A211" s="395" t="s">
        <v>1882</v>
      </c>
      <c r="B211" s="395" t="s">
        <v>595</v>
      </c>
      <c r="C211" s="399">
        <v>905</v>
      </c>
      <c r="D211" s="399">
        <v>905</v>
      </c>
      <c r="E211" s="399">
        <v>391.46</v>
      </c>
      <c r="F211" s="399">
        <v>391.46</v>
      </c>
      <c r="G211" s="399">
        <v>513.54</v>
      </c>
      <c r="H211" s="399">
        <v>43.26</v>
      </c>
    </row>
    <row r="212" spans="1:8" x14ac:dyDescent="0.3">
      <c r="A212" s="395" t="s">
        <v>2744</v>
      </c>
      <c r="B212" s="395" t="s">
        <v>2745</v>
      </c>
      <c r="C212" s="399">
        <v>0</v>
      </c>
      <c r="D212" s="399">
        <v>0</v>
      </c>
      <c r="E212" s="399">
        <v>0</v>
      </c>
      <c r="F212" s="399">
        <v>0</v>
      </c>
      <c r="G212" s="399">
        <v>0</v>
      </c>
      <c r="H212" s="399">
        <v>0</v>
      </c>
    </row>
    <row r="213" spans="1:8" x14ac:dyDescent="0.3">
      <c r="A213" s="395" t="s">
        <v>1883</v>
      </c>
      <c r="B213" s="395" t="s">
        <v>614</v>
      </c>
      <c r="C213" s="399">
        <v>9263</v>
      </c>
      <c r="D213" s="399">
        <v>9263</v>
      </c>
      <c r="E213" s="399">
        <v>2583.48</v>
      </c>
      <c r="F213" s="399">
        <v>2583.48</v>
      </c>
      <c r="G213" s="399">
        <v>6679.52</v>
      </c>
      <c r="H213" s="399">
        <v>27.89</v>
      </c>
    </row>
    <row r="214" spans="1:8" x14ac:dyDescent="0.3">
      <c r="A214" s="395" t="s">
        <v>2746</v>
      </c>
      <c r="B214" s="395" t="s">
        <v>2747</v>
      </c>
      <c r="C214" s="399">
        <v>0</v>
      </c>
      <c r="D214" s="399">
        <v>0</v>
      </c>
      <c r="E214" s="399">
        <v>0</v>
      </c>
      <c r="F214" s="399">
        <v>0</v>
      </c>
      <c r="G214" s="399">
        <v>0</v>
      </c>
      <c r="H214" s="399">
        <v>0</v>
      </c>
    </row>
    <row r="215" spans="1:8" x14ac:dyDescent="0.3">
      <c r="A215" s="395" t="s">
        <v>1884</v>
      </c>
      <c r="B215" s="395" t="s">
        <v>616</v>
      </c>
      <c r="C215" s="399">
        <v>32522</v>
      </c>
      <c r="D215" s="399">
        <v>32522</v>
      </c>
      <c r="E215" s="399">
        <v>10556.06</v>
      </c>
      <c r="F215" s="399">
        <v>10556.06</v>
      </c>
      <c r="G215" s="399">
        <v>21965.94</v>
      </c>
      <c r="H215" s="399">
        <v>32.46</v>
      </c>
    </row>
    <row r="216" spans="1:8" x14ac:dyDescent="0.3">
      <c r="A216" s="395" t="s">
        <v>1885</v>
      </c>
      <c r="B216" s="395" t="s">
        <v>682</v>
      </c>
      <c r="C216" s="399">
        <v>46355</v>
      </c>
      <c r="D216" s="399">
        <v>46355</v>
      </c>
      <c r="E216" s="399">
        <v>5990.02</v>
      </c>
      <c r="F216" s="399">
        <v>5990.02</v>
      </c>
      <c r="G216" s="399">
        <v>40364.980000000003</v>
      </c>
      <c r="H216" s="399">
        <v>12.92</v>
      </c>
    </row>
    <row r="217" spans="1:8" x14ac:dyDescent="0.3">
      <c r="A217" s="395" t="s">
        <v>2748</v>
      </c>
      <c r="B217" s="395" t="s">
        <v>2749</v>
      </c>
      <c r="C217" s="399">
        <v>0</v>
      </c>
      <c r="D217" s="399">
        <v>0</v>
      </c>
      <c r="E217" s="399">
        <v>0</v>
      </c>
      <c r="F217" s="399">
        <v>0</v>
      </c>
      <c r="G217" s="399">
        <v>0</v>
      </c>
      <c r="H217" s="399">
        <v>0</v>
      </c>
    </row>
    <row r="218" spans="1:8" x14ac:dyDescent="0.3">
      <c r="A218" s="395" t="s">
        <v>2750</v>
      </c>
      <c r="B218" s="395" t="s">
        <v>2751</v>
      </c>
      <c r="C218" s="399">
        <v>0</v>
      </c>
      <c r="D218" s="399">
        <v>0</v>
      </c>
      <c r="E218" s="399">
        <v>0</v>
      </c>
      <c r="F218" s="399">
        <v>0</v>
      </c>
      <c r="G218" s="399">
        <v>0</v>
      </c>
      <c r="H218" s="399">
        <v>0</v>
      </c>
    </row>
    <row r="219" spans="1:8" x14ac:dyDescent="0.3">
      <c r="A219" s="395" t="s">
        <v>1886</v>
      </c>
      <c r="B219" s="395" t="s">
        <v>759</v>
      </c>
      <c r="C219" s="399">
        <v>5146</v>
      </c>
      <c r="D219" s="399">
        <v>5146</v>
      </c>
      <c r="E219" s="399">
        <v>564.83000000000004</v>
      </c>
      <c r="F219" s="399">
        <v>564.83000000000004</v>
      </c>
      <c r="G219" s="399">
        <v>4581.17</v>
      </c>
      <c r="H219" s="399">
        <v>10.98</v>
      </c>
    </row>
    <row r="220" spans="1:8" x14ac:dyDescent="0.3">
      <c r="A220" s="395" t="s">
        <v>1887</v>
      </c>
      <c r="B220" s="395" t="s">
        <v>761</v>
      </c>
      <c r="C220" s="399">
        <v>38164</v>
      </c>
      <c r="D220" s="399">
        <v>38164</v>
      </c>
      <c r="E220" s="399">
        <v>18940.060000000001</v>
      </c>
      <c r="F220" s="399">
        <v>18940.060000000001</v>
      </c>
      <c r="G220" s="399">
        <v>19223.939999999999</v>
      </c>
      <c r="H220" s="399">
        <v>49.63</v>
      </c>
    </row>
    <row r="221" spans="1:8" x14ac:dyDescent="0.3">
      <c r="A221" s="395" t="s">
        <v>1888</v>
      </c>
      <c r="B221" s="395" t="s">
        <v>763</v>
      </c>
      <c r="C221" s="399">
        <v>1056</v>
      </c>
      <c r="D221" s="399">
        <v>1056</v>
      </c>
      <c r="E221" s="399">
        <v>989.45</v>
      </c>
      <c r="F221" s="399">
        <v>989.45</v>
      </c>
      <c r="G221" s="399">
        <v>66.55</v>
      </c>
      <c r="H221" s="399">
        <v>93.7</v>
      </c>
    </row>
    <row r="222" spans="1:8" x14ac:dyDescent="0.3">
      <c r="A222" s="395" t="s">
        <v>1889</v>
      </c>
      <c r="B222" s="395" t="s">
        <v>907</v>
      </c>
      <c r="C222" s="399">
        <v>8432</v>
      </c>
      <c r="D222" s="399">
        <v>8432</v>
      </c>
      <c r="E222" s="399">
        <v>508.12</v>
      </c>
      <c r="F222" s="399">
        <v>508.12</v>
      </c>
      <c r="G222" s="399">
        <v>7923.88</v>
      </c>
      <c r="H222" s="399">
        <v>6.03</v>
      </c>
    </row>
    <row r="223" spans="1:8" x14ac:dyDescent="0.3">
      <c r="A223" s="395" t="s">
        <v>1890</v>
      </c>
      <c r="B223" s="395" t="s">
        <v>765</v>
      </c>
      <c r="C223" s="399">
        <v>44876</v>
      </c>
      <c r="D223" s="399">
        <v>44876</v>
      </c>
      <c r="E223" s="399">
        <v>681.51</v>
      </c>
      <c r="F223" s="399">
        <v>681.51</v>
      </c>
      <c r="G223" s="399">
        <v>44194.49</v>
      </c>
      <c r="H223" s="399">
        <v>1.52</v>
      </c>
    </row>
    <row r="224" spans="1:8" x14ac:dyDescent="0.3">
      <c r="A224" s="395" t="s">
        <v>1891</v>
      </c>
      <c r="B224" s="395" t="s">
        <v>258</v>
      </c>
      <c r="C224" s="399">
        <v>35630</v>
      </c>
      <c r="D224" s="399">
        <v>35630</v>
      </c>
      <c r="E224" s="399">
        <v>6837.65</v>
      </c>
      <c r="F224" s="399">
        <v>6837.65</v>
      </c>
      <c r="G224" s="399">
        <v>28792.35</v>
      </c>
      <c r="H224" s="399">
        <v>19.190000000000001</v>
      </c>
    </row>
    <row r="225" spans="1:8" x14ac:dyDescent="0.3">
      <c r="A225" s="395" t="s">
        <v>2752</v>
      </c>
      <c r="B225" s="395" t="s">
        <v>2753</v>
      </c>
      <c r="C225" s="399">
        <v>0</v>
      </c>
      <c r="D225" s="399">
        <v>0</v>
      </c>
      <c r="E225" s="399">
        <v>0</v>
      </c>
      <c r="F225" s="399">
        <v>0</v>
      </c>
      <c r="G225" s="399">
        <v>0</v>
      </c>
      <c r="H225" s="399">
        <v>0</v>
      </c>
    </row>
    <row r="226" spans="1:8" x14ac:dyDescent="0.3">
      <c r="A226" s="395" t="s">
        <v>1892</v>
      </c>
      <c r="B226" s="395" t="s">
        <v>669</v>
      </c>
      <c r="C226" s="399">
        <v>2988</v>
      </c>
      <c r="D226" s="399">
        <v>2988</v>
      </c>
      <c r="E226" s="399">
        <v>215.66</v>
      </c>
      <c r="F226" s="399">
        <v>215.66</v>
      </c>
      <c r="G226" s="399">
        <v>2772.34</v>
      </c>
      <c r="H226" s="399">
        <v>7.22</v>
      </c>
    </row>
    <row r="227" spans="1:8" x14ac:dyDescent="0.3">
      <c r="A227" s="395" t="s">
        <v>2754</v>
      </c>
      <c r="B227" s="395" t="s">
        <v>2755</v>
      </c>
      <c r="C227" s="399">
        <v>0</v>
      </c>
      <c r="D227" s="399">
        <v>0</v>
      </c>
      <c r="E227" s="399">
        <v>0</v>
      </c>
      <c r="F227" s="399">
        <v>0</v>
      </c>
      <c r="G227" s="399">
        <v>0</v>
      </c>
      <c r="H227" s="399">
        <v>0</v>
      </c>
    </row>
    <row r="228" spans="1:8" x14ac:dyDescent="0.3">
      <c r="A228" s="395" t="s">
        <v>2756</v>
      </c>
      <c r="B228" s="395" t="s">
        <v>1599</v>
      </c>
      <c r="C228" s="399">
        <v>0</v>
      </c>
      <c r="D228" s="399">
        <v>0</v>
      </c>
      <c r="E228" s="399">
        <v>0</v>
      </c>
      <c r="F228" s="399">
        <v>0</v>
      </c>
      <c r="G228" s="399">
        <v>0</v>
      </c>
      <c r="H228" s="399">
        <v>0</v>
      </c>
    </row>
    <row r="229" spans="1:8" x14ac:dyDescent="0.3">
      <c r="A229" s="395" t="s">
        <v>2757</v>
      </c>
      <c r="B229" s="395" t="s">
        <v>2758</v>
      </c>
      <c r="C229" s="399">
        <v>0</v>
      </c>
      <c r="D229" s="399">
        <v>0</v>
      </c>
      <c r="E229" s="399">
        <v>0</v>
      </c>
      <c r="F229" s="399">
        <v>0</v>
      </c>
      <c r="G229" s="399">
        <v>0</v>
      </c>
      <c r="H229" s="399">
        <v>0</v>
      </c>
    </row>
    <row r="230" spans="1:8" x14ac:dyDescent="0.3">
      <c r="A230" s="395" t="s">
        <v>2759</v>
      </c>
      <c r="B230" s="395" t="s">
        <v>1077</v>
      </c>
      <c r="C230" s="399">
        <v>0</v>
      </c>
      <c r="D230" s="399">
        <v>0</v>
      </c>
      <c r="E230" s="399">
        <v>0</v>
      </c>
      <c r="F230" s="399">
        <v>0</v>
      </c>
      <c r="G230" s="399">
        <v>0</v>
      </c>
      <c r="H230" s="399">
        <v>0</v>
      </c>
    </row>
    <row r="231" spans="1:8" x14ac:dyDescent="0.3">
      <c r="A231" s="395" t="s">
        <v>2760</v>
      </c>
      <c r="B231" s="395" t="s">
        <v>255</v>
      </c>
      <c r="C231" s="399">
        <v>0</v>
      </c>
      <c r="D231" s="399">
        <v>0</v>
      </c>
      <c r="E231" s="399">
        <v>0</v>
      </c>
      <c r="F231" s="399">
        <v>0</v>
      </c>
      <c r="G231" s="399">
        <v>0</v>
      </c>
      <c r="H231" s="399">
        <v>0</v>
      </c>
    </row>
    <row r="232" spans="1:8" x14ac:dyDescent="0.3">
      <c r="A232" s="395" t="s">
        <v>1893</v>
      </c>
      <c r="B232" s="395" t="s">
        <v>44</v>
      </c>
      <c r="C232" s="399">
        <v>45288</v>
      </c>
      <c r="D232" s="399">
        <v>45288</v>
      </c>
      <c r="E232" s="399">
        <v>11322</v>
      </c>
      <c r="F232" s="399">
        <v>11322</v>
      </c>
      <c r="G232" s="399">
        <v>33966</v>
      </c>
      <c r="H232" s="399">
        <v>25</v>
      </c>
    </row>
    <row r="233" spans="1:8" x14ac:dyDescent="0.3">
      <c r="A233" s="395" t="s">
        <v>1894</v>
      </c>
      <c r="B233" s="395" t="s">
        <v>685</v>
      </c>
      <c r="C233" s="399">
        <v>189700</v>
      </c>
      <c r="D233" s="399">
        <v>189700</v>
      </c>
      <c r="E233" s="399">
        <v>46533.5</v>
      </c>
      <c r="F233" s="399">
        <v>46533.5</v>
      </c>
      <c r="G233" s="399">
        <v>143166.5</v>
      </c>
      <c r="H233" s="399">
        <v>24.53</v>
      </c>
    </row>
    <row r="234" spans="1:8" x14ac:dyDescent="0.3">
      <c r="A234" s="395" t="s">
        <v>1895</v>
      </c>
      <c r="B234" s="395" t="s">
        <v>687</v>
      </c>
      <c r="C234" s="399">
        <v>19506</v>
      </c>
      <c r="D234" s="399">
        <v>19506</v>
      </c>
      <c r="E234" s="399">
        <v>0</v>
      </c>
      <c r="F234" s="399">
        <v>0</v>
      </c>
      <c r="G234" s="399">
        <v>19506</v>
      </c>
      <c r="H234" s="399">
        <v>0</v>
      </c>
    </row>
    <row r="235" spans="1:8" x14ac:dyDescent="0.3">
      <c r="A235" s="395" t="s">
        <v>1896</v>
      </c>
      <c r="B235" s="395" t="s">
        <v>769</v>
      </c>
      <c r="C235" s="399">
        <v>109014</v>
      </c>
      <c r="D235" s="399">
        <v>109014</v>
      </c>
      <c r="E235" s="399">
        <v>0</v>
      </c>
      <c r="F235" s="399">
        <v>0</v>
      </c>
      <c r="G235" s="399">
        <v>109014</v>
      </c>
      <c r="H235" s="399">
        <v>0</v>
      </c>
    </row>
    <row r="236" spans="1:8" x14ac:dyDescent="0.3">
      <c r="A236" s="395" t="s">
        <v>1897</v>
      </c>
      <c r="B236" s="395" t="s">
        <v>183</v>
      </c>
      <c r="C236" s="399">
        <v>440015</v>
      </c>
      <c r="D236" s="399">
        <v>440015</v>
      </c>
      <c r="E236" s="399">
        <v>99025.23</v>
      </c>
      <c r="F236" s="399">
        <v>99025.23</v>
      </c>
      <c r="G236" s="399">
        <v>340989.77</v>
      </c>
      <c r="H236" s="399">
        <v>22.5</v>
      </c>
    </row>
    <row r="237" spans="1:8" x14ac:dyDescent="0.3">
      <c r="A237" s="395" t="s">
        <v>1898</v>
      </c>
      <c r="B237" s="395" t="s">
        <v>871</v>
      </c>
      <c r="C237" s="399">
        <v>16000</v>
      </c>
      <c r="D237" s="399">
        <v>16000</v>
      </c>
      <c r="E237" s="399">
        <v>5561.1</v>
      </c>
      <c r="F237" s="399">
        <v>5561.1</v>
      </c>
      <c r="G237" s="399">
        <v>10438.9</v>
      </c>
      <c r="H237" s="399">
        <v>34.76</v>
      </c>
    </row>
    <row r="238" spans="1:8" x14ac:dyDescent="0.3">
      <c r="A238" s="395" t="s">
        <v>1899</v>
      </c>
      <c r="B238" s="395" t="s">
        <v>873</v>
      </c>
      <c r="C238" s="399">
        <v>16000</v>
      </c>
      <c r="D238" s="399">
        <v>16000</v>
      </c>
      <c r="E238" s="399">
        <v>3651</v>
      </c>
      <c r="F238" s="399">
        <v>3651</v>
      </c>
      <c r="G238" s="399">
        <v>12349</v>
      </c>
      <c r="H238" s="399">
        <v>22.82</v>
      </c>
    </row>
    <row r="239" spans="1:8" x14ac:dyDescent="0.3">
      <c r="A239" s="395" t="s">
        <v>2761</v>
      </c>
      <c r="B239" s="395" t="s">
        <v>2762</v>
      </c>
      <c r="C239" s="399">
        <v>0</v>
      </c>
      <c r="D239" s="399">
        <v>0</v>
      </c>
      <c r="E239" s="399">
        <v>0</v>
      </c>
      <c r="F239" s="399">
        <v>0</v>
      </c>
      <c r="G239" s="399">
        <v>0</v>
      </c>
      <c r="H239" s="399">
        <v>0</v>
      </c>
    </row>
    <row r="240" spans="1:8" x14ac:dyDescent="0.3">
      <c r="A240" s="395" t="s">
        <v>1900</v>
      </c>
      <c r="B240" s="395" t="s">
        <v>56</v>
      </c>
      <c r="C240" s="399">
        <v>740911</v>
      </c>
      <c r="D240" s="399">
        <v>740911</v>
      </c>
      <c r="E240" s="399">
        <v>123751.76</v>
      </c>
      <c r="F240" s="399">
        <v>123751.76</v>
      </c>
      <c r="G240" s="399">
        <v>617159.24</v>
      </c>
      <c r="H240" s="399">
        <v>16.7</v>
      </c>
    </row>
    <row r="241" spans="1:8" x14ac:dyDescent="0.3">
      <c r="A241" s="395" t="s">
        <v>1901</v>
      </c>
      <c r="B241" s="395" t="s">
        <v>943</v>
      </c>
      <c r="C241" s="399">
        <v>42155</v>
      </c>
      <c r="D241" s="399">
        <v>42155</v>
      </c>
      <c r="E241" s="399">
        <v>0</v>
      </c>
      <c r="F241" s="399">
        <v>0</v>
      </c>
      <c r="G241" s="399">
        <v>42155</v>
      </c>
      <c r="H241" s="399">
        <v>0</v>
      </c>
    </row>
    <row r="242" spans="1:8" x14ac:dyDescent="0.3">
      <c r="A242" s="395" t="s">
        <v>1902</v>
      </c>
      <c r="B242" s="395" t="s">
        <v>565</v>
      </c>
      <c r="C242" s="399">
        <v>40000</v>
      </c>
      <c r="D242" s="399">
        <v>40000</v>
      </c>
      <c r="E242" s="399">
        <v>9999.99</v>
      </c>
      <c r="F242" s="399">
        <v>9999.99</v>
      </c>
      <c r="G242" s="399">
        <v>30000.01</v>
      </c>
      <c r="H242" s="399">
        <v>25</v>
      </c>
    </row>
    <row r="243" spans="1:8" x14ac:dyDescent="0.3">
      <c r="A243" s="395" t="s">
        <v>1903</v>
      </c>
      <c r="B243" s="395" t="s">
        <v>875</v>
      </c>
      <c r="C243" s="399">
        <v>20000</v>
      </c>
      <c r="D243" s="399">
        <v>20000</v>
      </c>
      <c r="E243" s="399">
        <v>6423</v>
      </c>
      <c r="F243" s="399">
        <v>6423</v>
      </c>
      <c r="G243" s="399">
        <v>13577</v>
      </c>
      <c r="H243" s="399">
        <v>32.119999999999997</v>
      </c>
    </row>
    <row r="244" spans="1:8" x14ac:dyDescent="0.3">
      <c r="A244" s="395" t="s">
        <v>2763</v>
      </c>
      <c r="B244" s="395" t="s">
        <v>2764</v>
      </c>
      <c r="C244" s="399">
        <v>0</v>
      </c>
      <c r="D244" s="399">
        <v>0</v>
      </c>
      <c r="E244" s="399">
        <v>0</v>
      </c>
      <c r="F244" s="399">
        <v>0</v>
      </c>
      <c r="G244" s="399">
        <v>0</v>
      </c>
      <c r="H244" s="399">
        <v>0</v>
      </c>
    </row>
    <row r="245" spans="1:8" x14ac:dyDescent="0.3">
      <c r="A245" s="395" t="s">
        <v>2765</v>
      </c>
      <c r="B245" s="395" t="s">
        <v>2766</v>
      </c>
      <c r="C245" s="399">
        <v>0</v>
      </c>
      <c r="D245" s="399">
        <v>0</v>
      </c>
      <c r="E245" s="399">
        <v>0</v>
      </c>
      <c r="F245" s="399">
        <v>0</v>
      </c>
      <c r="G245" s="399">
        <v>0</v>
      </c>
      <c r="H245" s="399">
        <v>0</v>
      </c>
    </row>
    <row r="246" spans="1:8" x14ac:dyDescent="0.3">
      <c r="A246" s="395" t="s">
        <v>2767</v>
      </c>
      <c r="B246" s="395" t="s">
        <v>2768</v>
      </c>
      <c r="C246" s="399">
        <v>0</v>
      </c>
      <c r="D246" s="399">
        <v>0</v>
      </c>
      <c r="E246" s="399">
        <v>0</v>
      </c>
      <c r="F246" s="399">
        <v>0</v>
      </c>
      <c r="G246" s="399">
        <v>0</v>
      </c>
      <c r="H246" s="399">
        <v>0</v>
      </c>
    </row>
    <row r="247" spans="1:8" x14ac:dyDescent="0.3">
      <c r="A247" s="395" t="s">
        <v>1904</v>
      </c>
      <c r="B247" s="395" t="s">
        <v>567</v>
      </c>
      <c r="C247" s="399">
        <v>13279</v>
      </c>
      <c r="D247" s="399">
        <v>13279</v>
      </c>
      <c r="E247" s="399">
        <v>1300</v>
      </c>
      <c r="F247" s="399">
        <v>1300</v>
      </c>
      <c r="G247" s="399">
        <v>11979</v>
      </c>
      <c r="H247" s="399">
        <v>9.7899999999999991</v>
      </c>
    </row>
    <row r="248" spans="1:8" x14ac:dyDescent="0.3">
      <c r="A248" s="395" t="s">
        <v>2769</v>
      </c>
      <c r="B248" s="395" t="s">
        <v>2770</v>
      </c>
      <c r="C248" s="399">
        <v>0</v>
      </c>
      <c r="D248" s="399">
        <v>0</v>
      </c>
      <c r="E248" s="399">
        <v>0</v>
      </c>
      <c r="F248" s="399">
        <v>0</v>
      </c>
      <c r="G248" s="399">
        <v>0</v>
      </c>
      <c r="H248" s="399">
        <v>0</v>
      </c>
    </row>
    <row r="249" spans="1:8" x14ac:dyDescent="0.3">
      <c r="A249" s="395" t="s">
        <v>2771</v>
      </c>
      <c r="B249" s="395" t="s">
        <v>1316</v>
      </c>
      <c r="C249" s="399">
        <v>0</v>
      </c>
      <c r="D249" s="399">
        <v>0</v>
      </c>
      <c r="E249" s="399">
        <v>0</v>
      </c>
      <c r="F249" s="399">
        <v>0</v>
      </c>
      <c r="G249" s="399">
        <v>0</v>
      </c>
      <c r="H249" s="399">
        <v>0</v>
      </c>
    </row>
    <row r="250" spans="1:8" x14ac:dyDescent="0.3">
      <c r="A250" s="395" t="s">
        <v>2772</v>
      </c>
      <c r="B250" s="395" t="s">
        <v>2773</v>
      </c>
      <c r="C250" s="399">
        <v>0</v>
      </c>
      <c r="D250" s="399">
        <v>0</v>
      </c>
      <c r="E250" s="399">
        <v>0</v>
      </c>
      <c r="F250" s="399">
        <v>0</v>
      </c>
      <c r="G250" s="399">
        <v>0</v>
      </c>
      <c r="H250" s="399">
        <v>0</v>
      </c>
    </row>
    <row r="251" spans="1:8" x14ac:dyDescent="0.3">
      <c r="A251" s="395" t="s">
        <v>2774</v>
      </c>
      <c r="B251" s="395" t="s">
        <v>2775</v>
      </c>
      <c r="C251" s="399">
        <v>0</v>
      </c>
      <c r="D251" s="399">
        <v>0</v>
      </c>
      <c r="E251" s="399">
        <v>0</v>
      </c>
      <c r="F251" s="399">
        <v>0</v>
      </c>
      <c r="G251" s="399">
        <v>0</v>
      </c>
      <c r="H251" s="399">
        <v>0</v>
      </c>
    </row>
    <row r="252" spans="1:8" x14ac:dyDescent="0.3">
      <c r="A252" s="395" t="s">
        <v>1905</v>
      </c>
      <c r="B252" s="395" t="s">
        <v>598</v>
      </c>
      <c r="C252" s="399">
        <v>5273</v>
      </c>
      <c r="D252" s="399">
        <v>5273</v>
      </c>
      <c r="E252" s="399">
        <v>0</v>
      </c>
      <c r="F252" s="399">
        <v>0</v>
      </c>
      <c r="G252" s="399">
        <v>5273</v>
      </c>
      <c r="H252" s="399">
        <v>0</v>
      </c>
    </row>
    <row r="253" spans="1:8" x14ac:dyDescent="0.3">
      <c r="A253" s="395" t="s">
        <v>2776</v>
      </c>
      <c r="B253" s="395" t="s">
        <v>2777</v>
      </c>
      <c r="C253" s="399">
        <v>0</v>
      </c>
      <c r="D253" s="399">
        <v>0</v>
      </c>
      <c r="E253" s="399">
        <v>0</v>
      </c>
      <c r="F253" s="399">
        <v>0</v>
      </c>
      <c r="G253" s="399">
        <v>0</v>
      </c>
      <c r="H253" s="399">
        <v>0</v>
      </c>
    </row>
    <row r="254" spans="1:8" x14ac:dyDescent="0.3">
      <c r="A254" s="395" t="s">
        <v>2778</v>
      </c>
      <c r="B254" s="395" t="s">
        <v>2779</v>
      </c>
      <c r="C254" s="399">
        <v>0</v>
      </c>
      <c r="D254" s="399">
        <v>0</v>
      </c>
      <c r="E254" s="399">
        <v>0</v>
      </c>
      <c r="F254" s="399">
        <v>0</v>
      </c>
      <c r="G254" s="399">
        <v>0</v>
      </c>
      <c r="H254" s="399">
        <v>0</v>
      </c>
    </row>
    <row r="255" spans="1:8" x14ac:dyDescent="0.3">
      <c r="A255" s="395" t="s">
        <v>1906</v>
      </c>
      <c r="B255" s="395" t="s">
        <v>824</v>
      </c>
      <c r="C255" s="399">
        <v>24000</v>
      </c>
      <c r="D255" s="399">
        <v>24000</v>
      </c>
      <c r="E255" s="399">
        <v>4703.57</v>
      </c>
      <c r="F255" s="399">
        <v>4703.57</v>
      </c>
      <c r="G255" s="399">
        <v>19296.43</v>
      </c>
      <c r="H255" s="399">
        <v>19.600000000000001</v>
      </c>
    </row>
    <row r="256" spans="1:8" x14ac:dyDescent="0.3">
      <c r="A256" s="395" t="s">
        <v>2780</v>
      </c>
      <c r="B256" s="395" t="s">
        <v>2781</v>
      </c>
      <c r="C256" s="399">
        <v>0</v>
      </c>
      <c r="D256" s="399">
        <v>0</v>
      </c>
      <c r="E256" s="399">
        <v>0</v>
      </c>
      <c r="F256" s="399">
        <v>0</v>
      </c>
      <c r="G256" s="399">
        <v>0</v>
      </c>
      <c r="H256" s="399">
        <v>0</v>
      </c>
    </row>
    <row r="257" spans="1:8" x14ac:dyDescent="0.3">
      <c r="A257" s="395" t="s">
        <v>2782</v>
      </c>
      <c r="B257" s="395" t="s">
        <v>1221</v>
      </c>
      <c r="C257" s="399">
        <v>0</v>
      </c>
      <c r="D257" s="399">
        <v>0</v>
      </c>
      <c r="E257" s="399">
        <v>0</v>
      </c>
      <c r="F257" s="399">
        <v>0</v>
      </c>
      <c r="G257" s="399">
        <v>0</v>
      </c>
      <c r="H257" s="399">
        <v>0</v>
      </c>
    </row>
    <row r="258" spans="1:8" x14ac:dyDescent="0.3">
      <c r="A258" s="395" t="s">
        <v>1907</v>
      </c>
      <c r="B258" s="395" t="s">
        <v>690</v>
      </c>
      <c r="C258" s="399">
        <v>15438</v>
      </c>
      <c r="D258" s="399">
        <v>15438</v>
      </c>
      <c r="E258" s="399">
        <v>0</v>
      </c>
      <c r="F258" s="399">
        <v>0</v>
      </c>
      <c r="G258" s="399">
        <v>15438</v>
      </c>
      <c r="H258" s="399">
        <v>0</v>
      </c>
    </row>
    <row r="259" spans="1:8" x14ac:dyDescent="0.3">
      <c r="A259" s="395" t="s">
        <v>1908</v>
      </c>
      <c r="B259" s="395" t="s">
        <v>772</v>
      </c>
      <c r="C259" s="399">
        <v>739</v>
      </c>
      <c r="D259" s="399">
        <v>739</v>
      </c>
      <c r="E259" s="399">
        <v>0</v>
      </c>
      <c r="F259" s="399">
        <v>0</v>
      </c>
      <c r="G259" s="399">
        <v>739</v>
      </c>
      <c r="H259" s="399">
        <v>0</v>
      </c>
    </row>
    <row r="260" spans="1:8" x14ac:dyDescent="0.3">
      <c r="A260" s="395" t="s">
        <v>2783</v>
      </c>
      <c r="B260" s="395" t="s">
        <v>1625</v>
      </c>
      <c r="C260" s="399">
        <v>0</v>
      </c>
      <c r="D260" s="399">
        <v>0</v>
      </c>
      <c r="E260" s="399">
        <v>0</v>
      </c>
      <c r="F260" s="399">
        <v>0</v>
      </c>
      <c r="G260" s="399">
        <v>0</v>
      </c>
      <c r="H260" s="399">
        <v>0</v>
      </c>
    </row>
    <row r="261" spans="1:8" x14ac:dyDescent="0.3">
      <c r="A261" s="395" t="s">
        <v>1909</v>
      </c>
      <c r="B261" s="395" t="s">
        <v>600</v>
      </c>
      <c r="C261" s="399">
        <v>14500</v>
      </c>
      <c r="D261" s="399">
        <v>14500</v>
      </c>
      <c r="E261" s="399">
        <v>1888.83</v>
      </c>
      <c r="F261" s="399">
        <v>1888.83</v>
      </c>
      <c r="G261" s="399">
        <v>12611.17</v>
      </c>
      <c r="H261" s="399">
        <v>13.03</v>
      </c>
    </row>
    <row r="262" spans="1:8" x14ac:dyDescent="0.3">
      <c r="A262" s="395" t="s">
        <v>1910</v>
      </c>
      <c r="B262" s="395" t="s">
        <v>692</v>
      </c>
      <c r="C262" s="399">
        <v>10539</v>
      </c>
      <c r="D262" s="399">
        <v>10539</v>
      </c>
      <c r="E262" s="399">
        <v>9186</v>
      </c>
      <c r="F262" s="399">
        <v>9186</v>
      </c>
      <c r="G262" s="399">
        <v>1353</v>
      </c>
      <c r="H262" s="399">
        <v>87.16</v>
      </c>
    </row>
    <row r="263" spans="1:8" x14ac:dyDescent="0.3">
      <c r="A263" s="395" t="s">
        <v>1911</v>
      </c>
      <c r="B263" s="395" t="s">
        <v>694</v>
      </c>
      <c r="C263" s="399">
        <v>6988</v>
      </c>
      <c r="D263" s="399">
        <v>6988</v>
      </c>
      <c r="E263" s="399">
        <v>6829.89</v>
      </c>
      <c r="F263" s="399">
        <v>6829.89</v>
      </c>
      <c r="G263" s="399">
        <v>158.11000000000001</v>
      </c>
      <c r="H263" s="399">
        <v>97.74</v>
      </c>
    </row>
    <row r="264" spans="1:8" x14ac:dyDescent="0.3">
      <c r="A264" s="395" t="s">
        <v>1912</v>
      </c>
      <c r="B264" s="395" t="s">
        <v>262</v>
      </c>
      <c r="C264" s="399">
        <v>78584</v>
      </c>
      <c r="D264" s="399">
        <v>78584</v>
      </c>
      <c r="E264" s="399">
        <v>17612.18</v>
      </c>
      <c r="F264" s="399">
        <v>17612.18</v>
      </c>
      <c r="G264" s="399">
        <v>60971.82</v>
      </c>
      <c r="H264" s="399">
        <v>22.41</v>
      </c>
    </row>
    <row r="265" spans="1:8" x14ac:dyDescent="0.3">
      <c r="A265" s="395" t="s">
        <v>2784</v>
      </c>
      <c r="B265" s="395" t="s">
        <v>2785</v>
      </c>
      <c r="C265" s="399">
        <v>0</v>
      </c>
      <c r="D265" s="399">
        <v>0</v>
      </c>
      <c r="E265" s="399">
        <v>0</v>
      </c>
      <c r="F265" s="399">
        <v>0</v>
      </c>
      <c r="G265" s="399">
        <v>0</v>
      </c>
      <c r="H265" s="399">
        <v>0</v>
      </c>
    </row>
    <row r="266" spans="1:8" x14ac:dyDescent="0.3">
      <c r="A266" s="395" t="s">
        <v>1913</v>
      </c>
      <c r="B266" s="395" t="s">
        <v>697</v>
      </c>
      <c r="C266" s="399">
        <v>58766</v>
      </c>
      <c r="D266" s="399">
        <v>58766</v>
      </c>
      <c r="E266" s="399">
        <v>14704</v>
      </c>
      <c r="F266" s="399">
        <v>14704</v>
      </c>
      <c r="G266" s="399">
        <v>44062</v>
      </c>
      <c r="H266" s="399">
        <v>25.02</v>
      </c>
    </row>
    <row r="267" spans="1:8" x14ac:dyDescent="0.3">
      <c r="A267" s="395" t="s">
        <v>1914</v>
      </c>
      <c r="B267" s="395" t="s">
        <v>55</v>
      </c>
      <c r="C267" s="399">
        <v>708654</v>
      </c>
      <c r="D267" s="399">
        <v>708654</v>
      </c>
      <c r="E267" s="399">
        <v>79144.73</v>
      </c>
      <c r="F267" s="399">
        <v>79144.73</v>
      </c>
      <c r="G267" s="399">
        <v>629509.27</v>
      </c>
      <c r="H267" s="399">
        <v>11.17</v>
      </c>
    </row>
    <row r="268" spans="1:8" x14ac:dyDescent="0.3">
      <c r="A268" s="395" t="s">
        <v>1915</v>
      </c>
      <c r="B268" s="395" t="s">
        <v>830</v>
      </c>
      <c r="C268" s="399">
        <v>0</v>
      </c>
      <c r="D268" s="399">
        <v>0</v>
      </c>
      <c r="E268" s="399">
        <v>677.16</v>
      </c>
      <c r="F268" s="399">
        <v>677.16</v>
      </c>
      <c r="G268" s="399">
        <v>-677.16</v>
      </c>
      <c r="H268" s="399">
        <v>100</v>
      </c>
    </row>
    <row r="269" spans="1:8" x14ac:dyDescent="0.3">
      <c r="A269" s="395" t="s">
        <v>1916</v>
      </c>
      <c r="B269" s="395" t="s">
        <v>914</v>
      </c>
      <c r="C269" s="399">
        <v>7671</v>
      </c>
      <c r="D269" s="399">
        <v>7671</v>
      </c>
      <c r="E269" s="399">
        <v>0</v>
      </c>
      <c r="F269" s="399">
        <v>0</v>
      </c>
      <c r="G269" s="399">
        <v>7671</v>
      </c>
      <c r="H269" s="399">
        <v>0</v>
      </c>
    </row>
    <row r="270" spans="1:8" x14ac:dyDescent="0.3">
      <c r="A270" s="395" t="s">
        <v>1917</v>
      </c>
      <c r="B270" s="395" t="s">
        <v>569</v>
      </c>
      <c r="C270" s="399">
        <v>60620</v>
      </c>
      <c r="D270" s="399">
        <v>60620</v>
      </c>
      <c r="E270" s="399">
        <v>2132.29</v>
      </c>
      <c r="F270" s="399">
        <v>2132.29</v>
      </c>
      <c r="G270" s="399">
        <v>58487.71</v>
      </c>
      <c r="H270" s="399">
        <v>3.52</v>
      </c>
    </row>
    <row r="271" spans="1:8" x14ac:dyDescent="0.3">
      <c r="A271" s="395" t="s">
        <v>1918</v>
      </c>
      <c r="B271" s="395" t="s">
        <v>571</v>
      </c>
      <c r="C271" s="399">
        <v>14682</v>
      </c>
      <c r="D271" s="399">
        <v>14682</v>
      </c>
      <c r="E271" s="399">
        <v>1345.02</v>
      </c>
      <c r="F271" s="399">
        <v>1345.02</v>
      </c>
      <c r="G271" s="399">
        <v>13336.98</v>
      </c>
      <c r="H271" s="399">
        <v>9.16</v>
      </c>
    </row>
    <row r="272" spans="1:8" x14ac:dyDescent="0.3">
      <c r="A272" s="395" t="s">
        <v>1919</v>
      </c>
      <c r="B272" s="395" t="s">
        <v>702</v>
      </c>
      <c r="C272" s="399">
        <v>4117</v>
      </c>
      <c r="D272" s="399">
        <v>4117</v>
      </c>
      <c r="E272" s="399">
        <v>0</v>
      </c>
      <c r="F272" s="399">
        <v>0</v>
      </c>
      <c r="G272" s="399">
        <v>4117</v>
      </c>
      <c r="H272" s="399">
        <v>0</v>
      </c>
    </row>
    <row r="273" spans="1:8" x14ac:dyDescent="0.3">
      <c r="A273" s="395" t="s">
        <v>1920</v>
      </c>
      <c r="B273" s="395" t="s">
        <v>605</v>
      </c>
      <c r="C273" s="399">
        <v>7091</v>
      </c>
      <c r="D273" s="399">
        <v>7091</v>
      </c>
      <c r="E273" s="399">
        <v>1592.28</v>
      </c>
      <c r="F273" s="399">
        <v>1592.28</v>
      </c>
      <c r="G273" s="399">
        <v>5498.72</v>
      </c>
      <c r="H273" s="399">
        <v>22.45</v>
      </c>
    </row>
    <row r="274" spans="1:8" x14ac:dyDescent="0.3">
      <c r="A274" s="395" t="s">
        <v>1921</v>
      </c>
      <c r="B274" s="395" t="s">
        <v>950</v>
      </c>
      <c r="C274" s="399">
        <v>91810</v>
      </c>
      <c r="D274" s="399">
        <v>91810</v>
      </c>
      <c r="E274" s="399">
        <v>0</v>
      </c>
      <c r="F274" s="399">
        <v>0</v>
      </c>
      <c r="G274" s="399">
        <v>91810</v>
      </c>
      <c r="H274" s="399">
        <v>0</v>
      </c>
    </row>
    <row r="275" spans="1:8" x14ac:dyDescent="0.3">
      <c r="A275" s="395" t="s">
        <v>1922</v>
      </c>
      <c r="B275" s="395" t="s">
        <v>607</v>
      </c>
      <c r="C275" s="399">
        <v>11348</v>
      </c>
      <c r="D275" s="399">
        <v>11348</v>
      </c>
      <c r="E275" s="399">
        <v>1225</v>
      </c>
      <c r="F275" s="399">
        <v>1225</v>
      </c>
      <c r="G275" s="399">
        <v>10123</v>
      </c>
      <c r="H275" s="399">
        <v>10.79</v>
      </c>
    </row>
    <row r="276" spans="1:8" x14ac:dyDescent="0.3">
      <c r="A276" s="395" t="s">
        <v>2786</v>
      </c>
      <c r="B276" s="395" t="s">
        <v>2787</v>
      </c>
      <c r="C276" s="399">
        <v>0</v>
      </c>
      <c r="D276" s="399">
        <v>0</v>
      </c>
      <c r="E276" s="399">
        <v>0</v>
      </c>
      <c r="F276" s="399">
        <v>0</v>
      </c>
      <c r="G276" s="399">
        <v>0</v>
      </c>
      <c r="H276" s="399">
        <v>0</v>
      </c>
    </row>
    <row r="277" spans="1:8" x14ac:dyDescent="0.3">
      <c r="A277" s="395" t="s">
        <v>2788</v>
      </c>
      <c r="B277" s="395" t="s">
        <v>2789</v>
      </c>
      <c r="C277" s="399">
        <v>0</v>
      </c>
      <c r="D277" s="399">
        <v>0</v>
      </c>
      <c r="E277" s="399">
        <v>0</v>
      </c>
      <c r="F277" s="399">
        <v>0</v>
      </c>
      <c r="G277" s="399">
        <v>0</v>
      </c>
      <c r="H277" s="399">
        <v>0</v>
      </c>
    </row>
    <row r="278" spans="1:8" x14ac:dyDescent="0.3">
      <c r="A278" s="395" t="s">
        <v>1923</v>
      </c>
      <c r="B278" s="395" t="s">
        <v>705</v>
      </c>
      <c r="C278" s="399">
        <v>3294</v>
      </c>
      <c r="D278" s="399">
        <v>3294</v>
      </c>
      <c r="E278" s="399">
        <v>316.56</v>
      </c>
      <c r="F278" s="399">
        <v>316.56</v>
      </c>
      <c r="G278" s="399">
        <v>2977.44</v>
      </c>
      <c r="H278" s="399">
        <v>9.61</v>
      </c>
    </row>
    <row r="279" spans="1:8" x14ac:dyDescent="0.3">
      <c r="A279" s="395" t="s">
        <v>1924</v>
      </c>
      <c r="B279" s="395" t="s">
        <v>707</v>
      </c>
      <c r="C279" s="399">
        <v>7410</v>
      </c>
      <c r="D279" s="399">
        <v>7410</v>
      </c>
      <c r="E279" s="399">
        <v>0</v>
      </c>
      <c r="F279" s="399">
        <v>0</v>
      </c>
      <c r="G279" s="399">
        <v>7410</v>
      </c>
      <c r="H279" s="399">
        <v>0</v>
      </c>
    </row>
    <row r="280" spans="1:8" x14ac:dyDescent="0.3">
      <c r="A280" s="395" t="s">
        <v>2790</v>
      </c>
      <c r="B280" s="395" t="s">
        <v>2791</v>
      </c>
      <c r="C280" s="399">
        <v>0</v>
      </c>
      <c r="D280" s="399">
        <v>0</v>
      </c>
      <c r="E280" s="399">
        <v>0</v>
      </c>
      <c r="F280" s="399">
        <v>0</v>
      </c>
      <c r="G280" s="399">
        <v>0</v>
      </c>
      <c r="H280" s="399">
        <v>0</v>
      </c>
    </row>
    <row r="281" spans="1:8" x14ac:dyDescent="0.3">
      <c r="A281" s="395" t="s">
        <v>2792</v>
      </c>
      <c r="B281" s="395" t="s">
        <v>2793</v>
      </c>
      <c r="C281" s="399">
        <v>0</v>
      </c>
      <c r="D281" s="399">
        <v>0</v>
      </c>
      <c r="E281" s="399">
        <v>0</v>
      </c>
      <c r="F281" s="399">
        <v>0</v>
      </c>
      <c r="G281" s="399">
        <v>0</v>
      </c>
      <c r="H281" s="399">
        <v>0</v>
      </c>
    </row>
    <row r="282" spans="1:8" x14ac:dyDescent="0.3">
      <c r="A282" s="395" t="s">
        <v>1925</v>
      </c>
      <c r="B282" s="395" t="s">
        <v>952</v>
      </c>
      <c r="C282" s="399">
        <v>0</v>
      </c>
      <c r="D282" s="399">
        <v>0</v>
      </c>
      <c r="E282" s="399">
        <v>185</v>
      </c>
      <c r="F282" s="399">
        <v>185</v>
      </c>
      <c r="G282" s="399">
        <v>-185</v>
      </c>
      <c r="H282" s="399">
        <v>100</v>
      </c>
    </row>
    <row r="283" spans="1:8" x14ac:dyDescent="0.3">
      <c r="A283" s="395" t="s">
        <v>1926</v>
      </c>
      <c r="B283" s="395" t="s">
        <v>709</v>
      </c>
      <c r="C283" s="399">
        <v>12646</v>
      </c>
      <c r="D283" s="399">
        <v>12646</v>
      </c>
      <c r="E283" s="399">
        <v>4127.16</v>
      </c>
      <c r="F283" s="399">
        <v>4127.16</v>
      </c>
      <c r="G283" s="399">
        <v>8518.84</v>
      </c>
      <c r="H283" s="399">
        <v>32.64</v>
      </c>
    </row>
    <row r="284" spans="1:8" x14ac:dyDescent="0.3">
      <c r="A284" s="395" t="s">
        <v>2794</v>
      </c>
      <c r="B284" s="395" t="s">
        <v>2795</v>
      </c>
      <c r="C284" s="399">
        <v>0</v>
      </c>
      <c r="D284" s="399">
        <v>0</v>
      </c>
      <c r="E284" s="399">
        <v>0</v>
      </c>
      <c r="F284" s="399">
        <v>0</v>
      </c>
      <c r="G284" s="399">
        <v>0</v>
      </c>
      <c r="H284" s="399">
        <v>0</v>
      </c>
    </row>
    <row r="285" spans="1:8" x14ac:dyDescent="0.3">
      <c r="A285" s="395" t="s">
        <v>1927</v>
      </c>
      <c r="B285" s="395" t="s">
        <v>261</v>
      </c>
      <c r="C285" s="399">
        <v>108188</v>
      </c>
      <c r="D285" s="399">
        <v>108188</v>
      </c>
      <c r="E285" s="399">
        <v>7666.94</v>
      </c>
      <c r="F285" s="399">
        <v>7666.94</v>
      </c>
      <c r="G285" s="399">
        <v>100521.06</v>
      </c>
      <c r="H285" s="399">
        <v>7.09</v>
      </c>
    </row>
    <row r="286" spans="1:8" x14ac:dyDescent="0.3">
      <c r="A286" s="395" t="s">
        <v>1928</v>
      </c>
      <c r="B286" s="395" t="s">
        <v>330</v>
      </c>
      <c r="C286" s="399">
        <v>164604</v>
      </c>
      <c r="D286" s="399">
        <v>164604</v>
      </c>
      <c r="E286" s="399">
        <v>40236.949999999997</v>
      </c>
      <c r="F286" s="399">
        <v>40236.949999999997</v>
      </c>
      <c r="G286" s="399">
        <v>124367.05</v>
      </c>
      <c r="H286" s="399">
        <v>24.44</v>
      </c>
    </row>
    <row r="287" spans="1:8" x14ac:dyDescent="0.3">
      <c r="A287" s="395" t="s">
        <v>1929</v>
      </c>
      <c r="B287" s="395" t="s">
        <v>836</v>
      </c>
      <c r="C287" s="399">
        <v>2000</v>
      </c>
      <c r="D287" s="399">
        <v>2000</v>
      </c>
      <c r="E287" s="399">
        <v>310.14</v>
      </c>
      <c r="F287" s="399">
        <v>310.14</v>
      </c>
      <c r="G287" s="399">
        <v>1689.86</v>
      </c>
      <c r="H287" s="399">
        <v>15.51</v>
      </c>
    </row>
    <row r="288" spans="1:8" x14ac:dyDescent="0.3">
      <c r="A288" s="395" t="s">
        <v>2796</v>
      </c>
      <c r="B288" s="395" t="s">
        <v>2797</v>
      </c>
      <c r="C288" s="399">
        <v>0</v>
      </c>
      <c r="D288" s="399">
        <v>0</v>
      </c>
      <c r="E288" s="399">
        <v>0</v>
      </c>
      <c r="F288" s="399">
        <v>0</v>
      </c>
      <c r="G288" s="399">
        <v>0</v>
      </c>
      <c r="H288" s="399">
        <v>0</v>
      </c>
    </row>
    <row r="289" spans="1:8" x14ac:dyDescent="0.3">
      <c r="A289" s="395" t="s">
        <v>1930</v>
      </c>
      <c r="B289" s="395" t="s">
        <v>918</v>
      </c>
      <c r="C289" s="399">
        <v>30876</v>
      </c>
      <c r="D289" s="399">
        <v>30876</v>
      </c>
      <c r="E289" s="399">
        <v>11688.83</v>
      </c>
      <c r="F289" s="399">
        <v>11688.83</v>
      </c>
      <c r="G289" s="399">
        <v>19187.169999999998</v>
      </c>
      <c r="H289" s="399">
        <v>37.86</v>
      </c>
    </row>
    <row r="290" spans="1:8" x14ac:dyDescent="0.3">
      <c r="A290" s="395" t="s">
        <v>1931</v>
      </c>
      <c r="B290" s="395" t="s">
        <v>674</v>
      </c>
      <c r="C290" s="399">
        <v>21343</v>
      </c>
      <c r="D290" s="399">
        <v>21343</v>
      </c>
      <c r="E290" s="399">
        <v>1055.6199999999999</v>
      </c>
      <c r="F290" s="399">
        <v>1055.6199999999999</v>
      </c>
      <c r="G290" s="399">
        <v>20287.38</v>
      </c>
      <c r="H290" s="399">
        <v>4.95</v>
      </c>
    </row>
    <row r="291" spans="1:8" x14ac:dyDescent="0.3">
      <c r="A291" s="395" t="s">
        <v>1932</v>
      </c>
      <c r="B291" s="395" t="s">
        <v>839</v>
      </c>
      <c r="C291" s="399">
        <v>4500</v>
      </c>
      <c r="D291" s="399">
        <v>4500</v>
      </c>
      <c r="E291" s="399">
        <v>195.38</v>
      </c>
      <c r="F291" s="399">
        <v>195.38</v>
      </c>
      <c r="G291" s="399">
        <v>4304.62</v>
      </c>
      <c r="H291" s="399">
        <v>4.34</v>
      </c>
    </row>
    <row r="292" spans="1:8" x14ac:dyDescent="0.3">
      <c r="A292" s="395" t="s">
        <v>1933</v>
      </c>
      <c r="B292" s="395" t="s">
        <v>676</v>
      </c>
      <c r="C292" s="399">
        <v>14018</v>
      </c>
      <c r="D292" s="399">
        <v>14018</v>
      </c>
      <c r="E292" s="399">
        <v>5866.55</v>
      </c>
      <c r="F292" s="399">
        <v>5866.55</v>
      </c>
      <c r="G292" s="399">
        <v>8151.45</v>
      </c>
      <c r="H292" s="399">
        <v>41.85</v>
      </c>
    </row>
    <row r="293" spans="1:8" x14ac:dyDescent="0.3">
      <c r="A293" s="395" t="s">
        <v>1934</v>
      </c>
      <c r="B293" s="395" t="s">
        <v>317</v>
      </c>
      <c r="C293" s="399">
        <v>28387</v>
      </c>
      <c r="D293" s="399">
        <v>28387</v>
      </c>
      <c r="E293" s="399">
        <v>1665.28</v>
      </c>
      <c r="F293" s="399">
        <v>1665.28</v>
      </c>
      <c r="G293" s="399">
        <v>26721.72</v>
      </c>
      <c r="H293" s="399">
        <v>5.87</v>
      </c>
    </row>
    <row r="294" spans="1:8" x14ac:dyDescent="0.3">
      <c r="A294" s="395" t="s">
        <v>1935</v>
      </c>
      <c r="B294" s="395" t="s">
        <v>317</v>
      </c>
      <c r="C294" s="399">
        <v>33200</v>
      </c>
      <c r="D294" s="399">
        <v>33200</v>
      </c>
      <c r="E294" s="399">
        <v>7406.55</v>
      </c>
      <c r="F294" s="399">
        <v>7406.55</v>
      </c>
      <c r="G294" s="399">
        <v>25793.45</v>
      </c>
      <c r="H294" s="399">
        <v>22.31</v>
      </c>
    </row>
    <row r="295" spans="1:8" x14ac:dyDescent="0.3">
      <c r="A295" s="395" t="s">
        <v>2798</v>
      </c>
      <c r="B295" s="395" t="s">
        <v>1604</v>
      </c>
      <c r="C295" s="399">
        <v>0</v>
      </c>
      <c r="D295" s="399">
        <v>0</v>
      </c>
      <c r="E295" s="399">
        <v>0</v>
      </c>
      <c r="F295" s="399">
        <v>0</v>
      </c>
      <c r="G295" s="399">
        <v>0</v>
      </c>
      <c r="H295" s="399">
        <v>0</v>
      </c>
    </row>
    <row r="296" spans="1:8" x14ac:dyDescent="0.3">
      <c r="A296" s="395" t="s">
        <v>1936</v>
      </c>
      <c r="B296" s="395" t="s">
        <v>58</v>
      </c>
      <c r="C296" s="399">
        <v>514299</v>
      </c>
      <c r="D296" s="399">
        <v>514299</v>
      </c>
      <c r="E296" s="399">
        <v>345768.08</v>
      </c>
      <c r="F296" s="399">
        <v>345768.08</v>
      </c>
      <c r="G296" s="399">
        <v>168530.92</v>
      </c>
      <c r="H296" s="399">
        <v>67.23</v>
      </c>
    </row>
    <row r="297" spans="1:8" x14ac:dyDescent="0.3">
      <c r="A297" s="395" t="s">
        <v>1937</v>
      </c>
      <c r="B297" s="395" t="s">
        <v>961</v>
      </c>
      <c r="C297" s="399">
        <v>63114</v>
      </c>
      <c r="D297" s="399">
        <v>63114</v>
      </c>
      <c r="E297" s="399">
        <v>0</v>
      </c>
      <c r="F297" s="399">
        <v>0</v>
      </c>
      <c r="G297" s="399">
        <v>63114</v>
      </c>
      <c r="H297" s="399">
        <v>0</v>
      </c>
    </row>
    <row r="298" spans="1:8" x14ac:dyDescent="0.3">
      <c r="A298" s="395" t="s">
        <v>2799</v>
      </c>
      <c r="B298" s="395" t="s">
        <v>2800</v>
      </c>
      <c r="C298" s="399">
        <v>0</v>
      </c>
      <c r="D298" s="399">
        <v>0</v>
      </c>
      <c r="E298" s="399">
        <v>0</v>
      </c>
      <c r="F298" s="399">
        <v>0</v>
      </c>
      <c r="G298" s="399">
        <v>0</v>
      </c>
      <c r="H298" s="399">
        <v>0</v>
      </c>
    </row>
    <row r="299" spans="1:8" x14ac:dyDescent="0.3">
      <c r="A299" s="395" t="s">
        <v>1938</v>
      </c>
      <c r="B299" s="395" t="s">
        <v>920</v>
      </c>
      <c r="C299" s="399">
        <v>10292</v>
      </c>
      <c r="D299" s="399">
        <v>10292</v>
      </c>
      <c r="E299" s="399">
        <v>0</v>
      </c>
      <c r="F299" s="399">
        <v>0</v>
      </c>
      <c r="G299" s="399">
        <v>10292</v>
      </c>
      <c r="H299" s="399">
        <v>0</v>
      </c>
    </row>
    <row r="300" spans="1:8" x14ac:dyDescent="0.3">
      <c r="A300" s="395" t="s">
        <v>1939</v>
      </c>
      <c r="B300" s="395" t="s">
        <v>781</v>
      </c>
      <c r="C300" s="399">
        <v>3859</v>
      </c>
      <c r="D300" s="399">
        <v>3859</v>
      </c>
      <c r="E300" s="399">
        <v>1540</v>
      </c>
      <c r="F300" s="399">
        <v>1540</v>
      </c>
      <c r="G300" s="399">
        <v>2319</v>
      </c>
      <c r="H300" s="399">
        <v>39.909999999999997</v>
      </c>
    </row>
    <row r="301" spans="1:8" x14ac:dyDescent="0.3">
      <c r="A301" s="395" t="s">
        <v>1940</v>
      </c>
      <c r="B301" s="395" t="s">
        <v>783</v>
      </c>
      <c r="C301" s="399">
        <v>3603</v>
      </c>
      <c r="D301" s="399">
        <v>3603</v>
      </c>
      <c r="E301" s="399">
        <v>375</v>
      </c>
      <c r="F301" s="399">
        <v>375</v>
      </c>
      <c r="G301" s="399">
        <v>3228</v>
      </c>
      <c r="H301" s="399">
        <v>10.41</v>
      </c>
    </row>
    <row r="302" spans="1:8" x14ac:dyDescent="0.3">
      <c r="A302" s="395" t="s">
        <v>2801</v>
      </c>
      <c r="B302" s="395" t="s">
        <v>2802</v>
      </c>
      <c r="C302" s="399">
        <v>0</v>
      </c>
      <c r="D302" s="399">
        <v>0</v>
      </c>
      <c r="E302" s="399">
        <v>0</v>
      </c>
      <c r="F302" s="399">
        <v>0</v>
      </c>
      <c r="G302" s="399">
        <v>0</v>
      </c>
      <c r="H302" s="399">
        <v>0</v>
      </c>
    </row>
    <row r="303" spans="1:8" x14ac:dyDescent="0.3">
      <c r="A303" s="395" t="s">
        <v>1941</v>
      </c>
      <c r="B303" s="395" t="s">
        <v>573</v>
      </c>
      <c r="C303" s="399">
        <v>41306</v>
      </c>
      <c r="D303" s="399">
        <v>41306</v>
      </c>
      <c r="E303" s="399">
        <v>6136.88</v>
      </c>
      <c r="F303" s="399">
        <v>6136.88</v>
      </c>
      <c r="G303" s="399">
        <v>35169.120000000003</v>
      </c>
      <c r="H303" s="399">
        <v>14.86</v>
      </c>
    </row>
    <row r="304" spans="1:8" x14ac:dyDescent="0.3">
      <c r="A304" s="395" t="s">
        <v>1942</v>
      </c>
      <c r="B304" s="395" t="s">
        <v>786</v>
      </c>
      <c r="C304" s="399">
        <v>2264</v>
      </c>
      <c r="D304" s="399">
        <v>2264</v>
      </c>
      <c r="E304" s="399">
        <v>19.989999999999998</v>
      </c>
      <c r="F304" s="399">
        <v>19.989999999999998</v>
      </c>
      <c r="G304" s="399">
        <v>2244.0100000000002</v>
      </c>
      <c r="H304" s="399">
        <v>0.88</v>
      </c>
    </row>
    <row r="305" spans="1:8" x14ac:dyDescent="0.3">
      <c r="A305" s="395" t="s">
        <v>1943</v>
      </c>
      <c r="B305" s="395" t="s">
        <v>934</v>
      </c>
      <c r="C305" s="399">
        <v>41168</v>
      </c>
      <c r="D305" s="399">
        <v>41168</v>
      </c>
      <c r="E305" s="399">
        <v>6140</v>
      </c>
      <c r="F305" s="399">
        <v>6140</v>
      </c>
      <c r="G305" s="399">
        <v>35028</v>
      </c>
      <c r="H305" s="399">
        <v>14.91</v>
      </c>
    </row>
    <row r="306" spans="1:8" x14ac:dyDescent="0.3">
      <c r="A306" s="395" t="s">
        <v>1944</v>
      </c>
      <c r="B306" s="395" t="s">
        <v>936</v>
      </c>
      <c r="C306" s="399">
        <v>27055</v>
      </c>
      <c r="D306" s="399">
        <v>27055</v>
      </c>
      <c r="E306" s="399">
        <v>0</v>
      </c>
      <c r="F306" s="399">
        <v>0</v>
      </c>
      <c r="G306" s="399">
        <v>27055</v>
      </c>
      <c r="H306" s="399">
        <v>0</v>
      </c>
    </row>
    <row r="307" spans="1:8" x14ac:dyDescent="0.3">
      <c r="A307" s="395" t="s">
        <v>2803</v>
      </c>
      <c r="B307" s="395" t="s">
        <v>1002</v>
      </c>
      <c r="C307" s="399">
        <v>0</v>
      </c>
      <c r="D307" s="399">
        <v>0</v>
      </c>
      <c r="E307" s="399">
        <v>0</v>
      </c>
      <c r="F307" s="399">
        <v>0</v>
      </c>
      <c r="G307" s="399">
        <v>0</v>
      </c>
      <c r="H307" s="399">
        <v>0</v>
      </c>
    </row>
    <row r="308" spans="1:8" x14ac:dyDescent="0.3">
      <c r="A308" s="395" t="s">
        <v>1945</v>
      </c>
      <c r="B308" s="395" t="s">
        <v>927</v>
      </c>
      <c r="C308" s="399">
        <v>19000</v>
      </c>
      <c r="D308" s="399">
        <v>19000</v>
      </c>
      <c r="E308" s="399">
        <v>6322</v>
      </c>
      <c r="F308" s="399">
        <v>6322</v>
      </c>
      <c r="G308" s="399">
        <v>12678</v>
      </c>
      <c r="H308" s="399">
        <v>33.270000000000003</v>
      </c>
    </row>
    <row r="309" spans="1:8" x14ac:dyDescent="0.3">
      <c r="A309" s="395" t="s">
        <v>1946</v>
      </c>
      <c r="B309" s="395" t="s">
        <v>929</v>
      </c>
      <c r="C309" s="399">
        <v>887</v>
      </c>
      <c r="D309" s="399">
        <v>887</v>
      </c>
      <c r="E309" s="399">
        <v>150</v>
      </c>
      <c r="F309" s="399">
        <v>150</v>
      </c>
      <c r="G309" s="399">
        <v>737</v>
      </c>
      <c r="H309" s="399">
        <v>16.91</v>
      </c>
    </row>
    <row r="310" spans="1:8" x14ac:dyDescent="0.3">
      <c r="A310" s="395" t="s">
        <v>1947</v>
      </c>
      <c r="B310" s="395" t="s">
        <v>713</v>
      </c>
      <c r="C310" s="399">
        <v>15</v>
      </c>
      <c r="D310" s="399">
        <v>15</v>
      </c>
      <c r="E310" s="399">
        <v>100</v>
      </c>
      <c r="F310" s="399">
        <v>100</v>
      </c>
      <c r="G310" s="399">
        <v>-85</v>
      </c>
      <c r="H310" s="399">
        <v>666.67</v>
      </c>
    </row>
    <row r="311" spans="1:8" x14ac:dyDescent="0.3">
      <c r="A311" s="395" t="s">
        <v>1948</v>
      </c>
      <c r="B311" s="395" t="s">
        <v>963</v>
      </c>
      <c r="C311" s="399">
        <v>44597</v>
      </c>
      <c r="D311" s="399">
        <v>44597</v>
      </c>
      <c r="E311" s="399">
        <v>5097.8</v>
      </c>
      <c r="F311" s="399">
        <v>5097.8</v>
      </c>
      <c r="G311" s="399">
        <v>39499.199999999997</v>
      </c>
      <c r="H311" s="399">
        <v>11.43</v>
      </c>
    </row>
    <row r="312" spans="1:8" x14ac:dyDescent="0.3">
      <c r="A312" s="395" t="s">
        <v>2804</v>
      </c>
      <c r="B312" s="395" t="s">
        <v>2805</v>
      </c>
      <c r="C312" s="399">
        <v>0</v>
      </c>
      <c r="D312" s="399">
        <v>0</v>
      </c>
      <c r="E312" s="399">
        <v>0</v>
      </c>
      <c r="F312" s="399">
        <v>0</v>
      </c>
      <c r="G312" s="399">
        <v>0</v>
      </c>
      <c r="H312" s="399">
        <v>0</v>
      </c>
    </row>
    <row r="313" spans="1:8" x14ac:dyDescent="0.3">
      <c r="A313" s="395" t="s">
        <v>1949</v>
      </c>
      <c r="B313" s="395" t="s">
        <v>789</v>
      </c>
      <c r="C313" s="399">
        <v>10088</v>
      </c>
      <c r="D313" s="399">
        <v>10088</v>
      </c>
      <c r="E313" s="399">
        <v>3076.51</v>
      </c>
      <c r="F313" s="399">
        <v>3076.51</v>
      </c>
      <c r="G313" s="399">
        <v>7011.49</v>
      </c>
      <c r="H313" s="399">
        <v>30.5</v>
      </c>
    </row>
    <row r="314" spans="1:8" x14ac:dyDescent="0.3">
      <c r="A314" s="395" t="s">
        <v>1950</v>
      </c>
      <c r="B314" s="395" t="s">
        <v>501</v>
      </c>
      <c r="C314" s="399">
        <v>4600</v>
      </c>
      <c r="D314" s="399">
        <v>4600</v>
      </c>
      <c r="E314" s="399">
        <v>651.98</v>
      </c>
      <c r="F314" s="399">
        <v>651.98</v>
      </c>
      <c r="G314" s="399">
        <v>3948.02</v>
      </c>
      <c r="H314" s="399">
        <v>14.17</v>
      </c>
    </row>
    <row r="315" spans="1:8" x14ac:dyDescent="0.3">
      <c r="A315" s="395" t="s">
        <v>1951</v>
      </c>
      <c r="B315" s="395" t="s">
        <v>848</v>
      </c>
      <c r="C315" s="399">
        <v>20000</v>
      </c>
      <c r="D315" s="399">
        <v>20000</v>
      </c>
      <c r="E315" s="399">
        <v>0</v>
      </c>
      <c r="F315" s="399">
        <v>0</v>
      </c>
      <c r="G315" s="399">
        <v>20000</v>
      </c>
      <c r="H315" s="399">
        <v>0</v>
      </c>
    </row>
    <row r="316" spans="1:8" x14ac:dyDescent="0.3">
      <c r="A316" s="395" t="s">
        <v>2806</v>
      </c>
      <c r="B316" s="395" t="s">
        <v>2807</v>
      </c>
      <c r="C316" s="399">
        <v>0</v>
      </c>
      <c r="D316" s="399">
        <v>0</v>
      </c>
      <c r="E316" s="399">
        <v>0</v>
      </c>
      <c r="F316" s="399">
        <v>0</v>
      </c>
      <c r="G316" s="399">
        <v>0</v>
      </c>
      <c r="H316" s="399">
        <v>0</v>
      </c>
    </row>
    <row r="317" spans="1:8" x14ac:dyDescent="0.3">
      <c r="A317" s="395" t="s">
        <v>1952</v>
      </c>
      <c r="B317" s="395" t="s">
        <v>716</v>
      </c>
      <c r="C317" s="399">
        <v>1584</v>
      </c>
      <c r="D317" s="399">
        <v>1584</v>
      </c>
      <c r="E317" s="399">
        <v>0</v>
      </c>
      <c r="F317" s="399">
        <v>0</v>
      </c>
      <c r="G317" s="399">
        <v>1584</v>
      </c>
      <c r="H317" s="399">
        <v>0</v>
      </c>
    </row>
    <row r="318" spans="1:8" x14ac:dyDescent="0.3">
      <c r="A318" s="395" t="s">
        <v>2808</v>
      </c>
      <c r="B318" s="395" t="s">
        <v>2809</v>
      </c>
      <c r="C318" s="399">
        <v>0</v>
      </c>
      <c r="D318" s="399">
        <v>0</v>
      </c>
      <c r="E318" s="399">
        <v>0</v>
      </c>
      <c r="F318" s="399">
        <v>0</v>
      </c>
      <c r="G318" s="399">
        <v>0</v>
      </c>
      <c r="H318" s="399">
        <v>0</v>
      </c>
    </row>
    <row r="319" spans="1:8" x14ac:dyDescent="0.3">
      <c r="A319" s="395" t="s">
        <v>1953</v>
      </c>
      <c r="B319" s="395" t="s">
        <v>791</v>
      </c>
      <c r="C319" s="399">
        <v>5280</v>
      </c>
      <c r="D319" s="399">
        <v>5280</v>
      </c>
      <c r="E319" s="399">
        <v>14246.02</v>
      </c>
      <c r="F319" s="399">
        <v>14246.02</v>
      </c>
      <c r="G319" s="399">
        <v>-8966.02</v>
      </c>
      <c r="H319" s="399">
        <v>269.81</v>
      </c>
    </row>
    <row r="320" spans="1:8" x14ac:dyDescent="0.3">
      <c r="A320" s="395" t="s">
        <v>1954</v>
      </c>
      <c r="B320" s="395" t="s">
        <v>720</v>
      </c>
      <c r="C320" s="399">
        <v>0</v>
      </c>
      <c r="D320" s="399">
        <v>0</v>
      </c>
      <c r="E320" s="399">
        <v>7369.57</v>
      </c>
      <c r="F320" s="399">
        <v>7369.57</v>
      </c>
      <c r="G320" s="399">
        <v>-7369.57</v>
      </c>
      <c r="H320" s="399">
        <v>100</v>
      </c>
    </row>
    <row r="321" spans="1:8" x14ac:dyDescent="0.3">
      <c r="A321" s="395" t="s">
        <v>1955</v>
      </c>
      <c r="B321" s="395" t="s">
        <v>965</v>
      </c>
      <c r="C321" s="399">
        <v>0</v>
      </c>
      <c r="D321" s="399">
        <v>0</v>
      </c>
      <c r="E321" s="399">
        <v>42000</v>
      </c>
      <c r="F321" s="399">
        <v>42000</v>
      </c>
      <c r="G321" s="399">
        <v>-42000</v>
      </c>
      <c r="H321" s="399">
        <v>100</v>
      </c>
    </row>
    <row r="322" spans="1:8" x14ac:dyDescent="0.3">
      <c r="A322" s="395" t="s">
        <v>2810</v>
      </c>
      <c r="B322" s="395" t="s">
        <v>1087</v>
      </c>
      <c r="C322" s="399">
        <v>0</v>
      </c>
      <c r="D322" s="399">
        <v>0</v>
      </c>
      <c r="E322" s="399">
        <v>0</v>
      </c>
      <c r="F322" s="399">
        <v>0</v>
      </c>
      <c r="G322" s="399">
        <v>0</v>
      </c>
      <c r="H322" s="399">
        <v>0</v>
      </c>
    </row>
    <row r="323" spans="1:8" x14ac:dyDescent="0.3">
      <c r="A323" s="395" t="s">
        <v>2811</v>
      </c>
      <c r="B323" s="395" t="s">
        <v>2812</v>
      </c>
      <c r="C323" s="399">
        <v>0</v>
      </c>
      <c r="D323" s="399">
        <v>0</v>
      </c>
      <c r="E323" s="399">
        <v>0</v>
      </c>
      <c r="F323" s="399">
        <v>0</v>
      </c>
      <c r="G323" s="399">
        <v>0</v>
      </c>
      <c r="H323" s="399">
        <v>0</v>
      </c>
    </row>
    <row r="324" spans="1:8" x14ac:dyDescent="0.3">
      <c r="A324" s="395" t="s">
        <v>1956</v>
      </c>
      <c r="B324" s="395" t="s">
        <v>722</v>
      </c>
      <c r="C324" s="399">
        <v>45978</v>
      </c>
      <c r="D324" s="399">
        <v>45978</v>
      </c>
      <c r="E324" s="399">
        <v>6428.37</v>
      </c>
      <c r="F324" s="399">
        <v>6428.37</v>
      </c>
      <c r="G324" s="399">
        <v>39549.629999999997</v>
      </c>
      <c r="H324" s="399">
        <v>13.98</v>
      </c>
    </row>
    <row r="325" spans="1:8" x14ac:dyDescent="0.3">
      <c r="A325" s="395" t="s">
        <v>2813</v>
      </c>
      <c r="B325" s="395" t="s">
        <v>2814</v>
      </c>
      <c r="C325" s="399">
        <v>0</v>
      </c>
      <c r="D325" s="399">
        <v>0</v>
      </c>
      <c r="E325" s="399">
        <v>0</v>
      </c>
      <c r="F325" s="399">
        <v>0</v>
      </c>
      <c r="G325" s="399">
        <v>0</v>
      </c>
      <c r="H325" s="399">
        <v>0</v>
      </c>
    </row>
    <row r="326" spans="1:8" x14ac:dyDescent="0.3">
      <c r="A326" s="395" t="s">
        <v>1957</v>
      </c>
      <c r="B326" s="395" t="s">
        <v>794</v>
      </c>
      <c r="C326" s="399">
        <v>5202</v>
      </c>
      <c r="D326" s="399">
        <v>5202</v>
      </c>
      <c r="E326" s="399">
        <v>0</v>
      </c>
      <c r="F326" s="399">
        <v>0</v>
      </c>
      <c r="G326" s="399">
        <v>5202</v>
      </c>
      <c r="H326" s="399">
        <v>0</v>
      </c>
    </row>
    <row r="327" spans="1:8" x14ac:dyDescent="0.3">
      <c r="A327" s="395" t="s">
        <v>2815</v>
      </c>
      <c r="B327" s="395" t="s">
        <v>2816</v>
      </c>
      <c r="C327" s="399">
        <v>0</v>
      </c>
      <c r="D327" s="399">
        <v>0</v>
      </c>
      <c r="E327" s="399">
        <v>0</v>
      </c>
      <c r="F327" s="399">
        <v>0</v>
      </c>
      <c r="G327" s="399">
        <v>0</v>
      </c>
      <c r="H327" s="399">
        <v>0</v>
      </c>
    </row>
    <row r="328" spans="1:8" x14ac:dyDescent="0.3">
      <c r="A328" s="395" t="s">
        <v>1958</v>
      </c>
      <c r="B328" s="395" t="s">
        <v>851</v>
      </c>
      <c r="C328" s="399">
        <v>34992</v>
      </c>
      <c r="D328" s="399">
        <v>34992</v>
      </c>
      <c r="E328" s="399">
        <v>9932.9599999999991</v>
      </c>
      <c r="F328" s="399">
        <v>9932.9599999999991</v>
      </c>
      <c r="G328" s="399">
        <v>25059.040000000001</v>
      </c>
      <c r="H328" s="399">
        <v>28.39</v>
      </c>
    </row>
    <row r="329" spans="1:8" x14ac:dyDescent="0.3">
      <c r="A329" s="395" t="s">
        <v>1959</v>
      </c>
      <c r="B329" s="395" t="s">
        <v>646</v>
      </c>
      <c r="C329" s="399">
        <v>1863</v>
      </c>
      <c r="D329" s="399">
        <v>1863</v>
      </c>
      <c r="E329" s="399">
        <v>0</v>
      </c>
      <c r="F329" s="399">
        <v>0</v>
      </c>
      <c r="G329" s="399">
        <v>1863</v>
      </c>
      <c r="H329" s="399">
        <v>0</v>
      </c>
    </row>
    <row r="330" spans="1:8" x14ac:dyDescent="0.3">
      <c r="A330" s="395" t="s">
        <v>1960</v>
      </c>
      <c r="B330" s="395" t="s">
        <v>853</v>
      </c>
      <c r="C330" s="399">
        <v>27000</v>
      </c>
      <c r="D330" s="399">
        <v>27000</v>
      </c>
      <c r="E330" s="399">
        <v>2409.67</v>
      </c>
      <c r="F330" s="399">
        <v>2409.67</v>
      </c>
      <c r="G330" s="399">
        <v>24590.33</v>
      </c>
      <c r="H330" s="399">
        <v>8.92</v>
      </c>
    </row>
    <row r="331" spans="1:8" x14ac:dyDescent="0.3">
      <c r="A331" s="395" t="s">
        <v>2817</v>
      </c>
      <c r="B331" s="395" t="s">
        <v>2818</v>
      </c>
      <c r="C331" s="399">
        <v>0</v>
      </c>
      <c r="D331" s="399">
        <v>0</v>
      </c>
      <c r="E331" s="399">
        <v>0</v>
      </c>
      <c r="F331" s="399">
        <v>0</v>
      </c>
      <c r="G331" s="399">
        <v>0</v>
      </c>
      <c r="H331" s="399">
        <v>0</v>
      </c>
    </row>
    <row r="332" spans="1:8" x14ac:dyDescent="0.3">
      <c r="A332" s="395" t="s">
        <v>2819</v>
      </c>
      <c r="B332" s="395" t="s">
        <v>2820</v>
      </c>
      <c r="C332" s="399">
        <v>0</v>
      </c>
      <c r="D332" s="399">
        <v>0</v>
      </c>
      <c r="E332" s="399">
        <v>0</v>
      </c>
      <c r="F332" s="399">
        <v>0</v>
      </c>
      <c r="G332" s="399">
        <v>0</v>
      </c>
      <c r="H332" s="399">
        <v>0</v>
      </c>
    </row>
    <row r="333" spans="1:8" x14ac:dyDescent="0.3">
      <c r="A333" s="395" t="s">
        <v>1961</v>
      </c>
      <c r="B333" s="395" t="s">
        <v>967</v>
      </c>
      <c r="C333" s="399">
        <v>1246397</v>
      </c>
      <c r="D333" s="399">
        <v>1246397</v>
      </c>
      <c r="E333" s="399">
        <v>0</v>
      </c>
      <c r="F333" s="399">
        <v>0</v>
      </c>
      <c r="G333" s="399">
        <v>1246397</v>
      </c>
      <c r="H333" s="399">
        <v>0</v>
      </c>
    </row>
    <row r="334" spans="1:8" x14ac:dyDescent="0.3">
      <c r="A334" s="395" t="s">
        <v>1962</v>
      </c>
      <c r="B334" s="395" t="s">
        <v>969</v>
      </c>
      <c r="C334" s="399">
        <v>104887</v>
      </c>
      <c r="D334" s="399">
        <v>104887</v>
      </c>
      <c r="E334" s="399">
        <v>0</v>
      </c>
      <c r="F334" s="399">
        <v>0</v>
      </c>
      <c r="G334" s="399">
        <v>104887</v>
      </c>
      <c r="H334" s="399">
        <v>0</v>
      </c>
    </row>
    <row r="335" spans="1:8" x14ac:dyDescent="0.3">
      <c r="A335" s="395" t="s">
        <v>1963</v>
      </c>
      <c r="B335" s="395" t="s">
        <v>971</v>
      </c>
      <c r="C335" s="399">
        <v>324681</v>
      </c>
      <c r="D335" s="399">
        <v>324681</v>
      </c>
      <c r="E335" s="399">
        <v>249965.64</v>
      </c>
      <c r="F335" s="399">
        <v>249965.64</v>
      </c>
      <c r="G335" s="399">
        <v>74715.360000000001</v>
      </c>
      <c r="H335" s="399">
        <v>76.989999999999995</v>
      </c>
    </row>
    <row r="336" spans="1:8" x14ac:dyDescent="0.3">
      <c r="A336" s="395" t="s">
        <v>2821</v>
      </c>
      <c r="B336" s="395" t="s">
        <v>2822</v>
      </c>
      <c r="C336" s="399">
        <v>0</v>
      </c>
      <c r="D336" s="399">
        <v>0</v>
      </c>
      <c r="E336" s="399">
        <v>0</v>
      </c>
      <c r="F336" s="399">
        <v>0</v>
      </c>
      <c r="G336" s="399">
        <v>0</v>
      </c>
      <c r="H336" s="399">
        <v>0</v>
      </c>
    </row>
    <row r="337" spans="1:8" x14ac:dyDescent="0.3">
      <c r="A337" s="395" t="s">
        <v>2823</v>
      </c>
      <c r="B337" s="395" t="s">
        <v>2824</v>
      </c>
      <c r="C337" s="399">
        <v>0</v>
      </c>
      <c r="D337" s="399">
        <v>0</v>
      </c>
      <c r="E337" s="399">
        <v>0</v>
      </c>
      <c r="F337" s="399">
        <v>0</v>
      </c>
      <c r="G337" s="399">
        <v>0</v>
      </c>
      <c r="H337" s="399">
        <v>0</v>
      </c>
    </row>
    <row r="338" spans="1:8" x14ac:dyDescent="0.3">
      <c r="A338" s="395" t="s">
        <v>2825</v>
      </c>
      <c r="B338" s="395" t="s">
        <v>2826</v>
      </c>
      <c r="C338" s="399">
        <v>0</v>
      </c>
      <c r="D338" s="399">
        <v>0</v>
      </c>
      <c r="E338" s="399">
        <v>0</v>
      </c>
      <c r="F338" s="399">
        <v>0</v>
      </c>
      <c r="G338" s="399">
        <v>0</v>
      </c>
      <c r="H338" s="399">
        <v>0</v>
      </c>
    </row>
    <row r="339" spans="1:8" x14ac:dyDescent="0.3">
      <c r="A339" s="395" t="s">
        <v>2827</v>
      </c>
      <c r="B339" s="395" t="s">
        <v>2828</v>
      </c>
      <c r="C339" s="399">
        <v>0</v>
      </c>
      <c r="D339" s="399">
        <v>0</v>
      </c>
      <c r="E339" s="399">
        <v>0</v>
      </c>
      <c r="F339" s="399">
        <v>0</v>
      </c>
      <c r="G339" s="399">
        <v>0</v>
      </c>
      <c r="H339" s="399">
        <v>0</v>
      </c>
    </row>
    <row r="340" spans="1:8" x14ac:dyDescent="0.3">
      <c r="A340" s="395" t="s">
        <v>2829</v>
      </c>
      <c r="B340" s="395" t="s">
        <v>2830</v>
      </c>
      <c r="C340" s="399">
        <v>0</v>
      </c>
      <c r="D340" s="399">
        <v>0</v>
      </c>
      <c r="E340" s="399">
        <v>0</v>
      </c>
      <c r="F340" s="399">
        <v>0</v>
      </c>
      <c r="G340" s="399">
        <v>0</v>
      </c>
      <c r="H340" s="399">
        <v>0</v>
      </c>
    </row>
    <row r="341" spans="1:8" x14ac:dyDescent="0.3">
      <c r="A341" s="395" t="s">
        <v>2831</v>
      </c>
      <c r="B341" s="395" t="s">
        <v>2832</v>
      </c>
      <c r="C341" s="399">
        <v>0</v>
      </c>
      <c r="D341" s="399">
        <v>0</v>
      </c>
      <c r="E341" s="399">
        <v>0</v>
      </c>
      <c r="F341" s="399">
        <v>0</v>
      </c>
      <c r="G341" s="399">
        <v>0</v>
      </c>
      <c r="H341" s="399">
        <v>0</v>
      </c>
    </row>
    <row r="342" spans="1:8" x14ac:dyDescent="0.3">
      <c r="A342" s="395" t="s">
        <v>2833</v>
      </c>
      <c r="B342" s="395" t="s">
        <v>1345</v>
      </c>
      <c r="C342" s="399">
        <v>0</v>
      </c>
      <c r="D342" s="399">
        <v>0</v>
      </c>
      <c r="E342" s="399">
        <v>0</v>
      </c>
      <c r="F342" s="399">
        <v>0</v>
      </c>
      <c r="G342" s="399">
        <v>0</v>
      </c>
      <c r="H342" s="399">
        <v>0</v>
      </c>
    </row>
    <row r="343" spans="1:8" x14ac:dyDescent="0.3">
      <c r="A343" s="395" t="s">
        <v>1964</v>
      </c>
      <c r="B343" s="395" t="s">
        <v>973</v>
      </c>
      <c r="C343" s="399">
        <v>311867</v>
      </c>
      <c r="D343" s="399">
        <v>311867</v>
      </c>
      <c r="E343" s="399">
        <v>0</v>
      </c>
      <c r="F343" s="399">
        <v>0</v>
      </c>
      <c r="G343" s="399">
        <v>311867</v>
      </c>
      <c r="H343" s="399">
        <v>0</v>
      </c>
    </row>
    <row r="344" spans="1:8" x14ac:dyDescent="0.3">
      <c r="A344" s="395" t="s">
        <v>2834</v>
      </c>
      <c r="B344" s="395" t="s">
        <v>2835</v>
      </c>
      <c r="C344" s="399">
        <v>0</v>
      </c>
      <c r="D344" s="399">
        <v>0</v>
      </c>
      <c r="E344" s="399">
        <v>0</v>
      </c>
      <c r="F344" s="399">
        <v>0</v>
      </c>
      <c r="G344" s="399">
        <v>0</v>
      </c>
      <c r="H344" s="399">
        <v>0</v>
      </c>
    </row>
    <row r="345" spans="1:8" x14ac:dyDescent="0.3">
      <c r="A345" s="395" t="s">
        <v>2836</v>
      </c>
      <c r="B345" s="395" t="s">
        <v>2837</v>
      </c>
      <c r="C345" s="399">
        <v>0</v>
      </c>
      <c r="D345" s="399">
        <v>0</v>
      </c>
      <c r="E345" s="399">
        <v>0</v>
      </c>
      <c r="F345" s="399">
        <v>0</v>
      </c>
      <c r="G345" s="399">
        <v>0</v>
      </c>
      <c r="H345" s="399">
        <v>0</v>
      </c>
    </row>
    <row r="346" spans="1:8" x14ac:dyDescent="0.3">
      <c r="A346" s="395" t="s">
        <v>2838</v>
      </c>
      <c r="B346" s="395" t="s">
        <v>2839</v>
      </c>
      <c r="C346" s="399">
        <v>0</v>
      </c>
      <c r="D346" s="399">
        <v>0</v>
      </c>
      <c r="E346" s="399">
        <v>0</v>
      </c>
      <c r="F346" s="399">
        <v>0</v>
      </c>
      <c r="G346" s="399">
        <v>0</v>
      </c>
      <c r="H346" s="399">
        <v>0</v>
      </c>
    </row>
    <row r="347" spans="1:8" x14ac:dyDescent="0.3">
      <c r="A347" s="395" t="s">
        <v>2840</v>
      </c>
      <c r="B347" s="395" t="s">
        <v>2841</v>
      </c>
      <c r="C347" s="399">
        <v>0</v>
      </c>
      <c r="D347" s="399">
        <v>0</v>
      </c>
      <c r="E347" s="399">
        <v>0</v>
      </c>
      <c r="F347" s="399">
        <v>0</v>
      </c>
      <c r="G347" s="399">
        <v>0</v>
      </c>
      <c r="H347" s="399">
        <v>0</v>
      </c>
    </row>
    <row r="348" spans="1:8" x14ac:dyDescent="0.3">
      <c r="A348" s="395" t="s">
        <v>2842</v>
      </c>
      <c r="B348" s="395" t="s">
        <v>2843</v>
      </c>
      <c r="C348" s="399">
        <v>0</v>
      </c>
      <c r="D348" s="399">
        <v>0</v>
      </c>
      <c r="E348" s="399">
        <v>0</v>
      </c>
      <c r="F348" s="399">
        <v>0</v>
      </c>
      <c r="G348" s="399">
        <v>0</v>
      </c>
      <c r="H348" s="399">
        <v>0</v>
      </c>
    </row>
    <row r="349" spans="1:8" x14ac:dyDescent="0.3">
      <c r="A349" s="395" t="s">
        <v>2844</v>
      </c>
      <c r="B349" s="395" t="s">
        <v>2845</v>
      </c>
      <c r="C349" s="399">
        <v>0</v>
      </c>
      <c r="D349" s="399">
        <v>0</v>
      </c>
      <c r="E349" s="399">
        <v>0</v>
      </c>
      <c r="F349" s="399">
        <v>0</v>
      </c>
      <c r="G349" s="399">
        <v>0</v>
      </c>
      <c r="H349" s="399">
        <v>0</v>
      </c>
    </row>
    <row r="350" spans="1:8" x14ac:dyDescent="0.3">
      <c r="A350" s="395" t="s">
        <v>2846</v>
      </c>
      <c r="B350" s="395" t="s">
        <v>2847</v>
      </c>
      <c r="C350" s="399">
        <v>0</v>
      </c>
      <c r="D350" s="399">
        <v>0</v>
      </c>
      <c r="E350" s="399">
        <v>0</v>
      </c>
      <c r="F350" s="399">
        <v>0</v>
      </c>
      <c r="G350" s="399">
        <v>0</v>
      </c>
      <c r="H350" s="399">
        <v>0</v>
      </c>
    </row>
    <row r="351" spans="1:8" x14ac:dyDescent="0.3">
      <c r="A351" s="395" t="s">
        <v>2848</v>
      </c>
      <c r="B351" s="395" t="s">
        <v>2849</v>
      </c>
      <c r="C351" s="399">
        <v>0</v>
      </c>
      <c r="D351" s="399">
        <v>0</v>
      </c>
      <c r="E351" s="399">
        <v>0</v>
      </c>
      <c r="F351" s="399">
        <v>0</v>
      </c>
      <c r="G351" s="399">
        <v>0</v>
      </c>
      <c r="H351" s="399">
        <v>0</v>
      </c>
    </row>
    <row r="352" spans="1:8" x14ac:dyDescent="0.3">
      <c r="A352" s="395" t="s">
        <v>2850</v>
      </c>
      <c r="B352" s="395" t="s">
        <v>2851</v>
      </c>
      <c r="C352" s="399">
        <v>0</v>
      </c>
      <c r="D352" s="399">
        <v>0</v>
      </c>
      <c r="E352" s="399">
        <v>0</v>
      </c>
      <c r="F352" s="399">
        <v>0</v>
      </c>
      <c r="G352" s="399">
        <v>0</v>
      </c>
      <c r="H352" s="399">
        <v>0</v>
      </c>
    </row>
    <row r="353" spans="1:8" x14ac:dyDescent="0.3">
      <c r="A353" s="395" t="s">
        <v>2852</v>
      </c>
      <c r="B353" s="395" t="s">
        <v>2853</v>
      </c>
      <c r="C353" s="399">
        <v>0</v>
      </c>
      <c r="D353" s="399">
        <v>0</v>
      </c>
      <c r="E353" s="399">
        <v>0</v>
      </c>
      <c r="F353" s="399">
        <v>0</v>
      </c>
      <c r="G353" s="399">
        <v>0</v>
      </c>
      <c r="H353" s="399">
        <v>0</v>
      </c>
    </row>
    <row r="354" spans="1:8" x14ac:dyDescent="0.3">
      <c r="A354" s="395" t="s">
        <v>2854</v>
      </c>
      <c r="B354" s="395" t="s">
        <v>2855</v>
      </c>
      <c r="C354" s="399">
        <v>0</v>
      </c>
      <c r="D354" s="399">
        <v>0</v>
      </c>
      <c r="E354" s="399">
        <v>0</v>
      </c>
      <c r="F354" s="399">
        <v>0</v>
      </c>
      <c r="G354" s="399">
        <v>0</v>
      </c>
      <c r="H354" s="399">
        <v>0</v>
      </c>
    </row>
    <row r="355" spans="1:8" x14ac:dyDescent="0.3">
      <c r="A355" s="395" t="s">
        <v>2856</v>
      </c>
      <c r="B355" s="395" t="s">
        <v>2857</v>
      </c>
      <c r="C355" s="399">
        <v>0</v>
      </c>
      <c r="D355" s="399">
        <v>0</v>
      </c>
      <c r="E355" s="399">
        <v>0</v>
      </c>
      <c r="F355" s="399">
        <v>0</v>
      </c>
      <c r="G355" s="399">
        <v>0</v>
      </c>
      <c r="H355" s="399">
        <v>0</v>
      </c>
    </row>
    <row r="356" spans="1:8" x14ac:dyDescent="0.3">
      <c r="A356" s="395" t="s">
        <v>2858</v>
      </c>
      <c r="B356" s="395" t="s">
        <v>2859</v>
      </c>
      <c r="C356" s="399">
        <v>0</v>
      </c>
      <c r="D356" s="399">
        <v>0</v>
      </c>
      <c r="E356" s="399">
        <v>0</v>
      </c>
      <c r="F356" s="399">
        <v>0</v>
      </c>
      <c r="G356" s="399">
        <v>0</v>
      </c>
      <c r="H356" s="399">
        <v>0</v>
      </c>
    </row>
    <row r="357" spans="1:8" x14ac:dyDescent="0.3">
      <c r="A357" s="395" t="s">
        <v>2860</v>
      </c>
      <c r="B357" s="395" t="s">
        <v>2861</v>
      </c>
      <c r="C357" s="400">
        <v>0</v>
      </c>
      <c r="D357" s="400">
        <v>0</v>
      </c>
      <c r="E357" s="400">
        <v>0</v>
      </c>
      <c r="F357" s="400">
        <v>0</v>
      </c>
      <c r="G357" s="400">
        <v>0</v>
      </c>
      <c r="H357" s="400">
        <v>0</v>
      </c>
    </row>
    <row r="358" spans="1:8" x14ac:dyDescent="0.3">
      <c r="A358" s="395" t="s">
        <v>974</v>
      </c>
      <c r="B358" s="401"/>
      <c r="C358" s="399"/>
      <c r="D358" s="399"/>
      <c r="E358" s="399"/>
      <c r="F358" s="399"/>
      <c r="G358" s="399"/>
      <c r="H358" s="399"/>
    </row>
    <row r="359" spans="1:8" x14ac:dyDescent="0.3">
      <c r="A359" s="332"/>
      <c r="B359" s="332"/>
      <c r="C359" s="333"/>
      <c r="D359" s="333"/>
      <c r="E359" s="333"/>
      <c r="F359" s="333"/>
      <c r="G359" s="333"/>
    </row>
    <row r="360" spans="1:8" x14ac:dyDescent="0.3">
      <c r="A360" s="395" t="s">
        <v>975</v>
      </c>
      <c r="B360" s="401"/>
      <c r="C360" s="399">
        <v>14677161</v>
      </c>
      <c r="D360" s="399">
        <v>14677161</v>
      </c>
      <c r="E360" s="399">
        <v>11432023.199999999</v>
      </c>
      <c r="F360" s="399">
        <v>11432023.199999999</v>
      </c>
      <c r="G360" s="399">
        <v>3245137.8</v>
      </c>
      <c r="H360" s="399">
        <v>77.89</v>
      </c>
    </row>
    <row r="361" spans="1:8" x14ac:dyDescent="0.3">
      <c r="A361" s="395" t="s">
        <v>976</v>
      </c>
      <c r="B361" s="401"/>
      <c r="C361" s="400">
        <v>15016036</v>
      </c>
      <c r="D361" s="400">
        <v>15016036</v>
      </c>
      <c r="E361" s="400">
        <v>3784700.05</v>
      </c>
      <c r="F361" s="400">
        <v>3784700.05</v>
      </c>
      <c r="G361" s="400">
        <v>11231335.949999999</v>
      </c>
      <c r="H361" s="400">
        <v>25.2</v>
      </c>
    </row>
    <row r="362" spans="1:8" x14ac:dyDescent="0.3">
      <c r="A362" s="395" t="s">
        <v>977</v>
      </c>
      <c r="B362" s="401"/>
      <c r="C362" s="399">
        <v>-338875</v>
      </c>
      <c r="D362" s="399">
        <v>-338875</v>
      </c>
      <c r="E362" s="399">
        <v>7647323.1500000004</v>
      </c>
      <c r="F362" s="399">
        <v>7647323.1500000004</v>
      </c>
      <c r="G362" s="399">
        <v>-7986198.1500000004</v>
      </c>
      <c r="H362" s="399">
        <v>2256.6799999999998</v>
      </c>
    </row>
    <row r="363" spans="1:8" x14ac:dyDescent="0.3">
      <c r="A363" s="332"/>
      <c r="B363" s="332"/>
      <c r="C363" s="333"/>
      <c r="D363" s="333"/>
      <c r="E363" s="333"/>
      <c r="F363" s="333"/>
      <c r="G363" s="333"/>
    </row>
    <row r="364" spans="1:8" x14ac:dyDescent="0.3">
      <c r="A364" s="395" t="s">
        <v>358</v>
      </c>
      <c r="B364" s="394"/>
      <c r="C364" s="394"/>
      <c r="D364" s="394"/>
      <c r="E364" s="394"/>
      <c r="F364" s="394"/>
      <c r="G364" s="394"/>
      <c r="H364" s="394"/>
    </row>
    <row r="365" spans="1:8" x14ac:dyDescent="0.3">
      <c r="A365" s="395" t="s">
        <v>2862</v>
      </c>
      <c r="B365" s="395" t="s">
        <v>1026</v>
      </c>
      <c r="C365" s="399">
        <v>0</v>
      </c>
      <c r="D365" s="399">
        <v>0</v>
      </c>
      <c r="E365" s="399">
        <v>0</v>
      </c>
      <c r="F365" s="399">
        <v>0</v>
      </c>
      <c r="G365" s="399">
        <v>0</v>
      </c>
      <c r="H365" s="399">
        <v>0</v>
      </c>
    </row>
    <row r="366" spans="1:8" x14ac:dyDescent="0.3">
      <c r="A366" s="395" t="s">
        <v>2863</v>
      </c>
      <c r="B366" s="395" t="s">
        <v>2864</v>
      </c>
      <c r="C366" s="399">
        <v>0</v>
      </c>
      <c r="D366" s="399">
        <v>0</v>
      </c>
      <c r="E366" s="399">
        <v>0</v>
      </c>
      <c r="F366" s="399">
        <v>0</v>
      </c>
      <c r="G366" s="399">
        <v>0</v>
      </c>
      <c r="H366" s="399">
        <v>0</v>
      </c>
    </row>
    <row r="367" spans="1:8" x14ac:dyDescent="0.3">
      <c r="A367" s="395" t="s">
        <v>2865</v>
      </c>
      <c r="B367" s="395" t="s">
        <v>2866</v>
      </c>
      <c r="C367" s="399">
        <v>0</v>
      </c>
      <c r="D367" s="399">
        <v>0</v>
      </c>
      <c r="E367" s="399">
        <v>0</v>
      </c>
      <c r="F367" s="399">
        <v>0</v>
      </c>
      <c r="G367" s="399">
        <v>0</v>
      </c>
      <c r="H367" s="399">
        <v>0</v>
      </c>
    </row>
    <row r="368" spans="1:8" x14ac:dyDescent="0.3">
      <c r="A368" s="395" t="s">
        <v>1965</v>
      </c>
      <c r="B368" s="395" t="s">
        <v>979</v>
      </c>
      <c r="C368" s="399">
        <v>835000</v>
      </c>
      <c r="D368" s="399">
        <v>835000</v>
      </c>
      <c r="E368" s="399">
        <v>314146.46000000002</v>
      </c>
      <c r="F368" s="399">
        <v>314146.46000000002</v>
      </c>
      <c r="G368" s="399">
        <v>520853.54</v>
      </c>
      <c r="H368" s="399">
        <v>37.619999999999997</v>
      </c>
    </row>
    <row r="369" spans="1:8" x14ac:dyDescent="0.3">
      <c r="A369" s="395" t="s">
        <v>1966</v>
      </c>
      <c r="B369" s="395" t="s">
        <v>981</v>
      </c>
      <c r="C369" s="399">
        <v>37125</v>
      </c>
      <c r="D369" s="399">
        <v>37125</v>
      </c>
      <c r="E369" s="399">
        <v>0</v>
      </c>
      <c r="F369" s="399">
        <v>0</v>
      </c>
      <c r="G369" s="399">
        <v>37125</v>
      </c>
      <c r="H369" s="399">
        <v>0</v>
      </c>
    </row>
    <row r="370" spans="1:8" x14ac:dyDescent="0.3">
      <c r="A370" s="395" t="s">
        <v>2867</v>
      </c>
      <c r="B370" s="395" t="s">
        <v>489</v>
      </c>
      <c r="C370" s="399">
        <v>0</v>
      </c>
      <c r="D370" s="399">
        <v>0</v>
      </c>
      <c r="E370" s="399">
        <v>0</v>
      </c>
      <c r="F370" s="399">
        <v>0</v>
      </c>
      <c r="G370" s="399">
        <v>0</v>
      </c>
      <c r="H370" s="399">
        <v>0</v>
      </c>
    </row>
    <row r="371" spans="1:8" x14ac:dyDescent="0.3">
      <c r="A371" s="395" t="s">
        <v>2868</v>
      </c>
      <c r="B371" s="395" t="s">
        <v>2869</v>
      </c>
      <c r="C371" s="399">
        <v>0</v>
      </c>
      <c r="D371" s="399">
        <v>0</v>
      </c>
      <c r="E371" s="399">
        <v>0</v>
      </c>
      <c r="F371" s="399">
        <v>0</v>
      </c>
      <c r="G371" s="399">
        <v>0</v>
      </c>
      <c r="H371" s="399">
        <v>0</v>
      </c>
    </row>
    <row r="372" spans="1:8" x14ac:dyDescent="0.3">
      <c r="A372" s="395" t="s">
        <v>2870</v>
      </c>
      <c r="B372" s="395" t="s">
        <v>2871</v>
      </c>
      <c r="C372" s="399">
        <v>0</v>
      </c>
      <c r="D372" s="399">
        <v>0</v>
      </c>
      <c r="E372" s="399">
        <v>0</v>
      </c>
      <c r="F372" s="399">
        <v>0</v>
      </c>
      <c r="G372" s="399">
        <v>0</v>
      </c>
      <c r="H372" s="399">
        <v>0</v>
      </c>
    </row>
    <row r="373" spans="1:8" x14ac:dyDescent="0.3">
      <c r="A373" s="395" t="s">
        <v>1967</v>
      </c>
      <c r="B373" s="395" t="s">
        <v>245</v>
      </c>
      <c r="C373" s="399">
        <v>500</v>
      </c>
      <c r="D373" s="399">
        <v>500</v>
      </c>
      <c r="E373" s="399">
        <v>0</v>
      </c>
      <c r="F373" s="399">
        <v>0</v>
      </c>
      <c r="G373" s="399">
        <v>500</v>
      </c>
      <c r="H373" s="399">
        <v>0</v>
      </c>
    </row>
    <row r="374" spans="1:8" x14ac:dyDescent="0.3">
      <c r="A374" s="395" t="s">
        <v>2872</v>
      </c>
      <c r="B374" s="395" t="s">
        <v>2602</v>
      </c>
      <c r="C374" s="399">
        <v>0</v>
      </c>
      <c r="D374" s="399">
        <v>0</v>
      </c>
      <c r="E374" s="399">
        <v>0</v>
      </c>
      <c r="F374" s="399">
        <v>0</v>
      </c>
      <c r="G374" s="399">
        <v>0</v>
      </c>
      <c r="H374" s="399">
        <v>0</v>
      </c>
    </row>
    <row r="375" spans="1:8" x14ac:dyDescent="0.3">
      <c r="A375" s="395" t="s">
        <v>2873</v>
      </c>
      <c r="B375" s="395" t="s">
        <v>525</v>
      </c>
      <c r="C375" s="399">
        <v>0</v>
      </c>
      <c r="D375" s="399">
        <v>0</v>
      </c>
      <c r="E375" s="399">
        <v>0</v>
      </c>
      <c r="F375" s="399">
        <v>0</v>
      </c>
      <c r="G375" s="399">
        <v>0</v>
      </c>
      <c r="H375" s="399">
        <v>0</v>
      </c>
    </row>
    <row r="376" spans="1:8" x14ac:dyDescent="0.3">
      <c r="A376" s="395" t="s">
        <v>2874</v>
      </c>
      <c r="B376" s="395" t="s">
        <v>2608</v>
      </c>
      <c r="C376" s="399">
        <v>0</v>
      </c>
      <c r="D376" s="399">
        <v>0</v>
      </c>
      <c r="E376" s="399">
        <v>0</v>
      </c>
      <c r="F376" s="399">
        <v>0</v>
      </c>
      <c r="G376" s="399">
        <v>0</v>
      </c>
      <c r="H376" s="399">
        <v>0</v>
      </c>
    </row>
    <row r="377" spans="1:8" x14ac:dyDescent="0.3">
      <c r="A377" s="395" t="s">
        <v>2875</v>
      </c>
      <c r="B377" s="395" t="s">
        <v>2610</v>
      </c>
      <c r="C377" s="399">
        <v>0</v>
      </c>
      <c r="D377" s="399">
        <v>0</v>
      </c>
      <c r="E377" s="399">
        <v>0</v>
      </c>
      <c r="F377" s="399">
        <v>0</v>
      </c>
      <c r="G377" s="399">
        <v>0</v>
      </c>
      <c r="H377" s="399">
        <v>0</v>
      </c>
    </row>
    <row r="378" spans="1:8" x14ac:dyDescent="0.3">
      <c r="A378" s="395" t="s">
        <v>2876</v>
      </c>
      <c r="B378" s="395" t="s">
        <v>2614</v>
      </c>
      <c r="C378" s="399">
        <v>0</v>
      </c>
      <c r="D378" s="399">
        <v>0</v>
      </c>
      <c r="E378" s="399">
        <v>0</v>
      </c>
      <c r="F378" s="399">
        <v>0</v>
      </c>
      <c r="G378" s="399">
        <v>0</v>
      </c>
      <c r="H378" s="399">
        <v>0</v>
      </c>
    </row>
    <row r="379" spans="1:8" x14ac:dyDescent="0.3">
      <c r="A379" s="395" t="s">
        <v>2877</v>
      </c>
      <c r="B379" s="395" t="s">
        <v>2616</v>
      </c>
      <c r="C379" s="399">
        <v>0</v>
      </c>
      <c r="D379" s="399">
        <v>0</v>
      </c>
      <c r="E379" s="399">
        <v>0</v>
      </c>
      <c r="F379" s="399">
        <v>0</v>
      </c>
      <c r="G379" s="399">
        <v>0</v>
      </c>
      <c r="H379" s="399">
        <v>0</v>
      </c>
    </row>
    <row r="380" spans="1:8" x14ac:dyDescent="0.3">
      <c r="A380" s="395" t="s">
        <v>2878</v>
      </c>
      <c r="B380" s="395" t="s">
        <v>2879</v>
      </c>
      <c r="C380" s="399">
        <v>0</v>
      </c>
      <c r="D380" s="399">
        <v>0</v>
      </c>
      <c r="E380" s="399">
        <v>0</v>
      </c>
      <c r="F380" s="399">
        <v>0</v>
      </c>
      <c r="G380" s="399">
        <v>0</v>
      </c>
      <c r="H380" s="399">
        <v>0</v>
      </c>
    </row>
    <row r="381" spans="1:8" x14ac:dyDescent="0.3">
      <c r="A381" s="395" t="s">
        <v>2880</v>
      </c>
      <c r="B381" s="395" t="s">
        <v>2626</v>
      </c>
      <c r="C381" s="399">
        <v>0</v>
      </c>
      <c r="D381" s="399">
        <v>0</v>
      </c>
      <c r="E381" s="399">
        <v>0</v>
      </c>
      <c r="F381" s="399">
        <v>0</v>
      </c>
      <c r="G381" s="399">
        <v>0</v>
      </c>
      <c r="H381" s="399">
        <v>0</v>
      </c>
    </row>
    <row r="382" spans="1:8" x14ac:dyDescent="0.3">
      <c r="A382" s="395" t="s">
        <v>2881</v>
      </c>
      <c r="B382" s="395" t="s">
        <v>527</v>
      </c>
      <c r="C382" s="399">
        <v>0</v>
      </c>
      <c r="D382" s="399">
        <v>0</v>
      </c>
      <c r="E382" s="399">
        <v>0</v>
      </c>
      <c r="F382" s="399">
        <v>0</v>
      </c>
      <c r="G382" s="399">
        <v>0</v>
      </c>
      <c r="H382" s="399">
        <v>0</v>
      </c>
    </row>
    <row r="383" spans="1:8" x14ac:dyDescent="0.3">
      <c r="A383" s="395" t="s">
        <v>2882</v>
      </c>
      <c r="B383" s="395" t="s">
        <v>2492</v>
      </c>
      <c r="C383" s="399">
        <v>0</v>
      </c>
      <c r="D383" s="399">
        <v>0</v>
      </c>
      <c r="E383" s="399">
        <v>27.26</v>
      </c>
      <c r="F383" s="399">
        <v>27.26</v>
      </c>
      <c r="G383" s="399">
        <v>-27.26</v>
      </c>
      <c r="H383" s="399">
        <v>100</v>
      </c>
    </row>
    <row r="384" spans="1:8" x14ac:dyDescent="0.3">
      <c r="A384" s="395" t="s">
        <v>2883</v>
      </c>
      <c r="B384" s="395" t="s">
        <v>2884</v>
      </c>
      <c r="C384" s="399">
        <v>0</v>
      </c>
      <c r="D384" s="399">
        <v>0</v>
      </c>
      <c r="E384" s="399">
        <v>0</v>
      </c>
      <c r="F384" s="399">
        <v>0</v>
      </c>
      <c r="G384" s="399">
        <v>0</v>
      </c>
      <c r="H384" s="399">
        <v>0</v>
      </c>
    </row>
    <row r="385" spans="1:8" x14ac:dyDescent="0.3">
      <c r="A385" s="395" t="s">
        <v>2885</v>
      </c>
      <c r="B385" s="395" t="s">
        <v>2886</v>
      </c>
      <c r="C385" s="399">
        <v>0</v>
      </c>
      <c r="D385" s="399">
        <v>0</v>
      </c>
      <c r="E385" s="399">
        <v>0</v>
      </c>
      <c r="F385" s="399">
        <v>0</v>
      </c>
      <c r="G385" s="399">
        <v>0</v>
      </c>
      <c r="H385" s="399">
        <v>0</v>
      </c>
    </row>
    <row r="386" spans="1:8" x14ac:dyDescent="0.3">
      <c r="A386" s="395" t="s">
        <v>2887</v>
      </c>
      <c r="B386" s="395" t="s">
        <v>2888</v>
      </c>
      <c r="C386" s="399">
        <v>0</v>
      </c>
      <c r="D386" s="399">
        <v>0</v>
      </c>
      <c r="E386" s="399">
        <v>0</v>
      </c>
      <c r="F386" s="399">
        <v>0</v>
      </c>
      <c r="G386" s="399">
        <v>0</v>
      </c>
      <c r="H386" s="399">
        <v>0</v>
      </c>
    </row>
    <row r="387" spans="1:8" x14ac:dyDescent="0.3">
      <c r="A387" s="395" t="s">
        <v>2889</v>
      </c>
      <c r="B387" s="395" t="s">
        <v>1032</v>
      </c>
      <c r="C387" s="399">
        <v>0</v>
      </c>
      <c r="D387" s="399">
        <v>0</v>
      </c>
      <c r="E387" s="399">
        <v>0</v>
      </c>
      <c r="F387" s="399">
        <v>0</v>
      </c>
      <c r="G387" s="399">
        <v>0</v>
      </c>
      <c r="H387" s="399">
        <v>0</v>
      </c>
    </row>
    <row r="388" spans="1:8" x14ac:dyDescent="0.3">
      <c r="A388" s="395" t="s">
        <v>1968</v>
      </c>
      <c r="B388" s="395" t="s">
        <v>984</v>
      </c>
      <c r="C388" s="399">
        <v>9364</v>
      </c>
      <c r="D388" s="399">
        <v>9364</v>
      </c>
      <c r="E388" s="399">
        <v>0</v>
      </c>
      <c r="F388" s="399">
        <v>0</v>
      </c>
      <c r="G388" s="399">
        <v>9364</v>
      </c>
      <c r="H388" s="399">
        <v>0</v>
      </c>
    </row>
    <row r="389" spans="1:8" x14ac:dyDescent="0.3">
      <c r="A389" s="395" t="s">
        <v>2890</v>
      </c>
      <c r="B389" s="395" t="s">
        <v>244</v>
      </c>
      <c r="C389" s="399">
        <v>0</v>
      </c>
      <c r="D389" s="399">
        <v>0</v>
      </c>
      <c r="E389" s="399">
        <v>0</v>
      </c>
      <c r="F389" s="399">
        <v>0</v>
      </c>
      <c r="G389" s="399">
        <v>0</v>
      </c>
      <c r="H389" s="399">
        <v>0</v>
      </c>
    </row>
    <row r="390" spans="1:8" x14ac:dyDescent="0.3">
      <c r="A390" s="395" t="s">
        <v>2891</v>
      </c>
      <c r="B390" s="395" t="s">
        <v>1036</v>
      </c>
      <c r="C390" s="399">
        <v>0</v>
      </c>
      <c r="D390" s="399">
        <v>0</v>
      </c>
      <c r="E390" s="399">
        <v>0</v>
      </c>
      <c r="F390" s="399">
        <v>0</v>
      </c>
      <c r="G390" s="399">
        <v>0</v>
      </c>
      <c r="H390" s="399">
        <v>0</v>
      </c>
    </row>
    <row r="391" spans="1:8" x14ac:dyDescent="0.3">
      <c r="A391" s="395" t="s">
        <v>2892</v>
      </c>
      <c r="B391" s="395" t="s">
        <v>2893</v>
      </c>
      <c r="C391" s="399">
        <v>0</v>
      </c>
      <c r="D391" s="399">
        <v>0</v>
      </c>
      <c r="E391" s="399">
        <v>0</v>
      </c>
      <c r="F391" s="399">
        <v>0</v>
      </c>
      <c r="G391" s="399">
        <v>0</v>
      </c>
      <c r="H391" s="399">
        <v>0</v>
      </c>
    </row>
    <row r="392" spans="1:8" x14ac:dyDescent="0.3">
      <c r="A392" s="395" t="s">
        <v>2894</v>
      </c>
      <c r="B392" s="395" t="s">
        <v>2895</v>
      </c>
      <c r="C392" s="399">
        <v>0</v>
      </c>
      <c r="D392" s="399">
        <v>0</v>
      </c>
      <c r="E392" s="399">
        <v>0</v>
      </c>
      <c r="F392" s="399">
        <v>0</v>
      </c>
      <c r="G392" s="399">
        <v>0</v>
      </c>
      <c r="H392" s="399">
        <v>0</v>
      </c>
    </row>
    <row r="393" spans="1:8" x14ac:dyDescent="0.3">
      <c r="A393" s="395" t="s">
        <v>2896</v>
      </c>
      <c r="B393" s="395" t="s">
        <v>2897</v>
      </c>
      <c r="C393" s="399">
        <v>0</v>
      </c>
      <c r="D393" s="399">
        <v>0</v>
      </c>
      <c r="E393" s="399">
        <v>0</v>
      </c>
      <c r="F393" s="399">
        <v>0</v>
      </c>
      <c r="G393" s="399">
        <v>0</v>
      </c>
      <c r="H393" s="399">
        <v>0</v>
      </c>
    </row>
    <row r="394" spans="1:8" x14ac:dyDescent="0.3">
      <c r="A394" s="395" t="s">
        <v>2898</v>
      </c>
      <c r="B394" s="395" t="s">
        <v>2899</v>
      </c>
      <c r="C394" s="399">
        <v>0</v>
      </c>
      <c r="D394" s="399">
        <v>0</v>
      </c>
      <c r="E394" s="399">
        <v>0</v>
      </c>
      <c r="F394" s="399">
        <v>0</v>
      </c>
      <c r="G394" s="399">
        <v>0</v>
      </c>
      <c r="H394" s="399">
        <v>0</v>
      </c>
    </row>
    <row r="395" spans="1:8" x14ac:dyDescent="0.3">
      <c r="A395" s="395" t="s">
        <v>2900</v>
      </c>
      <c r="B395" s="395" t="s">
        <v>246</v>
      </c>
      <c r="C395" s="399">
        <v>0</v>
      </c>
      <c r="D395" s="399">
        <v>0</v>
      </c>
      <c r="E395" s="399">
        <v>0</v>
      </c>
      <c r="F395" s="399">
        <v>0</v>
      </c>
      <c r="G395" s="399">
        <v>0</v>
      </c>
      <c r="H395" s="399">
        <v>0</v>
      </c>
    </row>
    <row r="396" spans="1:8" x14ac:dyDescent="0.3">
      <c r="A396" s="395" t="s">
        <v>2901</v>
      </c>
      <c r="B396" s="395" t="s">
        <v>2902</v>
      </c>
      <c r="C396" s="399">
        <v>0</v>
      </c>
      <c r="D396" s="399">
        <v>0</v>
      </c>
      <c r="E396" s="399">
        <v>0</v>
      </c>
      <c r="F396" s="399">
        <v>0</v>
      </c>
      <c r="G396" s="399">
        <v>0</v>
      </c>
      <c r="H396" s="399">
        <v>0</v>
      </c>
    </row>
    <row r="397" spans="1:8" x14ac:dyDescent="0.3">
      <c r="A397" s="395" t="s">
        <v>2903</v>
      </c>
      <c r="B397" s="395" t="s">
        <v>2904</v>
      </c>
      <c r="C397" s="399">
        <v>0</v>
      </c>
      <c r="D397" s="399">
        <v>0</v>
      </c>
      <c r="E397" s="399">
        <v>0</v>
      </c>
      <c r="F397" s="399">
        <v>0</v>
      </c>
      <c r="G397" s="399">
        <v>0</v>
      </c>
      <c r="H397" s="399">
        <v>0</v>
      </c>
    </row>
    <row r="398" spans="1:8" x14ac:dyDescent="0.3">
      <c r="A398" s="395" t="s">
        <v>2905</v>
      </c>
      <c r="B398" s="395" t="s">
        <v>2906</v>
      </c>
      <c r="C398" s="399">
        <v>0</v>
      </c>
      <c r="D398" s="399">
        <v>0</v>
      </c>
      <c r="E398" s="399">
        <v>0</v>
      </c>
      <c r="F398" s="399">
        <v>0</v>
      </c>
      <c r="G398" s="399">
        <v>0</v>
      </c>
      <c r="H398" s="399">
        <v>0</v>
      </c>
    </row>
    <row r="399" spans="1:8" x14ac:dyDescent="0.3">
      <c r="A399" s="395" t="s">
        <v>2907</v>
      </c>
      <c r="B399" s="395" t="s">
        <v>2663</v>
      </c>
      <c r="C399" s="399">
        <v>0</v>
      </c>
      <c r="D399" s="399">
        <v>0</v>
      </c>
      <c r="E399" s="399">
        <v>0</v>
      </c>
      <c r="F399" s="399">
        <v>0</v>
      </c>
      <c r="G399" s="399">
        <v>0</v>
      </c>
      <c r="H399" s="399">
        <v>0</v>
      </c>
    </row>
    <row r="400" spans="1:8" x14ac:dyDescent="0.3">
      <c r="A400" s="395" t="s">
        <v>2908</v>
      </c>
      <c r="B400" s="395" t="s">
        <v>180</v>
      </c>
      <c r="C400" s="399">
        <v>0</v>
      </c>
      <c r="D400" s="399">
        <v>0</v>
      </c>
      <c r="E400" s="399">
        <v>0</v>
      </c>
      <c r="F400" s="399">
        <v>0</v>
      </c>
      <c r="G400" s="399">
        <v>0</v>
      </c>
      <c r="H400" s="399">
        <v>0</v>
      </c>
    </row>
    <row r="401" spans="1:8" x14ac:dyDescent="0.3">
      <c r="A401" s="395" t="s">
        <v>2909</v>
      </c>
      <c r="B401" s="395" t="s">
        <v>51</v>
      </c>
      <c r="C401" s="399">
        <v>0</v>
      </c>
      <c r="D401" s="399">
        <v>0</v>
      </c>
      <c r="E401" s="399">
        <v>0</v>
      </c>
      <c r="F401" s="399">
        <v>0</v>
      </c>
      <c r="G401" s="399">
        <v>0</v>
      </c>
      <c r="H401" s="399">
        <v>0</v>
      </c>
    </row>
    <row r="402" spans="1:8" x14ac:dyDescent="0.3">
      <c r="A402" s="395" t="s">
        <v>2910</v>
      </c>
      <c r="B402" s="395" t="s">
        <v>181</v>
      </c>
      <c r="C402" s="399">
        <v>0</v>
      </c>
      <c r="D402" s="399">
        <v>0</v>
      </c>
      <c r="E402" s="399">
        <v>0</v>
      </c>
      <c r="F402" s="399">
        <v>0</v>
      </c>
      <c r="G402" s="399">
        <v>0</v>
      </c>
      <c r="H402" s="399">
        <v>0</v>
      </c>
    </row>
    <row r="403" spans="1:8" x14ac:dyDescent="0.3">
      <c r="A403" s="395" t="s">
        <v>2911</v>
      </c>
      <c r="B403" s="395" t="s">
        <v>580</v>
      </c>
      <c r="C403" s="399">
        <v>0</v>
      </c>
      <c r="D403" s="399">
        <v>0</v>
      </c>
      <c r="E403" s="399">
        <v>0</v>
      </c>
      <c r="F403" s="399">
        <v>0</v>
      </c>
      <c r="G403" s="399">
        <v>0</v>
      </c>
      <c r="H403" s="399">
        <v>0</v>
      </c>
    </row>
    <row r="404" spans="1:8" x14ac:dyDescent="0.3">
      <c r="A404" s="395" t="s">
        <v>2912</v>
      </c>
      <c r="B404" s="395" t="s">
        <v>2913</v>
      </c>
      <c r="C404" s="399">
        <v>0</v>
      </c>
      <c r="D404" s="399">
        <v>0</v>
      </c>
      <c r="E404" s="399">
        <v>0</v>
      </c>
      <c r="F404" s="399">
        <v>0</v>
      </c>
      <c r="G404" s="399">
        <v>0</v>
      </c>
      <c r="H404" s="399">
        <v>0</v>
      </c>
    </row>
    <row r="405" spans="1:8" x14ac:dyDescent="0.3">
      <c r="A405" s="395" t="s">
        <v>2914</v>
      </c>
      <c r="B405" s="395" t="s">
        <v>2915</v>
      </c>
      <c r="C405" s="399">
        <v>0</v>
      </c>
      <c r="D405" s="399">
        <v>0</v>
      </c>
      <c r="E405" s="399">
        <v>0</v>
      </c>
      <c r="F405" s="399">
        <v>0</v>
      </c>
      <c r="G405" s="399">
        <v>0</v>
      </c>
      <c r="H405" s="399">
        <v>0</v>
      </c>
    </row>
    <row r="406" spans="1:8" x14ac:dyDescent="0.3">
      <c r="A406" s="395" t="s">
        <v>2916</v>
      </c>
      <c r="B406" s="395" t="s">
        <v>2917</v>
      </c>
      <c r="C406" s="399">
        <v>0</v>
      </c>
      <c r="D406" s="399">
        <v>0</v>
      </c>
      <c r="E406" s="399">
        <v>0</v>
      </c>
      <c r="F406" s="399">
        <v>0</v>
      </c>
      <c r="G406" s="399">
        <v>0</v>
      </c>
      <c r="H406" s="399">
        <v>0</v>
      </c>
    </row>
    <row r="407" spans="1:8" x14ac:dyDescent="0.3">
      <c r="A407" s="395" t="s">
        <v>2918</v>
      </c>
      <c r="B407" s="395" t="s">
        <v>2919</v>
      </c>
      <c r="C407" s="399">
        <v>0</v>
      </c>
      <c r="D407" s="399">
        <v>0</v>
      </c>
      <c r="E407" s="399">
        <v>0</v>
      </c>
      <c r="F407" s="399">
        <v>0</v>
      </c>
      <c r="G407" s="399">
        <v>0</v>
      </c>
      <c r="H407" s="399">
        <v>0</v>
      </c>
    </row>
    <row r="408" spans="1:8" x14ac:dyDescent="0.3">
      <c r="A408" s="395" t="s">
        <v>2920</v>
      </c>
      <c r="B408" s="395" t="s">
        <v>2921</v>
      </c>
      <c r="C408" s="399">
        <v>0</v>
      </c>
      <c r="D408" s="399">
        <v>0</v>
      </c>
      <c r="E408" s="399">
        <v>0</v>
      </c>
      <c r="F408" s="399">
        <v>0</v>
      </c>
      <c r="G408" s="399">
        <v>0</v>
      </c>
      <c r="H408" s="399">
        <v>0</v>
      </c>
    </row>
    <row r="409" spans="1:8" x14ac:dyDescent="0.3">
      <c r="A409" s="395" t="s">
        <v>2922</v>
      </c>
      <c r="B409" s="395" t="s">
        <v>2923</v>
      </c>
      <c r="C409" s="399">
        <v>0</v>
      </c>
      <c r="D409" s="399">
        <v>0</v>
      </c>
      <c r="E409" s="399">
        <v>0</v>
      </c>
      <c r="F409" s="399">
        <v>0</v>
      </c>
      <c r="G409" s="399">
        <v>0</v>
      </c>
      <c r="H409" s="399">
        <v>0</v>
      </c>
    </row>
    <row r="410" spans="1:8" x14ac:dyDescent="0.3">
      <c r="A410" s="395" t="s">
        <v>2924</v>
      </c>
      <c r="B410" s="395" t="s">
        <v>2925</v>
      </c>
      <c r="C410" s="399">
        <v>0</v>
      </c>
      <c r="D410" s="399">
        <v>0</v>
      </c>
      <c r="E410" s="399">
        <v>0</v>
      </c>
      <c r="F410" s="399">
        <v>0</v>
      </c>
      <c r="G410" s="399">
        <v>0</v>
      </c>
      <c r="H410" s="399">
        <v>0</v>
      </c>
    </row>
    <row r="411" spans="1:8" x14ac:dyDescent="0.3">
      <c r="A411" s="395" t="s">
        <v>2926</v>
      </c>
      <c r="B411" s="395" t="s">
        <v>2927</v>
      </c>
      <c r="C411" s="399">
        <v>0</v>
      </c>
      <c r="D411" s="399">
        <v>0</v>
      </c>
      <c r="E411" s="399">
        <v>0</v>
      </c>
      <c r="F411" s="399">
        <v>0</v>
      </c>
      <c r="G411" s="399">
        <v>0</v>
      </c>
      <c r="H411" s="399">
        <v>0</v>
      </c>
    </row>
    <row r="412" spans="1:8" x14ac:dyDescent="0.3">
      <c r="A412" s="395" t="s">
        <v>2928</v>
      </c>
      <c r="B412" s="395" t="s">
        <v>2929</v>
      </c>
      <c r="C412" s="399">
        <v>0</v>
      </c>
      <c r="D412" s="399">
        <v>0</v>
      </c>
      <c r="E412" s="399">
        <v>0</v>
      </c>
      <c r="F412" s="399">
        <v>0</v>
      </c>
      <c r="G412" s="399">
        <v>0</v>
      </c>
      <c r="H412" s="399">
        <v>0</v>
      </c>
    </row>
    <row r="413" spans="1:8" x14ac:dyDescent="0.3">
      <c r="A413" s="395" t="s">
        <v>2930</v>
      </c>
      <c r="B413" s="395" t="s">
        <v>582</v>
      </c>
      <c r="C413" s="399">
        <v>0</v>
      </c>
      <c r="D413" s="399">
        <v>0</v>
      </c>
      <c r="E413" s="399">
        <v>0</v>
      </c>
      <c r="F413" s="399">
        <v>0</v>
      </c>
      <c r="G413" s="399">
        <v>0</v>
      </c>
      <c r="H413" s="399">
        <v>0</v>
      </c>
    </row>
    <row r="414" spans="1:8" x14ac:dyDescent="0.3">
      <c r="A414" s="395" t="s">
        <v>2931</v>
      </c>
      <c r="B414" s="395" t="s">
        <v>259</v>
      </c>
      <c r="C414" s="399">
        <v>0</v>
      </c>
      <c r="D414" s="399">
        <v>0</v>
      </c>
      <c r="E414" s="399">
        <v>0</v>
      </c>
      <c r="F414" s="399">
        <v>0</v>
      </c>
      <c r="G414" s="399">
        <v>0</v>
      </c>
      <c r="H414" s="399">
        <v>0</v>
      </c>
    </row>
    <row r="415" spans="1:8" x14ac:dyDescent="0.3">
      <c r="A415" s="395" t="s">
        <v>2932</v>
      </c>
      <c r="B415" s="395" t="s">
        <v>53</v>
      </c>
      <c r="C415" s="399">
        <v>0</v>
      </c>
      <c r="D415" s="399">
        <v>0</v>
      </c>
      <c r="E415" s="399">
        <v>0</v>
      </c>
      <c r="F415" s="399">
        <v>0</v>
      </c>
      <c r="G415" s="399">
        <v>0</v>
      </c>
      <c r="H415" s="399">
        <v>0</v>
      </c>
    </row>
    <row r="416" spans="1:8" x14ac:dyDescent="0.3">
      <c r="A416" s="395" t="s">
        <v>2933</v>
      </c>
      <c r="B416" s="395" t="s">
        <v>628</v>
      </c>
      <c r="C416" s="399">
        <v>0</v>
      </c>
      <c r="D416" s="399">
        <v>0</v>
      </c>
      <c r="E416" s="399">
        <v>0</v>
      </c>
      <c r="F416" s="399">
        <v>0</v>
      </c>
      <c r="G416" s="399">
        <v>0</v>
      </c>
      <c r="H416" s="399">
        <v>0</v>
      </c>
    </row>
    <row r="417" spans="1:8" x14ac:dyDescent="0.3">
      <c r="A417" s="395" t="s">
        <v>2934</v>
      </c>
      <c r="B417" s="395" t="s">
        <v>1639</v>
      </c>
      <c r="C417" s="399">
        <v>0</v>
      </c>
      <c r="D417" s="399">
        <v>0</v>
      </c>
      <c r="E417" s="399">
        <v>0</v>
      </c>
      <c r="F417" s="399">
        <v>0</v>
      </c>
      <c r="G417" s="399">
        <v>0</v>
      </c>
      <c r="H417" s="399">
        <v>0</v>
      </c>
    </row>
    <row r="418" spans="1:8" x14ac:dyDescent="0.3">
      <c r="A418" s="395" t="s">
        <v>2935</v>
      </c>
      <c r="B418" s="395" t="s">
        <v>630</v>
      </c>
      <c r="C418" s="399">
        <v>0</v>
      </c>
      <c r="D418" s="399">
        <v>0</v>
      </c>
      <c r="E418" s="399">
        <v>0</v>
      </c>
      <c r="F418" s="399">
        <v>0</v>
      </c>
      <c r="G418" s="399">
        <v>0</v>
      </c>
      <c r="H418" s="399">
        <v>0</v>
      </c>
    </row>
    <row r="419" spans="1:8" x14ac:dyDescent="0.3">
      <c r="A419" s="395" t="s">
        <v>2936</v>
      </c>
      <c r="B419" s="395" t="s">
        <v>2743</v>
      </c>
      <c r="C419" s="399">
        <v>0</v>
      </c>
      <c r="D419" s="399">
        <v>0</v>
      </c>
      <c r="E419" s="399">
        <v>0</v>
      </c>
      <c r="F419" s="399">
        <v>0</v>
      </c>
      <c r="G419" s="399">
        <v>0</v>
      </c>
      <c r="H419" s="399">
        <v>0</v>
      </c>
    </row>
    <row r="420" spans="1:8" x14ac:dyDescent="0.3">
      <c r="A420" s="395" t="s">
        <v>2937</v>
      </c>
      <c r="B420" s="395" t="s">
        <v>54</v>
      </c>
      <c r="C420" s="399">
        <v>0</v>
      </c>
      <c r="D420" s="399">
        <v>0</v>
      </c>
      <c r="E420" s="399">
        <v>0</v>
      </c>
      <c r="F420" s="399">
        <v>0</v>
      </c>
      <c r="G420" s="399">
        <v>0</v>
      </c>
      <c r="H420" s="399">
        <v>0</v>
      </c>
    </row>
    <row r="421" spans="1:8" x14ac:dyDescent="0.3">
      <c r="A421" s="395" t="s">
        <v>2938</v>
      </c>
      <c r="B421" s="395" t="s">
        <v>588</v>
      </c>
      <c r="C421" s="399">
        <v>0</v>
      </c>
      <c r="D421" s="399">
        <v>0</v>
      </c>
      <c r="E421" s="399">
        <v>0</v>
      </c>
      <c r="F421" s="399">
        <v>0</v>
      </c>
      <c r="G421" s="399">
        <v>0</v>
      </c>
      <c r="H421" s="399">
        <v>0</v>
      </c>
    </row>
    <row r="422" spans="1:8" x14ac:dyDescent="0.3">
      <c r="A422" s="395" t="s">
        <v>2939</v>
      </c>
      <c r="B422" s="395" t="s">
        <v>812</v>
      </c>
      <c r="C422" s="399">
        <v>0</v>
      </c>
      <c r="D422" s="399">
        <v>0</v>
      </c>
      <c r="E422" s="399">
        <v>0</v>
      </c>
      <c r="F422" s="399">
        <v>0</v>
      </c>
      <c r="G422" s="399">
        <v>0</v>
      </c>
      <c r="H422" s="399">
        <v>0</v>
      </c>
    </row>
    <row r="423" spans="1:8" x14ac:dyDescent="0.3">
      <c r="A423" s="395" t="s">
        <v>2940</v>
      </c>
      <c r="B423" s="395" t="s">
        <v>592</v>
      </c>
      <c r="C423" s="399">
        <v>0</v>
      </c>
      <c r="D423" s="399">
        <v>0</v>
      </c>
      <c r="E423" s="399">
        <v>0</v>
      </c>
      <c r="F423" s="399">
        <v>0</v>
      </c>
      <c r="G423" s="399">
        <v>0</v>
      </c>
      <c r="H423" s="399">
        <v>0</v>
      </c>
    </row>
    <row r="424" spans="1:8" x14ac:dyDescent="0.3">
      <c r="A424" s="395" t="s">
        <v>2941</v>
      </c>
      <c r="B424" s="395" t="s">
        <v>563</v>
      </c>
      <c r="C424" s="399">
        <v>0</v>
      </c>
      <c r="D424" s="399">
        <v>0</v>
      </c>
      <c r="E424" s="399">
        <v>0</v>
      </c>
      <c r="F424" s="399">
        <v>0</v>
      </c>
      <c r="G424" s="399">
        <v>0</v>
      </c>
      <c r="H424" s="399">
        <v>0</v>
      </c>
    </row>
    <row r="425" spans="1:8" x14ac:dyDescent="0.3">
      <c r="A425" s="395" t="s">
        <v>2942</v>
      </c>
      <c r="B425" s="395" t="s">
        <v>595</v>
      </c>
      <c r="C425" s="399">
        <v>0</v>
      </c>
      <c r="D425" s="399">
        <v>0</v>
      </c>
      <c r="E425" s="399">
        <v>0</v>
      </c>
      <c r="F425" s="399">
        <v>0</v>
      </c>
      <c r="G425" s="399">
        <v>0</v>
      </c>
      <c r="H425" s="399">
        <v>0</v>
      </c>
    </row>
    <row r="426" spans="1:8" x14ac:dyDescent="0.3">
      <c r="A426" s="395" t="s">
        <v>2943</v>
      </c>
      <c r="B426" s="395" t="s">
        <v>2745</v>
      </c>
      <c r="C426" s="399">
        <v>0</v>
      </c>
      <c r="D426" s="399">
        <v>0</v>
      </c>
      <c r="E426" s="399">
        <v>0</v>
      </c>
      <c r="F426" s="399">
        <v>0</v>
      </c>
      <c r="G426" s="399">
        <v>0</v>
      </c>
      <c r="H426" s="399">
        <v>0</v>
      </c>
    </row>
    <row r="427" spans="1:8" x14ac:dyDescent="0.3">
      <c r="A427" s="395" t="s">
        <v>2944</v>
      </c>
      <c r="B427" s="395" t="s">
        <v>682</v>
      </c>
      <c r="C427" s="399">
        <v>0</v>
      </c>
      <c r="D427" s="399">
        <v>0</v>
      </c>
      <c r="E427" s="399">
        <v>0</v>
      </c>
      <c r="F427" s="399">
        <v>0</v>
      </c>
      <c r="G427" s="399">
        <v>0</v>
      </c>
      <c r="H427" s="399">
        <v>0</v>
      </c>
    </row>
    <row r="428" spans="1:8" x14ac:dyDescent="0.3">
      <c r="A428" s="395" t="s">
        <v>2945</v>
      </c>
      <c r="B428" s="395" t="s">
        <v>761</v>
      </c>
      <c r="C428" s="399">
        <v>0</v>
      </c>
      <c r="D428" s="399">
        <v>0</v>
      </c>
      <c r="E428" s="399">
        <v>0</v>
      </c>
      <c r="F428" s="399">
        <v>0</v>
      </c>
      <c r="G428" s="399">
        <v>0</v>
      </c>
      <c r="H428" s="399">
        <v>0</v>
      </c>
    </row>
    <row r="429" spans="1:8" x14ac:dyDescent="0.3">
      <c r="A429" s="395" t="s">
        <v>1969</v>
      </c>
      <c r="B429" s="395" t="s">
        <v>1004</v>
      </c>
      <c r="C429" s="399">
        <v>2000</v>
      </c>
      <c r="D429" s="399">
        <v>2000</v>
      </c>
      <c r="E429" s="399">
        <v>1373.2</v>
      </c>
      <c r="F429" s="399">
        <v>1373.2</v>
      </c>
      <c r="G429" s="399">
        <v>626.79999999999995</v>
      </c>
      <c r="H429" s="399">
        <v>68.66</v>
      </c>
    </row>
    <row r="430" spans="1:8" x14ac:dyDescent="0.3">
      <c r="A430" s="395" t="s">
        <v>2946</v>
      </c>
      <c r="B430" s="395" t="s">
        <v>2947</v>
      </c>
      <c r="C430" s="399">
        <v>0</v>
      </c>
      <c r="D430" s="399">
        <v>0</v>
      </c>
      <c r="E430" s="399">
        <v>0</v>
      </c>
      <c r="F430" s="399">
        <v>0</v>
      </c>
      <c r="G430" s="399">
        <v>0</v>
      </c>
      <c r="H430" s="399">
        <v>0</v>
      </c>
    </row>
    <row r="431" spans="1:8" x14ac:dyDescent="0.3">
      <c r="A431" s="395" t="s">
        <v>1970</v>
      </c>
      <c r="B431" s="395" t="s">
        <v>255</v>
      </c>
      <c r="C431" s="399">
        <v>86569</v>
      </c>
      <c r="D431" s="399">
        <v>86569</v>
      </c>
      <c r="E431" s="399">
        <v>1917.94</v>
      </c>
      <c r="F431" s="399">
        <v>1917.94</v>
      </c>
      <c r="G431" s="399">
        <v>84651.06</v>
      </c>
      <c r="H431" s="399">
        <v>2.2200000000000002</v>
      </c>
    </row>
    <row r="432" spans="1:8" x14ac:dyDescent="0.3">
      <c r="A432" s="395" t="s">
        <v>1971</v>
      </c>
      <c r="B432" s="395" t="s">
        <v>44</v>
      </c>
      <c r="C432" s="399">
        <v>322867</v>
      </c>
      <c r="D432" s="399">
        <v>322867</v>
      </c>
      <c r="E432" s="399">
        <v>80716.740000000005</v>
      </c>
      <c r="F432" s="399">
        <v>80716.740000000005</v>
      </c>
      <c r="G432" s="399">
        <v>242150.26</v>
      </c>
      <c r="H432" s="399">
        <v>25</v>
      </c>
    </row>
    <row r="433" spans="1:8" x14ac:dyDescent="0.3">
      <c r="A433" s="395" t="s">
        <v>1972</v>
      </c>
      <c r="B433" s="395" t="s">
        <v>690</v>
      </c>
      <c r="C433" s="399">
        <v>10404</v>
      </c>
      <c r="D433" s="399">
        <v>10404</v>
      </c>
      <c r="E433" s="399">
        <v>1900.57</v>
      </c>
      <c r="F433" s="399">
        <v>1900.57</v>
      </c>
      <c r="G433" s="399">
        <v>8503.43</v>
      </c>
      <c r="H433" s="399">
        <v>18.27</v>
      </c>
    </row>
    <row r="434" spans="1:8" x14ac:dyDescent="0.3">
      <c r="A434" s="395" t="s">
        <v>1973</v>
      </c>
      <c r="B434" s="395" t="s">
        <v>987</v>
      </c>
      <c r="C434" s="399">
        <v>10000</v>
      </c>
      <c r="D434" s="399">
        <v>10000</v>
      </c>
      <c r="E434" s="399">
        <v>0</v>
      </c>
      <c r="F434" s="399">
        <v>0</v>
      </c>
      <c r="G434" s="399">
        <v>10000</v>
      </c>
      <c r="H434" s="399">
        <v>0</v>
      </c>
    </row>
    <row r="435" spans="1:8" x14ac:dyDescent="0.3">
      <c r="A435" s="395" t="s">
        <v>1974</v>
      </c>
      <c r="B435" s="395" t="s">
        <v>989</v>
      </c>
      <c r="C435" s="399">
        <v>10000</v>
      </c>
      <c r="D435" s="399">
        <v>10000</v>
      </c>
      <c r="E435" s="399">
        <v>2166.85</v>
      </c>
      <c r="F435" s="399">
        <v>2166.85</v>
      </c>
      <c r="G435" s="399">
        <v>7833.15</v>
      </c>
      <c r="H435" s="399">
        <v>21.67</v>
      </c>
    </row>
    <row r="436" spans="1:8" x14ac:dyDescent="0.3">
      <c r="A436" s="395" t="s">
        <v>1975</v>
      </c>
      <c r="B436" s="395" t="s">
        <v>685</v>
      </c>
      <c r="C436" s="399">
        <v>213</v>
      </c>
      <c r="D436" s="399">
        <v>213</v>
      </c>
      <c r="E436" s="399">
        <v>0</v>
      </c>
      <c r="F436" s="399">
        <v>0</v>
      </c>
      <c r="G436" s="399">
        <v>213</v>
      </c>
      <c r="H436" s="399">
        <v>0</v>
      </c>
    </row>
    <row r="437" spans="1:8" x14ac:dyDescent="0.3">
      <c r="A437" s="395" t="s">
        <v>1976</v>
      </c>
      <c r="B437" s="395" t="s">
        <v>687</v>
      </c>
      <c r="C437" s="399">
        <v>1165</v>
      </c>
      <c r="D437" s="399">
        <v>1165</v>
      </c>
      <c r="E437" s="399">
        <v>0</v>
      </c>
      <c r="F437" s="399">
        <v>0</v>
      </c>
      <c r="G437" s="399">
        <v>1165</v>
      </c>
      <c r="H437" s="399">
        <v>0</v>
      </c>
    </row>
    <row r="438" spans="1:8" x14ac:dyDescent="0.3">
      <c r="A438" s="395" t="s">
        <v>1977</v>
      </c>
      <c r="B438" s="395" t="s">
        <v>183</v>
      </c>
      <c r="C438" s="399">
        <v>177672</v>
      </c>
      <c r="D438" s="399">
        <v>177672</v>
      </c>
      <c r="E438" s="399">
        <v>119710.5</v>
      </c>
      <c r="F438" s="399">
        <v>119710.5</v>
      </c>
      <c r="G438" s="399">
        <v>57961.5</v>
      </c>
      <c r="H438" s="399">
        <v>67.38</v>
      </c>
    </row>
    <row r="439" spans="1:8" x14ac:dyDescent="0.3">
      <c r="A439" s="395" t="s">
        <v>2948</v>
      </c>
      <c r="B439" s="395" t="s">
        <v>2949</v>
      </c>
      <c r="C439" s="399">
        <v>0</v>
      </c>
      <c r="D439" s="399">
        <v>0</v>
      </c>
      <c r="E439" s="399">
        <v>0</v>
      </c>
      <c r="F439" s="399">
        <v>0</v>
      </c>
      <c r="G439" s="399">
        <v>0</v>
      </c>
      <c r="H439" s="399">
        <v>0</v>
      </c>
    </row>
    <row r="440" spans="1:8" x14ac:dyDescent="0.3">
      <c r="A440" s="395" t="s">
        <v>2950</v>
      </c>
      <c r="B440" s="395" t="s">
        <v>2951</v>
      </c>
      <c r="C440" s="399">
        <v>0</v>
      </c>
      <c r="D440" s="399">
        <v>0</v>
      </c>
      <c r="E440" s="399">
        <v>0</v>
      </c>
      <c r="F440" s="399">
        <v>0</v>
      </c>
      <c r="G440" s="399">
        <v>0</v>
      </c>
      <c r="H440" s="399">
        <v>0</v>
      </c>
    </row>
    <row r="441" spans="1:8" x14ac:dyDescent="0.3">
      <c r="A441" s="395" t="s">
        <v>2952</v>
      </c>
      <c r="B441" s="395" t="s">
        <v>2953</v>
      </c>
      <c r="C441" s="399">
        <v>0</v>
      </c>
      <c r="D441" s="399">
        <v>0</v>
      </c>
      <c r="E441" s="399">
        <v>0</v>
      </c>
      <c r="F441" s="399">
        <v>0</v>
      </c>
      <c r="G441" s="399">
        <v>0</v>
      </c>
      <c r="H441" s="399">
        <v>0</v>
      </c>
    </row>
    <row r="442" spans="1:8" x14ac:dyDescent="0.3">
      <c r="A442" s="395" t="s">
        <v>2954</v>
      </c>
      <c r="B442" s="395" t="s">
        <v>1040</v>
      </c>
      <c r="C442" s="399">
        <v>0</v>
      </c>
      <c r="D442" s="399">
        <v>0</v>
      </c>
      <c r="E442" s="399">
        <v>0</v>
      </c>
      <c r="F442" s="399">
        <v>0</v>
      </c>
      <c r="G442" s="399">
        <v>0</v>
      </c>
      <c r="H442" s="399">
        <v>0</v>
      </c>
    </row>
    <row r="443" spans="1:8" x14ac:dyDescent="0.3">
      <c r="A443" s="395" t="s">
        <v>1978</v>
      </c>
      <c r="B443" s="395" t="s">
        <v>991</v>
      </c>
      <c r="C443" s="399">
        <v>61874</v>
      </c>
      <c r="D443" s="399">
        <v>61874</v>
      </c>
      <c r="E443" s="399">
        <v>0</v>
      </c>
      <c r="F443" s="399">
        <v>0</v>
      </c>
      <c r="G443" s="399">
        <v>61874</v>
      </c>
      <c r="H443" s="399">
        <v>0</v>
      </c>
    </row>
    <row r="444" spans="1:8" x14ac:dyDescent="0.3">
      <c r="A444" s="395" t="s">
        <v>1979</v>
      </c>
      <c r="B444" s="395" t="s">
        <v>993</v>
      </c>
      <c r="C444" s="399">
        <v>69249</v>
      </c>
      <c r="D444" s="399">
        <v>69249</v>
      </c>
      <c r="E444" s="399">
        <v>221.5</v>
      </c>
      <c r="F444" s="399">
        <v>221.5</v>
      </c>
      <c r="G444" s="399">
        <v>69027.5</v>
      </c>
      <c r="H444" s="399">
        <v>0.32</v>
      </c>
    </row>
    <row r="445" spans="1:8" x14ac:dyDescent="0.3">
      <c r="A445" s="395" t="s">
        <v>1980</v>
      </c>
      <c r="B445" s="395" t="s">
        <v>995</v>
      </c>
      <c r="C445" s="399">
        <v>128905</v>
      </c>
      <c r="D445" s="399">
        <v>128905</v>
      </c>
      <c r="E445" s="399">
        <v>10985</v>
      </c>
      <c r="F445" s="399">
        <v>10985</v>
      </c>
      <c r="G445" s="399">
        <v>117920</v>
      </c>
      <c r="H445" s="399">
        <v>8.52</v>
      </c>
    </row>
    <row r="446" spans="1:8" x14ac:dyDescent="0.3">
      <c r="A446" s="395" t="s">
        <v>1981</v>
      </c>
      <c r="B446" s="395" t="s">
        <v>999</v>
      </c>
      <c r="C446" s="399">
        <v>15781</v>
      </c>
      <c r="D446" s="399">
        <v>15781</v>
      </c>
      <c r="E446" s="399">
        <v>5665</v>
      </c>
      <c r="F446" s="399">
        <v>5665</v>
      </c>
      <c r="G446" s="399">
        <v>10116</v>
      </c>
      <c r="H446" s="399">
        <v>35.9</v>
      </c>
    </row>
    <row r="447" spans="1:8" x14ac:dyDescent="0.3">
      <c r="A447" s="395" t="s">
        <v>1982</v>
      </c>
      <c r="B447" s="395" t="s">
        <v>1008</v>
      </c>
      <c r="C447" s="399">
        <v>36960</v>
      </c>
      <c r="D447" s="399">
        <v>36960</v>
      </c>
      <c r="E447" s="399">
        <v>1174.96</v>
      </c>
      <c r="F447" s="399">
        <v>1174.96</v>
      </c>
      <c r="G447" s="399">
        <v>35785.040000000001</v>
      </c>
      <c r="H447" s="399">
        <v>3.18</v>
      </c>
    </row>
    <row r="448" spans="1:8" x14ac:dyDescent="0.3">
      <c r="A448" s="395" t="s">
        <v>1983</v>
      </c>
      <c r="B448" s="395" t="s">
        <v>697</v>
      </c>
      <c r="C448" s="399">
        <v>1381</v>
      </c>
      <c r="D448" s="399">
        <v>1381</v>
      </c>
      <c r="E448" s="399">
        <v>345.25</v>
      </c>
      <c r="F448" s="399">
        <v>345.25</v>
      </c>
      <c r="G448" s="399">
        <v>1035.75</v>
      </c>
      <c r="H448" s="399">
        <v>25</v>
      </c>
    </row>
    <row r="449" spans="1:8" x14ac:dyDescent="0.3">
      <c r="A449" s="395" t="s">
        <v>1984</v>
      </c>
      <c r="B449" s="395" t="s">
        <v>55</v>
      </c>
      <c r="C449" s="399">
        <v>98745</v>
      </c>
      <c r="D449" s="399">
        <v>98745</v>
      </c>
      <c r="E449" s="399">
        <v>11161.78</v>
      </c>
      <c r="F449" s="399">
        <v>11161.78</v>
      </c>
      <c r="G449" s="399">
        <v>87583.22</v>
      </c>
      <c r="H449" s="399">
        <v>11.3</v>
      </c>
    </row>
    <row r="450" spans="1:8" x14ac:dyDescent="0.3">
      <c r="A450" s="395" t="s">
        <v>1985</v>
      </c>
      <c r="B450" s="395" t="s">
        <v>261</v>
      </c>
      <c r="C450" s="399">
        <v>4136</v>
      </c>
      <c r="D450" s="399">
        <v>4136</v>
      </c>
      <c r="E450" s="399">
        <v>799.81</v>
      </c>
      <c r="F450" s="399">
        <v>799.81</v>
      </c>
      <c r="G450" s="399">
        <v>3336.19</v>
      </c>
      <c r="H450" s="399">
        <v>19.34</v>
      </c>
    </row>
    <row r="451" spans="1:8" x14ac:dyDescent="0.3">
      <c r="A451" s="395" t="s">
        <v>1986</v>
      </c>
      <c r="B451" s="395" t="s">
        <v>1002</v>
      </c>
      <c r="C451" s="399">
        <v>3000</v>
      </c>
      <c r="D451" s="399">
        <v>3000</v>
      </c>
      <c r="E451" s="399">
        <v>0</v>
      </c>
      <c r="F451" s="399">
        <v>0</v>
      </c>
      <c r="G451" s="399">
        <v>3000</v>
      </c>
      <c r="H451" s="399">
        <v>0</v>
      </c>
    </row>
    <row r="452" spans="1:8" x14ac:dyDescent="0.3">
      <c r="A452" s="395" t="s">
        <v>2955</v>
      </c>
      <c r="B452" s="395" t="s">
        <v>575</v>
      </c>
      <c r="C452" s="399">
        <v>0</v>
      </c>
      <c r="D452" s="399">
        <v>0</v>
      </c>
      <c r="E452" s="399">
        <v>0</v>
      </c>
      <c r="F452" s="399">
        <v>0</v>
      </c>
      <c r="G452" s="399">
        <v>0</v>
      </c>
      <c r="H452" s="399">
        <v>0</v>
      </c>
    </row>
    <row r="453" spans="1:8" x14ac:dyDescent="0.3">
      <c r="A453" s="395" t="s">
        <v>2956</v>
      </c>
      <c r="B453" s="395" t="s">
        <v>791</v>
      </c>
      <c r="C453" s="399">
        <v>0</v>
      </c>
      <c r="D453" s="399">
        <v>0</v>
      </c>
      <c r="E453" s="399">
        <v>0</v>
      </c>
      <c r="F453" s="399">
        <v>0</v>
      </c>
      <c r="G453" s="399">
        <v>0</v>
      </c>
      <c r="H453" s="399">
        <v>0</v>
      </c>
    </row>
    <row r="454" spans="1:8" x14ac:dyDescent="0.3">
      <c r="A454" s="395" t="s">
        <v>2957</v>
      </c>
      <c r="B454" s="395" t="s">
        <v>722</v>
      </c>
      <c r="C454" s="399">
        <v>0</v>
      </c>
      <c r="D454" s="399">
        <v>0</v>
      </c>
      <c r="E454" s="399">
        <v>0</v>
      </c>
      <c r="F454" s="399">
        <v>0</v>
      </c>
      <c r="G454" s="399">
        <v>0</v>
      </c>
      <c r="H454" s="399">
        <v>0</v>
      </c>
    </row>
    <row r="455" spans="1:8" x14ac:dyDescent="0.3">
      <c r="A455" s="395" t="s">
        <v>2958</v>
      </c>
      <c r="B455" s="395" t="s">
        <v>794</v>
      </c>
      <c r="C455" s="399">
        <v>0</v>
      </c>
      <c r="D455" s="399">
        <v>0</v>
      </c>
      <c r="E455" s="399">
        <v>0</v>
      </c>
      <c r="F455" s="399">
        <v>0</v>
      </c>
      <c r="G455" s="399">
        <v>0</v>
      </c>
      <c r="H455" s="399">
        <v>0</v>
      </c>
    </row>
    <row r="456" spans="1:8" x14ac:dyDescent="0.3">
      <c r="A456" s="395" t="s">
        <v>2959</v>
      </c>
      <c r="B456" s="395" t="s">
        <v>967</v>
      </c>
      <c r="C456" s="399">
        <v>0</v>
      </c>
      <c r="D456" s="399">
        <v>0</v>
      </c>
      <c r="E456" s="399">
        <v>0</v>
      </c>
      <c r="F456" s="399">
        <v>0</v>
      </c>
      <c r="G456" s="399">
        <v>0</v>
      </c>
      <c r="H456" s="399">
        <v>0</v>
      </c>
    </row>
    <row r="457" spans="1:8" x14ac:dyDescent="0.3">
      <c r="A457" s="395" t="s">
        <v>2960</v>
      </c>
      <c r="B457" s="395" t="s">
        <v>2961</v>
      </c>
      <c r="C457" s="399">
        <v>0</v>
      </c>
      <c r="D457" s="399">
        <v>0</v>
      </c>
      <c r="E457" s="399">
        <v>0</v>
      </c>
      <c r="F457" s="399">
        <v>0</v>
      </c>
      <c r="G457" s="399">
        <v>0</v>
      </c>
      <c r="H457" s="399">
        <v>0</v>
      </c>
    </row>
    <row r="458" spans="1:8" x14ac:dyDescent="0.3">
      <c r="A458" s="395" t="s">
        <v>2962</v>
      </c>
      <c r="B458" s="395" t="s">
        <v>2963</v>
      </c>
      <c r="C458" s="399">
        <v>0</v>
      </c>
      <c r="D458" s="399">
        <v>0</v>
      </c>
      <c r="E458" s="399">
        <v>0</v>
      </c>
      <c r="F458" s="399">
        <v>0</v>
      </c>
      <c r="G458" s="399">
        <v>0</v>
      </c>
      <c r="H458" s="399">
        <v>0</v>
      </c>
    </row>
    <row r="459" spans="1:8" x14ac:dyDescent="0.3">
      <c r="A459" s="395" t="s">
        <v>2964</v>
      </c>
      <c r="B459" s="395" t="s">
        <v>2824</v>
      </c>
      <c r="C459" s="400">
        <v>0</v>
      </c>
      <c r="D459" s="400">
        <v>0</v>
      </c>
      <c r="E459" s="400">
        <v>0</v>
      </c>
      <c r="F459" s="400">
        <v>0</v>
      </c>
      <c r="G459" s="400">
        <v>0</v>
      </c>
      <c r="H459" s="400">
        <v>0</v>
      </c>
    </row>
    <row r="460" spans="1:8" x14ac:dyDescent="0.3">
      <c r="A460" s="395" t="s">
        <v>1024</v>
      </c>
      <c r="B460" s="401"/>
      <c r="C460" s="399"/>
      <c r="D460" s="399"/>
      <c r="E460" s="399"/>
      <c r="F460" s="399"/>
      <c r="G460" s="399"/>
      <c r="H460" s="399"/>
    </row>
    <row r="461" spans="1:8" x14ac:dyDescent="0.3">
      <c r="A461" s="332"/>
      <c r="B461" s="332"/>
      <c r="C461" s="333"/>
      <c r="D461" s="333"/>
      <c r="E461" s="333"/>
      <c r="F461" s="333"/>
      <c r="G461" s="333"/>
    </row>
    <row r="462" spans="1:8" x14ac:dyDescent="0.3">
      <c r="A462" s="395" t="s">
        <v>975</v>
      </c>
      <c r="B462" s="401"/>
      <c r="C462" s="399">
        <v>881989</v>
      </c>
      <c r="D462" s="399">
        <v>881989</v>
      </c>
      <c r="E462" s="399">
        <v>314173.71999999997</v>
      </c>
      <c r="F462" s="399">
        <v>314173.71999999997</v>
      </c>
      <c r="G462" s="399">
        <v>567815.28</v>
      </c>
      <c r="H462" s="399">
        <v>35.619999999999997</v>
      </c>
    </row>
    <row r="463" spans="1:8" x14ac:dyDescent="0.3">
      <c r="A463" s="395" t="s">
        <v>976</v>
      </c>
      <c r="B463" s="401"/>
      <c r="C463" s="400">
        <v>1040921</v>
      </c>
      <c r="D463" s="400">
        <v>1040921</v>
      </c>
      <c r="E463" s="400">
        <v>238139.1</v>
      </c>
      <c r="F463" s="400">
        <v>238139.1</v>
      </c>
      <c r="G463" s="400">
        <v>802781.9</v>
      </c>
      <c r="H463" s="400">
        <v>22.88</v>
      </c>
    </row>
    <row r="464" spans="1:8" x14ac:dyDescent="0.3">
      <c r="A464" s="395" t="s">
        <v>977</v>
      </c>
      <c r="B464" s="401"/>
      <c r="C464" s="399">
        <v>-158932</v>
      </c>
      <c r="D464" s="399">
        <v>-158932</v>
      </c>
      <c r="E464" s="399">
        <v>76034.62</v>
      </c>
      <c r="F464" s="399">
        <v>76034.62</v>
      </c>
      <c r="G464" s="399">
        <v>-234966.62</v>
      </c>
      <c r="H464" s="399">
        <v>47.84</v>
      </c>
    </row>
    <row r="465" spans="1:8" x14ac:dyDescent="0.3">
      <c r="A465" s="332"/>
      <c r="B465" s="332"/>
      <c r="C465" s="333"/>
      <c r="D465" s="333"/>
      <c r="E465" s="333"/>
      <c r="F465" s="333"/>
      <c r="G465" s="333"/>
    </row>
    <row r="466" spans="1:8" x14ac:dyDescent="0.3">
      <c r="A466" s="395" t="s">
        <v>359</v>
      </c>
      <c r="B466" s="394"/>
      <c r="C466" s="394"/>
      <c r="D466" s="394"/>
      <c r="E466" s="394"/>
      <c r="F466" s="394"/>
      <c r="G466" s="394"/>
      <c r="H466" s="394"/>
    </row>
    <row r="467" spans="1:8" x14ac:dyDescent="0.3">
      <c r="A467" s="395" t="s">
        <v>1987</v>
      </c>
      <c r="B467" s="395" t="s">
        <v>1026</v>
      </c>
      <c r="C467" s="399">
        <v>30000</v>
      </c>
      <c r="D467" s="399">
        <v>30000</v>
      </c>
      <c r="E467" s="399">
        <v>30408.6</v>
      </c>
      <c r="F467" s="399">
        <v>30408.6</v>
      </c>
      <c r="G467" s="399">
        <v>-408.6</v>
      </c>
      <c r="H467" s="399">
        <v>101.36</v>
      </c>
    </row>
    <row r="468" spans="1:8" x14ac:dyDescent="0.3">
      <c r="A468" s="395" t="s">
        <v>2965</v>
      </c>
      <c r="B468" s="395" t="s">
        <v>2864</v>
      </c>
      <c r="C468" s="399">
        <v>0</v>
      </c>
      <c r="D468" s="399">
        <v>0</v>
      </c>
      <c r="E468" s="399">
        <v>0</v>
      </c>
      <c r="F468" s="399">
        <v>0</v>
      </c>
      <c r="G468" s="399">
        <v>0</v>
      </c>
      <c r="H468" s="399">
        <v>0</v>
      </c>
    </row>
    <row r="469" spans="1:8" x14ac:dyDescent="0.3">
      <c r="A469" s="395" t="s">
        <v>1988</v>
      </c>
      <c r="B469" s="395" t="s">
        <v>979</v>
      </c>
      <c r="C469" s="399">
        <v>365000</v>
      </c>
      <c r="D469" s="399">
        <v>365000</v>
      </c>
      <c r="E469" s="399">
        <v>136298.82999999999</v>
      </c>
      <c r="F469" s="399">
        <v>136298.82999999999</v>
      </c>
      <c r="G469" s="399">
        <v>228701.17</v>
      </c>
      <c r="H469" s="399">
        <v>37.340000000000003</v>
      </c>
    </row>
    <row r="470" spans="1:8" x14ac:dyDescent="0.3">
      <c r="A470" s="395" t="s">
        <v>1989</v>
      </c>
      <c r="B470" s="395" t="s">
        <v>1029</v>
      </c>
      <c r="C470" s="399">
        <v>43000</v>
      </c>
      <c r="D470" s="399">
        <v>43000</v>
      </c>
      <c r="E470" s="399">
        <v>0</v>
      </c>
      <c r="F470" s="399">
        <v>0</v>
      </c>
      <c r="G470" s="399">
        <v>43000</v>
      </c>
      <c r="H470" s="399">
        <v>0</v>
      </c>
    </row>
    <row r="471" spans="1:8" x14ac:dyDescent="0.3">
      <c r="A471" s="395" t="s">
        <v>2966</v>
      </c>
      <c r="B471" s="395" t="s">
        <v>981</v>
      </c>
      <c r="C471" s="399">
        <v>0</v>
      </c>
      <c r="D471" s="399">
        <v>0</v>
      </c>
      <c r="E471" s="399">
        <v>0</v>
      </c>
      <c r="F471" s="399">
        <v>0</v>
      </c>
      <c r="G471" s="399">
        <v>0</v>
      </c>
      <c r="H471" s="399">
        <v>0</v>
      </c>
    </row>
    <row r="472" spans="1:8" x14ac:dyDescent="0.3">
      <c r="A472" s="395" t="s">
        <v>2967</v>
      </c>
      <c r="B472" s="395" t="s">
        <v>489</v>
      </c>
      <c r="C472" s="399">
        <v>0</v>
      </c>
      <c r="D472" s="399">
        <v>0</v>
      </c>
      <c r="E472" s="399">
        <v>0</v>
      </c>
      <c r="F472" s="399">
        <v>0</v>
      </c>
      <c r="G472" s="399">
        <v>0</v>
      </c>
      <c r="H472" s="399">
        <v>0</v>
      </c>
    </row>
    <row r="473" spans="1:8" x14ac:dyDescent="0.3">
      <c r="A473" s="395" t="s">
        <v>1990</v>
      </c>
      <c r="B473" s="395" t="s">
        <v>245</v>
      </c>
      <c r="C473" s="399">
        <v>500</v>
      </c>
      <c r="D473" s="399">
        <v>500</v>
      </c>
      <c r="E473" s="399">
        <v>0</v>
      </c>
      <c r="F473" s="399">
        <v>0</v>
      </c>
      <c r="G473" s="399">
        <v>500</v>
      </c>
      <c r="H473" s="399">
        <v>0</v>
      </c>
    </row>
    <row r="474" spans="1:8" x14ac:dyDescent="0.3">
      <c r="A474" s="395" t="s">
        <v>2968</v>
      </c>
      <c r="B474" s="395" t="s">
        <v>2602</v>
      </c>
      <c r="C474" s="399">
        <v>0</v>
      </c>
      <c r="D474" s="399">
        <v>0</v>
      </c>
      <c r="E474" s="399">
        <v>0</v>
      </c>
      <c r="F474" s="399">
        <v>0</v>
      </c>
      <c r="G474" s="399">
        <v>0</v>
      </c>
      <c r="H474" s="399">
        <v>0</v>
      </c>
    </row>
    <row r="475" spans="1:8" x14ac:dyDescent="0.3">
      <c r="A475" s="395" t="s">
        <v>2969</v>
      </c>
      <c r="B475" s="395" t="s">
        <v>525</v>
      </c>
      <c r="C475" s="399">
        <v>0</v>
      </c>
      <c r="D475" s="399">
        <v>0</v>
      </c>
      <c r="E475" s="399">
        <v>0</v>
      </c>
      <c r="F475" s="399">
        <v>0</v>
      </c>
      <c r="G475" s="399">
        <v>0</v>
      </c>
      <c r="H475" s="399">
        <v>0</v>
      </c>
    </row>
    <row r="476" spans="1:8" x14ac:dyDescent="0.3">
      <c r="A476" s="395" t="s">
        <v>2970</v>
      </c>
      <c r="B476" s="395" t="s">
        <v>2608</v>
      </c>
      <c r="C476" s="399">
        <v>0</v>
      </c>
      <c r="D476" s="399">
        <v>0</v>
      </c>
      <c r="E476" s="399">
        <v>0</v>
      </c>
      <c r="F476" s="399">
        <v>0</v>
      </c>
      <c r="G476" s="399">
        <v>0</v>
      </c>
      <c r="H476" s="399">
        <v>0</v>
      </c>
    </row>
    <row r="477" spans="1:8" x14ac:dyDescent="0.3">
      <c r="A477" s="395" t="s">
        <v>2971</v>
      </c>
      <c r="B477" s="395" t="s">
        <v>2610</v>
      </c>
      <c r="C477" s="399">
        <v>0</v>
      </c>
      <c r="D477" s="399">
        <v>0</v>
      </c>
      <c r="E477" s="399">
        <v>0</v>
      </c>
      <c r="F477" s="399">
        <v>0</v>
      </c>
      <c r="G477" s="399">
        <v>0</v>
      </c>
      <c r="H477" s="399">
        <v>0</v>
      </c>
    </row>
    <row r="478" spans="1:8" x14ac:dyDescent="0.3">
      <c r="A478" s="395" t="s">
        <v>2972</v>
      </c>
      <c r="B478" s="395" t="s">
        <v>2614</v>
      </c>
      <c r="C478" s="399">
        <v>0</v>
      </c>
      <c r="D478" s="399">
        <v>0</v>
      </c>
      <c r="E478" s="399">
        <v>0</v>
      </c>
      <c r="F478" s="399">
        <v>0</v>
      </c>
      <c r="G478" s="399">
        <v>0</v>
      </c>
      <c r="H478" s="399">
        <v>0</v>
      </c>
    </row>
    <row r="479" spans="1:8" x14ac:dyDescent="0.3">
      <c r="A479" s="395" t="s">
        <v>2973</v>
      </c>
      <c r="B479" s="395" t="s">
        <v>2616</v>
      </c>
      <c r="C479" s="399">
        <v>0</v>
      </c>
      <c r="D479" s="399">
        <v>0</v>
      </c>
      <c r="E479" s="399">
        <v>0</v>
      </c>
      <c r="F479" s="399">
        <v>0</v>
      </c>
      <c r="G479" s="399">
        <v>0</v>
      </c>
      <c r="H479" s="399">
        <v>0</v>
      </c>
    </row>
    <row r="480" spans="1:8" x14ac:dyDescent="0.3">
      <c r="A480" s="395" t="s">
        <v>2974</v>
      </c>
      <c r="B480" s="395" t="s">
        <v>527</v>
      </c>
      <c r="C480" s="399">
        <v>0</v>
      </c>
      <c r="D480" s="399">
        <v>0</v>
      </c>
      <c r="E480" s="399">
        <v>0</v>
      </c>
      <c r="F480" s="399">
        <v>0</v>
      </c>
      <c r="G480" s="399">
        <v>0</v>
      </c>
      <c r="H480" s="399">
        <v>0</v>
      </c>
    </row>
    <row r="481" spans="1:8" x14ac:dyDescent="0.3">
      <c r="A481" s="395" t="s">
        <v>2975</v>
      </c>
      <c r="B481" s="395" t="s">
        <v>2976</v>
      </c>
      <c r="C481" s="399">
        <v>0</v>
      </c>
      <c r="D481" s="399">
        <v>0</v>
      </c>
      <c r="E481" s="399">
        <v>0</v>
      </c>
      <c r="F481" s="399">
        <v>0</v>
      </c>
      <c r="G481" s="399">
        <v>0</v>
      </c>
      <c r="H481" s="399">
        <v>0</v>
      </c>
    </row>
    <row r="482" spans="1:8" x14ac:dyDescent="0.3">
      <c r="A482" s="395" t="s">
        <v>2977</v>
      </c>
      <c r="B482" s="395" t="s">
        <v>2533</v>
      </c>
      <c r="C482" s="399">
        <v>0</v>
      </c>
      <c r="D482" s="399">
        <v>0</v>
      </c>
      <c r="E482" s="399">
        <v>78.459999999999994</v>
      </c>
      <c r="F482" s="399">
        <v>78.459999999999994</v>
      </c>
      <c r="G482" s="399">
        <v>-78.459999999999994</v>
      </c>
      <c r="H482" s="399">
        <v>100</v>
      </c>
    </row>
    <row r="483" spans="1:8" x14ac:dyDescent="0.3">
      <c r="A483" s="395" t="s">
        <v>2978</v>
      </c>
      <c r="B483" s="395" t="s">
        <v>2979</v>
      </c>
      <c r="C483" s="399">
        <v>0</v>
      </c>
      <c r="D483" s="399">
        <v>0</v>
      </c>
      <c r="E483" s="399">
        <v>0</v>
      </c>
      <c r="F483" s="399">
        <v>0</v>
      </c>
      <c r="G483" s="399">
        <v>0</v>
      </c>
      <c r="H483" s="399">
        <v>0</v>
      </c>
    </row>
    <row r="484" spans="1:8" x14ac:dyDescent="0.3">
      <c r="A484" s="395" t="s">
        <v>2980</v>
      </c>
      <c r="B484" s="395" t="s">
        <v>2888</v>
      </c>
      <c r="C484" s="399">
        <v>0</v>
      </c>
      <c r="D484" s="399">
        <v>0</v>
      </c>
      <c r="E484" s="399">
        <v>0</v>
      </c>
      <c r="F484" s="399">
        <v>0</v>
      </c>
      <c r="G484" s="399">
        <v>0</v>
      </c>
      <c r="H484" s="399">
        <v>0</v>
      </c>
    </row>
    <row r="485" spans="1:8" x14ac:dyDescent="0.3">
      <c r="A485" s="395" t="s">
        <v>1991</v>
      </c>
      <c r="B485" s="395" t="s">
        <v>1032</v>
      </c>
      <c r="C485" s="399">
        <v>20808</v>
      </c>
      <c r="D485" s="399">
        <v>20808</v>
      </c>
      <c r="E485" s="399">
        <v>1014.86</v>
      </c>
      <c r="F485" s="399">
        <v>1014.86</v>
      </c>
      <c r="G485" s="399">
        <v>19793.14</v>
      </c>
      <c r="H485" s="399">
        <v>4.88</v>
      </c>
    </row>
    <row r="486" spans="1:8" x14ac:dyDescent="0.3">
      <c r="A486" s="395" t="s">
        <v>2981</v>
      </c>
      <c r="B486" s="395" t="s">
        <v>2982</v>
      </c>
      <c r="C486" s="399">
        <v>0</v>
      </c>
      <c r="D486" s="399">
        <v>0</v>
      </c>
      <c r="E486" s="399">
        <v>0</v>
      </c>
      <c r="F486" s="399">
        <v>0</v>
      </c>
      <c r="G486" s="399">
        <v>0</v>
      </c>
      <c r="H486" s="399">
        <v>0</v>
      </c>
    </row>
    <row r="487" spans="1:8" x14ac:dyDescent="0.3">
      <c r="A487" s="395" t="s">
        <v>1992</v>
      </c>
      <c r="B487" s="395" t="s">
        <v>984</v>
      </c>
      <c r="C487" s="399">
        <v>516</v>
      </c>
      <c r="D487" s="399">
        <v>516</v>
      </c>
      <c r="E487" s="399">
        <v>0</v>
      </c>
      <c r="F487" s="399">
        <v>0</v>
      </c>
      <c r="G487" s="399">
        <v>516</v>
      </c>
      <c r="H487" s="399">
        <v>0</v>
      </c>
    </row>
    <row r="488" spans="1:8" x14ac:dyDescent="0.3">
      <c r="A488" s="395" t="s">
        <v>1993</v>
      </c>
      <c r="B488" s="395" t="s">
        <v>244</v>
      </c>
      <c r="C488" s="399">
        <v>516</v>
      </c>
      <c r="D488" s="399">
        <v>516</v>
      </c>
      <c r="E488" s="399">
        <v>0</v>
      </c>
      <c r="F488" s="399">
        <v>0</v>
      </c>
      <c r="G488" s="399">
        <v>516</v>
      </c>
      <c r="H488" s="399">
        <v>0</v>
      </c>
    </row>
    <row r="489" spans="1:8" x14ac:dyDescent="0.3">
      <c r="A489" s="395" t="s">
        <v>1994</v>
      </c>
      <c r="B489" s="395" t="s">
        <v>1036</v>
      </c>
      <c r="C489" s="399">
        <v>1246397</v>
      </c>
      <c r="D489" s="399">
        <v>1246397</v>
      </c>
      <c r="E489" s="399">
        <v>0</v>
      </c>
      <c r="F489" s="399">
        <v>0</v>
      </c>
      <c r="G489" s="399">
        <v>1246397</v>
      </c>
      <c r="H489" s="399">
        <v>0</v>
      </c>
    </row>
    <row r="490" spans="1:8" x14ac:dyDescent="0.3">
      <c r="A490" s="395" t="s">
        <v>2983</v>
      </c>
      <c r="B490" s="395" t="s">
        <v>2984</v>
      </c>
      <c r="C490" s="399">
        <v>0</v>
      </c>
      <c r="D490" s="399">
        <v>0</v>
      </c>
      <c r="E490" s="399">
        <v>0</v>
      </c>
      <c r="F490" s="399">
        <v>0</v>
      </c>
      <c r="G490" s="399">
        <v>0</v>
      </c>
      <c r="H490" s="399">
        <v>0</v>
      </c>
    </row>
    <row r="491" spans="1:8" x14ac:dyDescent="0.3">
      <c r="A491" s="395" t="s">
        <v>2985</v>
      </c>
      <c r="B491" s="395" t="s">
        <v>2895</v>
      </c>
      <c r="C491" s="399">
        <v>0</v>
      </c>
      <c r="D491" s="399">
        <v>0</v>
      </c>
      <c r="E491" s="399">
        <v>0</v>
      </c>
      <c r="F491" s="399">
        <v>0</v>
      </c>
      <c r="G491" s="399">
        <v>0</v>
      </c>
      <c r="H491" s="399">
        <v>0</v>
      </c>
    </row>
    <row r="492" spans="1:8" x14ac:dyDescent="0.3">
      <c r="A492" s="395" t="s">
        <v>2986</v>
      </c>
      <c r="B492" s="395" t="s">
        <v>2987</v>
      </c>
      <c r="C492" s="399">
        <v>0</v>
      </c>
      <c r="D492" s="399">
        <v>0</v>
      </c>
      <c r="E492" s="399">
        <v>0</v>
      </c>
      <c r="F492" s="399">
        <v>0</v>
      </c>
      <c r="G492" s="399">
        <v>0</v>
      </c>
      <c r="H492" s="399">
        <v>0</v>
      </c>
    </row>
    <row r="493" spans="1:8" x14ac:dyDescent="0.3">
      <c r="A493" s="395" t="s">
        <v>2988</v>
      </c>
      <c r="B493" s="395" t="s">
        <v>2656</v>
      </c>
      <c r="C493" s="399">
        <v>0</v>
      </c>
      <c r="D493" s="399">
        <v>0</v>
      </c>
      <c r="E493" s="399">
        <v>0</v>
      </c>
      <c r="F493" s="399">
        <v>0</v>
      </c>
      <c r="G493" s="399">
        <v>0</v>
      </c>
      <c r="H493" s="399">
        <v>0</v>
      </c>
    </row>
    <row r="494" spans="1:8" x14ac:dyDescent="0.3">
      <c r="A494" s="395" t="s">
        <v>2989</v>
      </c>
      <c r="B494" s="395" t="s">
        <v>2899</v>
      </c>
      <c r="C494" s="399">
        <v>0</v>
      </c>
      <c r="D494" s="399">
        <v>0</v>
      </c>
      <c r="E494" s="399">
        <v>0</v>
      </c>
      <c r="F494" s="399">
        <v>0</v>
      </c>
      <c r="G494" s="399">
        <v>0</v>
      </c>
      <c r="H494" s="399">
        <v>0</v>
      </c>
    </row>
    <row r="495" spans="1:8" x14ac:dyDescent="0.3">
      <c r="A495" s="395" t="s">
        <v>2990</v>
      </c>
      <c r="B495" s="395" t="s">
        <v>246</v>
      </c>
      <c r="C495" s="399">
        <v>0</v>
      </c>
      <c r="D495" s="399">
        <v>0</v>
      </c>
      <c r="E495" s="399">
        <v>0</v>
      </c>
      <c r="F495" s="399">
        <v>0</v>
      </c>
      <c r="G495" s="399">
        <v>0</v>
      </c>
      <c r="H495" s="399">
        <v>0</v>
      </c>
    </row>
    <row r="496" spans="1:8" x14ac:dyDescent="0.3">
      <c r="A496" s="395" t="s">
        <v>2991</v>
      </c>
      <c r="B496" s="395" t="s">
        <v>2902</v>
      </c>
      <c r="C496" s="399">
        <v>0</v>
      </c>
      <c r="D496" s="399">
        <v>0</v>
      </c>
      <c r="E496" s="399">
        <v>0</v>
      </c>
      <c r="F496" s="399">
        <v>0</v>
      </c>
      <c r="G496" s="399">
        <v>0</v>
      </c>
      <c r="H496" s="399">
        <v>0</v>
      </c>
    </row>
    <row r="497" spans="1:8" x14ac:dyDescent="0.3">
      <c r="A497" s="395" t="s">
        <v>2992</v>
      </c>
      <c r="B497" s="395" t="s">
        <v>2904</v>
      </c>
      <c r="C497" s="399">
        <v>0</v>
      </c>
      <c r="D497" s="399">
        <v>0</v>
      </c>
      <c r="E497" s="399">
        <v>0</v>
      </c>
      <c r="F497" s="399">
        <v>0</v>
      </c>
      <c r="G497" s="399">
        <v>0</v>
      </c>
      <c r="H497" s="399">
        <v>0</v>
      </c>
    </row>
    <row r="498" spans="1:8" x14ac:dyDescent="0.3">
      <c r="A498" s="395" t="s">
        <v>2993</v>
      </c>
      <c r="B498" s="395" t="s">
        <v>2906</v>
      </c>
      <c r="C498" s="399">
        <v>0</v>
      </c>
      <c r="D498" s="399">
        <v>0</v>
      </c>
      <c r="E498" s="399">
        <v>0</v>
      </c>
      <c r="F498" s="399">
        <v>0</v>
      </c>
      <c r="G498" s="399">
        <v>0</v>
      </c>
      <c r="H498" s="399">
        <v>0</v>
      </c>
    </row>
    <row r="499" spans="1:8" x14ac:dyDescent="0.3">
      <c r="A499" s="395" t="s">
        <v>2994</v>
      </c>
      <c r="B499" s="395" t="s">
        <v>2995</v>
      </c>
      <c r="C499" s="399">
        <v>0</v>
      </c>
      <c r="D499" s="399">
        <v>0</v>
      </c>
      <c r="E499" s="399">
        <v>0</v>
      </c>
      <c r="F499" s="399">
        <v>0</v>
      </c>
      <c r="G499" s="399">
        <v>0</v>
      </c>
      <c r="H499" s="399">
        <v>0</v>
      </c>
    </row>
    <row r="500" spans="1:8" x14ac:dyDescent="0.3">
      <c r="A500" s="395" t="s">
        <v>2996</v>
      </c>
      <c r="B500" s="395" t="s">
        <v>2663</v>
      </c>
      <c r="C500" s="399">
        <v>0</v>
      </c>
      <c r="D500" s="399">
        <v>0</v>
      </c>
      <c r="E500" s="399">
        <v>0</v>
      </c>
      <c r="F500" s="399">
        <v>0</v>
      </c>
      <c r="G500" s="399">
        <v>0</v>
      </c>
      <c r="H500" s="399">
        <v>0</v>
      </c>
    </row>
    <row r="501" spans="1:8" x14ac:dyDescent="0.3">
      <c r="A501" s="395" t="s">
        <v>2997</v>
      </c>
      <c r="B501" s="395" t="s">
        <v>180</v>
      </c>
      <c r="C501" s="399">
        <v>0</v>
      </c>
      <c r="D501" s="399">
        <v>0</v>
      </c>
      <c r="E501" s="399">
        <v>0</v>
      </c>
      <c r="F501" s="399">
        <v>0</v>
      </c>
      <c r="G501" s="399">
        <v>0</v>
      </c>
      <c r="H501" s="399">
        <v>0</v>
      </c>
    </row>
    <row r="502" spans="1:8" x14ac:dyDescent="0.3">
      <c r="A502" s="395" t="s">
        <v>2998</v>
      </c>
      <c r="B502" s="395" t="s">
        <v>51</v>
      </c>
      <c r="C502" s="399">
        <v>0</v>
      </c>
      <c r="D502" s="399">
        <v>0</v>
      </c>
      <c r="E502" s="399">
        <v>0</v>
      </c>
      <c r="F502" s="399">
        <v>0</v>
      </c>
      <c r="G502" s="399">
        <v>0</v>
      </c>
      <c r="H502" s="399">
        <v>0</v>
      </c>
    </row>
    <row r="503" spans="1:8" x14ac:dyDescent="0.3">
      <c r="A503" s="395" t="s">
        <v>2999</v>
      </c>
      <c r="B503" s="395" t="s">
        <v>181</v>
      </c>
      <c r="C503" s="399">
        <v>0</v>
      </c>
      <c r="D503" s="399">
        <v>0</v>
      </c>
      <c r="E503" s="399">
        <v>0</v>
      </c>
      <c r="F503" s="399">
        <v>0</v>
      </c>
      <c r="G503" s="399">
        <v>0</v>
      </c>
      <c r="H503" s="399">
        <v>0</v>
      </c>
    </row>
    <row r="504" spans="1:8" x14ac:dyDescent="0.3">
      <c r="A504" s="395" t="s">
        <v>3000</v>
      </c>
      <c r="B504" s="395" t="s">
        <v>580</v>
      </c>
      <c r="C504" s="399">
        <v>0</v>
      </c>
      <c r="D504" s="399">
        <v>0</v>
      </c>
      <c r="E504" s="399">
        <v>0</v>
      </c>
      <c r="F504" s="399">
        <v>0</v>
      </c>
      <c r="G504" s="399">
        <v>0</v>
      </c>
      <c r="H504" s="399">
        <v>0</v>
      </c>
    </row>
    <row r="505" spans="1:8" x14ac:dyDescent="0.3">
      <c r="A505" s="395" t="s">
        <v>3001</v>
      </c>
      <c r="B505" s="395" t="s">
        <v>3002</v>
      </c>
      <c r="C505" s="399">
        <v>0</v>
      </c>
      <c r="D505" s="399">
        <v>0</v>
      </c>
      <c r="E505" s="399">
        <v>0</v>
      </c>
      <c r="F505" s="399">
        <v>0</v>
      </c>
      <c r="G505" s="399">
        <v>0</v>
      </c>
      <c r="H505" s="399">
        <v>0</v>
      </c>
    </row>
    <row r="506" spans="1:8" x14ac:dyDescent="0.3">
      <c r="A506" s="395" t="s">
        <v>3003</v>
      </c>
      <c r="B506" s="395" t="s">
        <v>3004</v>
      </c>
      <c r="C506" s="399">
        <v>0</v>
      </c>
      <c r="D506" s="399">
        <v>0</v>
      </c>
      <c r="E506" s="399">
        <v>0</v>
      </c>
      <c r="F506" s="399">
        <v>0</v>
      </c>
      <c r="G506" s="399">
        <v>0</v>
      </c>
      <c r="H506" s="399">
        <v>0</v>
      </c>
    </row>
    <row r="507" spans="1:8" x14ac:dyDescent="0.3">
      <c r="A507" s="395" t="s">
        <v>3005</v>
      </c>
      <c r="B507" s="395" t="s">
        <v>3006</v>
      </c>
      <c r="C507" s="399">
        <v>0</v>
      </c>
      <c r="D507" s="399">
        <v>0</v>
      </c>
      <c r="E507" s="399">
        <v>0</v>
      </c>
      <c r="F507" s="399">
        <v>0</v>
      </c>
      <c r="G507" s="399">
        <v>0</v>
      </c>
      <c r="H507" s="399">
        <v>0</v>
      </c>
    </row>
    <row r="508" spans="1:8" x14ac:dyDescent="0.3">
      <c r="A508" s="395" t="s">
        <v>3007</v>
      </c>
      <c r="B508" s="395" t="s">
        <v>582</v>
      </c>
      <c r="C508" s="399">
        <v>0</v>
      </c>
      <c r="D508" s="399">
        <v>0</v>
      </c>
      <c r="E508" s="399">
        <v>0</v>
      </c>
      <c r="F508" s="399">
        <v>0</v>
      </c>
      <c r="G508" s="399">
        <v>0</v>
      </c>
      <c r="H508" s="399">
        <v>0</v>
      </c>
    </row>
    <row r="509" spans="1:8" x14ac:dyDescent="0.3">
      <c r="A509" s="395" t="s">
        <v>3008</v>
      </c>
      <c r="B509" s="395" t="s">
        <v>259</v>
      </c>
      <c r="C509" s="399">
        <v>0</v>
      </c>
      <c r="D509" s="399">
        <v>0</v>
      </c>
      <c r="E509" s="399">
        <v>0</v>
      </c>
      <c r="F509" s="399">
        <v>0</v>
      </c>
      <c r="G509" s="399">
        <v>0</v>
      </c>
      <c r="H509" s="399">
        <v>0</v>
      </c>
    </row>
    <row r="510" spans="1:8" x14ac:dyDescent="0.3">
      <c r="A510" s="395" t="s">
        <v>3009</v>
      </c>
      <c r="B510" s="395" t="s">
        <v>53</v>
      </c>
      <c r="C510" s="399">
        <v>0</v>
      </c>
      <c r="D510" s="399">
        <v>0</v>
      </c>
      <c r="E510" s="399">
        <v>0</v>
      </c>
      <c r="F510" s="399">
        <v>0</v>
      </c>
      <c r="G510" s="399">
        <v>0</v>
      </c>
      <c r="H510" s="399">
        <v>0</v>
      </c>
    </row>
    <row r="511" spans="1:8" x14ac:dyDescent="0.3">
      <c r="A511" s="395" t="s">
        <v>3010</v>
      </c>
      <c r="B511" s="395" t="s">
        <v>628</v>
      </c>
      <c r="C511" s="399">
        <v>0</v>
      </c>
      <c r="D511" s="399">
        <v>0</v>
      </c>
      <c r="E511" s="399">
        <v>0</v>
      </c>
      <c r="F511" s="399">
        <v>0</v>
      </c>
      <c r="G511" s="399">
        <v>0</v>
      </c>
      <c r="H511" s="399">
        <v>0</v>
      </c>
    </row>
    <row r="512" spans="1:8" x14ac:dyDescent="0.3">
      <c r="A512" s="395" t="s">
        <v>3011</v>
      </c>
      <c r="B512" s="395" t="s">
        <v>1639</v>
      </c>
      <c r="C512" s="399">
        <v>0</v>
      </c>
      <c r="D512" s="399">
        <v>0</v>
      </c>
      <c r="E512" s="399">
        <v>0</v>
      </c>
      <c r="F512" s="399">
        <v>0</v>
      </c>
      <c r="G512" s="399">
        <v>0</v>
      </c>
      <c r="H512" s="399">
        <v>0</v>
      </c>
    </row>
    <row r="513" spans="1:8" x14ac:dyDescent="0.3">
      <c r="A513" s="395" t="s">
        <v>3012</v>
      </c>
      <c r="B513" s="395" t="s">
        <v>630</v>
      </c>
      <c r="C513" s="399">
        <v>0</v>
      </c>
      <c r="D513" s="399">
        <v>0</v>
      </c>
      <c r="E513" s="399">
        <v>0</v>
      </c>
      <c r="F513" s="399">
        <v>0</v>
      </c>
      <c r="G513" s="399">
        <v>0</v>
      </c>
      <c r="H513" s="399">
        <v>0</v>
      </c>
    </row>
    <row r="514" spans="1:8" x14ac:dyDescent="0.3">
      <c r="A514" s="395" t="s">
        <v>3013</v>
      </c>
      <c r="B514" s="395" t="s">
        <v>2743</v>
      </c>
      <c r="C514" s="399">
        <v>0</v>
      </c>
      <c r="D514" s="399">
        <v>0</v>
      </c>
      <c r="E514" s="399">
        <v>0</v>
      </c>
      <c r="F514" s="399">
        <v>0</v>
      </c>
      <c r="G514" s="399">
        <v>0</v>
      </c>
      <c r="H514" s="399">
        <v>0</v>
      </c>
    </row>
    <row r="515" spans="1:8" x14ac:dyDescent="0.3">
      <c r="A515" s="395" t="s">
        <v>3014</v>
      </c>
      <c r="B515" s="395" t="s">
        <v>54</v>
      </c>
      <c r="C515" s="399">
        <v>0</v>
      </c>
      <c r="D515" s="399">
        <v>0</v>
      </c>
      <c r="E515" s="399">
        <v>0</v>
      </c>
      <c r="F515" s="399">
        <v>0</v>
      </c>
      <c r="G515" s="399">
        <v>0</v>
      </c>
      <c r="H515" s="399">
        <v>0</v>
      </c>
    </row>
    <row r="516" spans="1:8" x14ac:dyDescent="0.3">
      <c r="A516" s="395" t="s">
        <v>3015</v>
      </c>
      <c r="B516" s="395" t="s">
        <v>588</v>
      </c>
      <c r="C516" s="399">
        <v>0</v>
      </c>
      <c r="D516" s="399">
        <v>0</v>
      </c>
      <c r="E516" s="399">
        <v>0</v>
      </c>
      <c r="F516" s="399">
        <v>0</v>
      </c>
      <c r="G516" s="399">
        <v>0</v>
      </c>
      <c r="H516" s="399">
        <v>0</v>
      </c>
    </row>
    <row r="517" spans="1:8" x14ac:dyDescent="0.3">
      <c r="A517" s="395" t="s">
        <v>3016</v>
      </c>
      <c r="B517" s="395" t="s">
        <v>812</v>
      </c>
      <c r="C517" s="399">
        <v>0</v>
      </c>
      <c r="D517" s="399">
        <v>0</v>
      </c>
      <c r="E517" s="399">
        <v>0</v>
      </c>
      <c r="F517" s="399">
        <v>0</v>
      </c>
      <c r="G517" s="399">
        <v>0</v>
      </c>
      <c r="H517" s="399">
        <v>0</v>
      </c>
    </row>
    <row r="518" spans="1:8" x14ac:dyDescent="0.3">
      <c r="A518" s="395" t="s">
        <v>3017</v>
      </c>
      <c r="B518" s="395" t="s">
        <v>592</v>
      </c>
      <c r="C518" s="399">
        <v>0</v>
      </c>
      <c r="D518" s="399">
        <v>0</v>
      </c>
      <c r="E518" s="399">
        <v>0</v>
      </c>
      <c r="F518" s="399">
        <v>0</v>
      </c>
      <c r="G518" s="399">
        <v>0</v>
      </c>
      <c r="H518" s="399">
        <v>0</v>
      </c>
    </row>
    <row r="519" spans="1:8" x14ac:dyDescent="0.3">
      <c r="A519" s="395" t="s">
        <v>3018</v>
      </c>
      <c r="B519" s="395" t="s">
        <v>637</v>
      </c>
      <c r="C519" s="399">
        <v>0</v>
      </c>
      <c r="D519" s="399">
        <v>0</v>
      </c>
      <c r="E519" s="399">
        <v>0</v>
      </c>
      <c r="F519" s="399">
        <v>0</v>
      </c>
      <c r="G519" s="399">
        <v>0</v>
      </c>
      <c r="H519" s="399">
        <v>0</v>
      </c>
    </row>
    <row r="520" spans="1:8" x14ac:dyDescent="0.3">
      <c r="A520" s="395" t="s">
        <v>3019</v>
      </c>
      <c r="B520" s="395" t="s">
        <v>563</v>
      </c>
      <c r="C520" s="399">
        <v>0</v>
      </c>
      <c r="D520" s="399">
        <v>0</v>
      </c>
      <c r="E520" s="399">
        <v>0</v>
      </c>
      <c r="F520" s="399">
        <v>0</v>
      </c>
      <c r="G520" s="399">
        <v>0</v>
      </c>
      <c r="H520" s="399">
        <v>0</v>
      </c>
    </row>
    <row r="521" spans="1:8" x14ac:dyDescent="0.3">
      <c r="A521" s="395" t="s">
        <v>3020</v>
      </c>
      <c r="B521" s="395" t="s">
        <v>595</v>
      </c>
      <c r="C521" s="399">
        <v>0</v>
      </c>
      <c r="D521" s="399">
        <v>0</v>
      </c>
      <c r="E521" s="399">
        <v>0</v>
      </c>
      <c r="F521" s="399">
        <v>0</v>
      </c>
      <c r="G521" s="399">
        <v>0</v>
      </c>
      <c r="H521" s="399">
        <v>0</v>
      </c>
    </row>
    <row r="522" spans="1:8" x14ac:dyDescent="0.3">
      <c r="A522" s="395" t="s">
        <v>3021</v>
      </c>
      <c r="B522" s="395" t="s">
        <v>2745</v>
      </c>
      <c r="C522" s="399">
        <v>0</v>
      </c>
      <c r="D522" s="399">
        <v>0</v>
      </c>
      <c r="E522" s="399">
        <v>0</v>
      </c>
      <c r="F522" s="399">
        <v>0</v>
      </c>
      <c r="G522" s="399">
        <v>0</v>
      </c>
      <c r="H522" s="399">
        <v>0</v>
      </c>
    </row>
    <row r="523" spans="1:8" x14ac:dyDescent="0.3">
      <c r="A523" s="395" t="s">
        <v>1995</v>
      </c>
      <c r="B523" s="395" t="s">
        <v>682</v>
      </c>
      <c r="C523" s="399">
        <v>106</v>
      </c>
      <c r="D523" s="399">
        <v>106</v>
      </c>
      <c r="E523" s="399">
        <v>0</v>
      </c>
      <c r="F523" s="399">
        <v>0</v>
      </c>
      <c r="G523" s="399">
        <v>106</v>
      </c>
      <c r="H523" s="399">
        <v>0</v>
      </c>
    </row>
    <row r="524" spans="1:8" x14ac:dyDescent="0.3">
      <c r="A524" s="395" t="s">
        <v>3022</v>
      </c>
      <c r="B524" s="395" t="s">
        <v>761</v>
      </c>
      <c r="C524" s="399">
        <v>0</v>
      </c>
      <c r="D524" s="399">
        <v>0</v>
      </c>
      <c r="E524" s="399">
        <v>0</v>
      </c>
      <c r="F524" s="399">
        <v>0</v>
      </c>
      <c r="G524" s="399">
        <v>0</v>
      </c>
      <c r="H524" s="399">
        <v>0</v>
      </c>
    </row>
    <row r="525" spans="1:8" x14ac:dyDescent="0.3">
      <c r="A525" s="395" t="s">
        <v>1996</v>
      </c>
      <c r="B525" s="395" t="s">
        <v>1004</v>
      </c>
      <c r="C525" s="399">
        <v>15300</v>
      </c>
      <c r="D525" s="399">
        <v>15300</v>
      </c>
      <c r="E525" s="399">
        <v>960.42</v>
      </c>
      <c r="F525" s="399">
        <v>960.42</v>
      </c>
      <c r="G525" s="399">
        <v>14339.58</v>
      </c>
      <c r="H525" s="399">
        <v>6.28</v>
      </c>
    </row>
    <row r="526" spans="1:8" x14ac:dyDescent="0.3">
      <c r="A526" s="395" t="s">
        <v>1997</v>
      </c>
      <c r="B526" s="395" t="s">
        <v>255</v>
      </c>
      <c r="C526" s="399">
        <v>76612</v>
      </c>
      <c r="D526" s="399">
        <v>76612</v>
      </c>
      <c r="E526" s="399">
        <v>2920.25</v>
      </c>
      <c r="F526" s="399">
        <v>2920.25</v>
      </c>
      <c r="G526" s="399">
        <v>73691.75</v>
      </c>
      <c r="H526" s="399">
        <v>3.81</v>
      </c>
    </row>
    <row r="527" spans="1:8" x14ac:dyDescent="0.3">
      <c r="A527" s="395" t="s">
        <v>1998</v>
      </c>
      <c r="B527" s="395" t="s">
        <v>44</v>
      </c>
      <c r="C527" s="399">
        <v>610204</v>
      </c>
      <c r="D527" s="399">
        <v>610204</v>
      </c>
      <c r="E527" s="399">
        <v>152550.99</v>
      </c>
      <c r="F527" s="399">
        <v>152550.99</v>
      </c>
      <c r="G527" s="399">
        <v>457653.01</v>
      </c>
      <c r="H527" s="399">
        <v>25</v>
      </c>
    </row>
    <row r="528" spans="1:8" x14ac:dyDescent="0.3">
      <c r="A528" s="395" t="s">
        <v>1999</v>
      </c>
      <c r="B528" s="395" t="s">
        <v>690</v>
      </c>
      <c r="C528" s="399">
        <v>10404</v>
      </c>
      <c r="D528" s="399">
        <v>10404</v>
      </c>
      <c r="E528" s="399">
        <v>1314.84</v>
      </c>
      <c r="F528" s="399">
        <v>1314.84</v>
      </c>
      <c r="G528" s="399">
        <v>9089.16</v>
      </c>
      <c r="H528" s="399">
        <v>12.64</v>
      </c>
    </row>
    <row r="529" spans="1:8" x14ac:dyDescent="0.3">
      <c r="A529" s="395" t="s">
        <v>2000</v>
      </c>
      <c r="B529" s="395" t="s">
        <v>989</v>
      </c>
      <c r="C529" s="399">
        <v>17529</v>
      </c>
      <c r="D529" s="399">
        <v>17529</v>
      </c>
      <c r="E529" s="399">
        <v>2166.85</v>
      </c>
      <c r="F529" s="399">
        <v>2166.85</v>
      </c>
      <c r="G529" s="399">
        <v>15362.15</v>
      </c>
      <c r="H529" s="399">
        <v>12.36</v>
      </c>
    </row>
    <row r="530" spans="1:8" x14ac:dyDescent="0.3">
      <c r="A530" s="395" t="s">
        <v>2001</v>
      </c>
      <c r="B530" s="395" t="s">
        <v>687</v>
      </c>
      <c r="C530" s="399">
        <v>2112</v>
      </c>
      <c r="D530" s="399">
        <v>2112</v>
      </c>
      <c r="E530" s="399">
        <v>0</v>
      </c>
      <c r="F530" s="399">
        <v>0</v>
      </c>
      <c r="G530" s="399">
        <v>2112</v>
      </c>
      <c r="H530" s="399">
        <v>0</v>
      </c>
    </row>
    <row r="531" spans="1:8" x14ac:dyDescent="0.3">
      <c r="A531" s="395" t="s">
        <v>2002</v>
      </c>
      <c r="B531" s="395" t="s">
        <v>183</v>
      </c>
      <c r="C531" s="399">
        <v>97484</v>
      </c>
      <c r="D531" s="399">
        <v>97484</v>
      </c>
      <c r="E531" s="399">
        <v>169.5</v>
      </c>
      <c r="F531" s="399">
        <v>169.5</v>
      </c>
      <c r="G531" s="399">
        <v>97314.5</v>
      </c>
      <c r="H531" s="399">
        <v>0.17</v>
      </c>
    </row>
    <row r="532" spans="1:8" x14ac:dyDescent="0.3">
      <c r="A532" s="395" t="s">
        <v>3023</v>
      </c>
      <c r="B532" s="395" t="s">
        <v>2949</v>
      </c>
      <c r="C532" s="399">
        <v>0</v>
      </c>
      <c r="D532" s="399">
        <v>0</v>
      </c>
      <c r="E532" s="399">
        <v>0</v>
      </c>
      <c r="F532" s="399">
        <v>0</v>
      </c>
      <c r="G532" s="399">
        <v>0</v>
      </c>
      <c r="H532" s="399">
        <v>0</v>
      </c>
    </row>
    <row r="533" spans="1:8" x14ac:dyDescent="0.3">
      <c r="A533" s="395" t="s">
        <v>3024</v>
      </c>
      <c r="B533" s="395" t="s">
        <v>2951</v>
      </c>
      <c r="C533" s="399">
        <v>0</v>
      </c>
      <c r="D533" s="399">
        <v>0</v>
      </c>
      <c r="E533" s="399">
        <v>0</v>
      </c>
      <c r="F533" s="399">
        <v>0</v>
      </c>
      <c r="G533" s="399">
        <v>0</v>
      </c>
      <c r="H533" s="399">
        <v>0</v>
      </c>
    </row>
    <row r="534" spans="1:8" x14ac:dyDescent="0.3">
      <c r="A534" s="395" t="s">
        <v>2003</v>
      </c>
      <c r="B534" s="395" t="s">
        <v>1040</v>
      </c>
      <c r="C534" s="399">
        <v>1023761</v>
      </c>
      <c r="D534" s="399">
        <v>1023761</v>
      </c>
      <c r="E534" s="399">
        <v>2373.75</v>
      </c>
      <c r="F534" s="399">
        <v>2373.75</v>
      </c>
      <c r="G534" s="399">
        <v>1021387.25</v>
      </c>
      <c r="H534" s="399">
        <v>0.23</v>
      </c>
    </row>
    <row r="535" spans="1:8" x14ac:dyDescent="0.3">
      <c r="A535" s="395" t="s">
        <v>2004</v>
      </c>
      <c r="B535" s="395" t="s">
        <v>993</v>
      </c>
      <c r="C535" s="399">
        <v>77343</v>
      </c>
      <c r="D535" s="399">
        <v>77343</v>
      </c>
      <c r="E535" s="399">
        <v>63</v>
      </c>
      <c r="F535" s="399">
        <v>63</v>
      </c>
      <c r="G535" s="399">
        <v>77280</v>
      </c>
      <c r="H535" s="399">
        <v>0.08</v>
      </c>
    </row>
    <row r="536" spans="1:8" x14ac:dyDescent="0.3">
      <c r="A536" s="395" t="s">
        <v>2005</v>
      </c>
      <c r="B536" s="395" t="s">
        <v>995</v>
      </c>
      <c r="C536" s="399">
        <v>77343</v>
      </c>
      <c r="D536" s="399">
        <v>77343</v>
      </c>
      <c r="E536" s="399">
        <v>3485</v>
      </c>
      <c r="F536" s="399">
        <v>3485</v>
      </c>
      <c r="G536" s="399">
        <v>73858</v>
      </c>
      <c r="H536" s="399">
        <v>4.51</v>
      </c>
    </row>
    <row r="537" spans="1:8" x14ac:dyDescent="0.3">
      <c r="A537" s="395" t="s">
        <v>3025</v>
      </c>
      <c r="B537" s="395" t="s">
        <v>2982</v>
      </c>
      <c r="C537" s="399">
        <v>0</v>
      </c>
      <c r="D537" s="399">
        <v>0</v>
      </c>
      <c r="E537" s="399">
        <v>0</v>
      </c>
      <c r="F537" s="399">
        <v>0</v>
      </c>
      <c r="G537" s="399">
        <v>0</v>
      </c>
      <c r="H537" s="399">
        <v>0</v>
      </c>
    </row>
    <row r="538" spans="1:8" x14ac:dyDescent="0.3">
      <c r="A538" s="395" t="s">
        <v>3026</v>
      </c>
      <c r="B538" s="395" t="s">
        <v>3027</v>
      </c>
      <c r="C538" s="399">
        <v>0</v>
      </c>
      <c r="D538" s="399">
        <v>0</v>
      </c>
      <c r="E538" s="399">
        <v>0</v>
      </c>
      <c r="F538" s="399">
        <v>0</v>
      </c>
      <c r="G538" s="399">
        <v>0</v>
      </c>
      <c r="H538" s="399">
        <v>0</v>
      </c>
    </row>
    <row r="539" spans="1:8" x14ac:dyDescent="0.3">
      <c r="A539" s="395" t="s">
        <v>3028</v>
      </c>
      <c r="B539" s="395" t="s">
        <v>3029</v>
      </c>
      <c r="C539" s="399">
        <v>0</v>
      </c>
      <c r="D539" s="399">
        <v>0</v>
      </c>
      <c r="E539" s="399">
        <v>0</v>
      </c>
      <c r="F539" s="399">
        <v>0</v>
      </c>
      <c r="G539" s="399">
        <v>0</v>
      </c>
      <c r="H539" s="399">
        <v>0</v>
      </c>
    </row>
    <row r="540" spans="1:8" x14ac:dyDescent="0.3">
      <c r="A540" s="395" t="s">
        <v>2006</v>
      </c>
      <c r="B540" s="395" t="s">
        <v>999</v>
      </c>
      <c r="C540" s="399">
        <v>87343</v>
      </c>
      <c r="D540" s="399">
        <v>87343</v>
      </c>
      <c r="E540" s="399">
        <v>3300</v>
      </c>
      <c r="F540" s="399">
        <v>3300</v>
      </c>
      <c r="G540" s="399">
        <v>84043</v>
      </c>
      <c r="H540" s="399">
        <v>3.78</v>
      </c>
    </row>
    <row r="541" spans="1:8" x14ac:dyDescent="0.3">
      <c r="A541" s="395" t="s">
        <v>2007</v>
      </c>
      <c r="B541" s="395" t="s">
        <v>1008</v>
      </c>
      <c r="C541" s="399">
        <v>20</v>
      </c>
      <c r="D541" s="399">
        <v>20</v>
      </c>
      <c r="E541" s="399">
        <v>0</v>
      </c>
      <c r="F541" s="399">
        <v>0</v>
      </c>
      <c r="G541" s="399">
        <v>20</v>
      </c>
      <c r="H541" s="399">
        <v>0</v>
      </c>
    </row>
    <row r="542" spans="1:8" x14ac:dyDescent="0.3">
      <c r="A542" s="395" t="s">
        <v>2008</v>
      </c>
      <c r="B542" s="395" t="s">
        <v>697</v>
      </c>
      <c r="C542" s="399">
        <v>1381</v>
      </c>
      <c r="D542" s="399">
        <v>1381</v>
      </c>
      <c r="E542" s="399">
        <v>345.25</v>
      </c>
      <c r="F542" s="399">
        <v>345.25</v>
      </c>
      <c r="G542" s="399">
        <v>1035.75</v>
      </c>
      <c r="H542" s="399">
        <v>25</v>
      </c>
    </row>
    <row r="543" spans="1:8" x14ac:dyDescent="0.3">
      <c r="A543" s="395" t="s">
        <v>2009</v>
      </c>
      <c r="B543" s="395" t="s">
        <v>55</v>
      </c>
      <c r="C543" s="399">
        <v>97167</v>
      </c>
      <c r="D543" s="399">
        <v>97167</v>
      </c>
      <c r="E543" s="399">
        <v>21652.18</v>
      </c>
      <c r="F543" s="399">
        <v>21652.18</v>
      </c>
      <c r="G543" s="399">
        <v>75514.820000000007</v>
      </c>
      <c r="H543" s="399">
        <v>22.28</v>
      </c>
    </row>
    <row r="544" spans="1:8" x14ac:dyDescent="0.3">
      <c r="A544" s="395" t="s">
        <v>2010</v>
      </c>
      <c r="B544" s="395" t="s">
        <v>261</v>
      </c>
      <c r="C544" s="399">
        <v>5347</v>
      </c>
      <c r="D544" s="399">
        <v>5347</v>
      </c>
      <c r="E544" s="399">
        <v>680.3</v>
      </c>
      <c r="F544" s="399">
        <v>680.3</v>
      </c>
      <c r="G544" s="399">
        <v>4666.7</v>
      </c>
      <c r="H544" s="399">
        <v>12.72</v>
      </c>
    </row>
    <row r="545" spans="1:8" x14ac:dyDescent="0.3">
      <c r="A545" s="395" t="s">
        <v>2011</v>
      </c>
      <c r="B545" s="395" t="s">
        <v>1002</v>
      </c>
      <c r="C545" s="399">
        <v>5326</v>
      </c>
      <c r="D545" s="399">
        <v>5326</v>
      </c>
      <c r="E545" s="399">
        <v>0</v>
      </c>
      <c r="F545" s="399">
        <v>0</v>
      </c>
      <c r="G545" s="399">
        <v>5326</v>
      </c>
      <c r="H545" s="399">
        <v>0</v>
      </c>
    </row>
    <row r="546" spans="1:8" x14ac:dyDescent="0.3">
      <c r="A546" s="395" t="s">
        <v>2012</v>
      </c>
      <c r="B546" s="395" t="s">
        <v>713</v>
      </c>
      <c r="C546" s="399">
        <v>4</v>
      </c>
      <c r="D546" s="399">
        <v>4</v>
      </c>
      <c r="E546" s="399">
        <v>0</v>
      </c>
      <c r="F546" s="399">
        <v>0</v>
      </c>
      <c r="G546" s="399">
        <v>4</v>
      </c>
      <c r="H546" s="399">
        <v>0</v>
      </c>
    </row>
    <row r="547" spans="1:8" x14ac:dyDescent="0.3">
      <c r="A547" s="395" t="s">
        <v>2013</v>
      </c>
      <c r="B547" s="395" t="s">
        <v>575</v>
      </c>
      <c r="C547" s="399">
        <v>528</v>
      </c>
      <c r="D547" s="399">
        <v>528</v>
      </c>
      <c r="E547" s="399">
        <v>0</v>
      </c>
      <c r="F547" s="399">
        <v>0</v>
      </c>
      <c r="G547" s="399">
        <v>528</v>
      </c>
      <c r="H547" s="399">
        <v>0</v>
      </c>
    </row>
    <row r="548" spans="1:8" x14ac:dyDescent="0.3">
      <c r="A548" s="395" t="s">
        <v>3030</v>
      </c>
      <c r="B548" s="395" t="s">
        <v>791</v>
      </c>
      <c r="C548" s="399">
        <v>0</v>
      </c>
      <c r="D548" s="399">
        <v>0</v>
      </c>
      <c r="E548" s="399">
        <v>0</v>
      </c>
      <c r="F548" s="399">
        <v>0</v>
      </c>
      <c r="G548" s="399">
        <v>0</v>
      </c>
      <c r="H548" s="399">
        <v>0</v>
      </c>
    </row>
    <row r="549" spans="1:8" x14ac:dyDescent="0.3">
      <c r="A549" s="395" t="s">
        <v>3031</v>
      </c>
      <c r="B549" s="395" t="s">
        <v>722</v>
      </c>
      <c r="C549" s="399">
        <v>0</v>
      </c>
      <c r="D549" s="399">
        <v>0</v>
      </c>
      <c r="E549" s="399">
        <v>0</v>
      </c>
      <c r="F549" s="399">
        <v>0</v>
      </c>
      <c r="G549" s="399">
        <v>0</v>
      </c>
      <c r="H549" s="399">
        <v>0</v>
      </c>
    </row>
    <row r="550" spans="1:8" x14ac:dyDescent="0.3">
      <c r="A550" s="395" t="s">
        <v>3032</v>
      </c>
      <c r="B550" s="395" t="s">
        <v>794</v>
      </c>
      <c r="C550" s="399">
        <v>0</v>
      </c>
      <c r="D550" s="399">
        <v>0</v>
      </c>
      <c r="E550" s="399">
        <v>0</v>
      </c>
      <c r="F550" s="399">
        <v>0</v>
      </c>
      <c r="G550" s="399">
        <v>0</v>
      </c>
      <c r="H550" s="399">
        <v>0</v>
      </c>
    </row>
    <row r="551" spans="1:8" x14ac:dyDescent="0.3">
      <c r="A551" s="395" t="s">
        <v>3033</v>
      </c>
      <c r="B551" s="395" t="s">
        <v>2961</v>
      </c>
      <c r="C551" s="399">
        <v>0</v>
      </c>
      <c r="D551" s="399">
        <v>0</v>
      </c>
      <c r="E551" s="399">
        <v>0</v>
      </c>
      <c r="F551" s="399">
        <v>0</v>
      </c>
      <c r="G551" s="399">
        <v>0</v>
      </c>
      <c r="H551" s="399">
        <v>0</v>
      </c>
    </row>
    <row r="552" spans="1:8" x14ac:dyDescent="0.3">
      <c r="A552" s="395" t="s">
        <v>3034</v>
      </c>
      <c r="B552" s="395" t="s">
        <v>2828</v>
      </c>
      <c r="C552" s="400">
        <v>0</v>
      </c>
      <c r="D552" s="400">
        <v>0</v>
      </c>
      <c r="E552" s="400">
        <v>0</v>
      </c>
      <c r="F552" s="400">
        <v>0</v>
      </c>
      <c r="G552" s="400">
        <v>0</v>
      </c>
      <c r="H552" s="400">
        <v>0</v>
      </c>
    </row>
    <row r="553" spans="1:8" x14ac:dyDescent="0.3">
      <c r="A553" s="395" t="s">
        <v>1063</v>
      </c>
      <c r="B553" s="401"/>
      <c r="C553" s="399"/>
      <c r="D553" s="399"/>
      <c r="E553" s="399"/>
      <c r="F553" s="399"/>
      <c r="G553" s="399"/>
      <c r="H553" s="399"/>
    </row>
    <row r="554" spans="1:8" x14ac:dyDescent="0.3">
      <c r="A554" s="332"/>
      <c r="B554" s="332"/>
      <c r="C554" s="333"/>
      <c r="D554" s="333"/>
      <c r="E554" s="333"/>
      <c r="F554" s="333"/>
      <c r="G554" s="333"/>
    </row>
    <row r="555" spans="1:8" x14ac:dyDescent="0.3">
      <c r="A555" s="395" t="s">
        <v>975</v>
      </c>
      <c r="B555" s="401"/>
      <c r="C555" s="399">
        <v>1706737</v>
      </c>
      <c r="D555" s="399">
        <v>1706737</v>
      </c>
      <c r="E555" s="399">
        <v>167800.75</v>
      </c>
      <c r="F555" s="399">
        <v>167800.75</v>
      </c>
      <c r="G555" s="399">
        <v>1538936.25</v>
      </c>
      <c r="H555" s="399">
        <v>9.83</v>
      </c>
    </row>
    <row r="556" spans="1:8" x14ac:dyDescent="0.3">
      <c r="A556" s="395" t="s">
        <v>976</v>
      </c>
      <c r="B556" s="401"/>
      <c r="C556" s="400">
        <v>2205314</v>
      </c>
      <c r="D556" s="400">
        <v>2205314</v>
      </c>
      <c r="E556" s="400">
        <v>191982.33</v>
      </c>
      <c r="F556" s="400">
        <v>191982.33</v>
      </c>
      <c r="G556" s="400">
        <v>2013331.67</v>
      </c>
      <c r="H556" s="400">
        <v>8.7100000000000009</v>
      </c>
    </row>
    <row r="557" spans="1:8" x14ac:dyDescent="0.3">
      <c r="A557" s="395" t="s">
        <v>977</v>
      </c>
      <c r="B557" s="401"/>
      <c r="C557" s="399">
        <v>-498577</v>
      </c>
      <c r="D557" s="399">
        <v>-498577</v>
      </c>
      <c r="E557" s="399">
        <v>-24181.58</v>
      </c>
      <c r="F557" s="399">
        <v>-24181.58</v>
      </c>
      <c r="G557" s="399">
        <v>-474395.42</v>
      </c>
      <c r="H557" s="399">
        <v>4.8499999999999996</v>
      </c>
    </row>
    <row r="558" spans="1:8" x14ac:dyDescent="0.3">
      <c r="A558" s="332"/>
      <c r="B558" s="332"/>
      <c r="C558" s="333"/>
      <c r="D558" s="333"/>
      <c r="E558" s="333"/>
      <c r="F558" s="333"/>
      <c r="G558" s="333"/>
    </row>
    <row r="559" spans="1:8" x14ac:dyDescent="0.3">
      <c r="A559" s="395" t="s">
        <v>360</v>
      </c>
      <c r="B559" s="394"/>
      <c r="C559" s="394"/>
      <c r="D559" s="394"/>
      <c r="E559" s="394"/>
      <c r="F559" s="394"/>
      <c r="G559" s="394"/>
      <c r="H559" s="394"/>
    </row>
    <row r="560" spans="1:8" x14ac:dyDescent="0.3">
      <c r="A560" s="395" t="s">
        <v>2014</v>
      </c>
      <c r="B560" s="395" t="s">
        <v>1065</v>
      </c>
      <c r="C560" s="399">
        <v>34546</v>
      </c>
      <c r="D560" s="399">
        <v>34546</v>
      </c>
      <c r="E560" s="399">
        <v>12300</v>
      </c>
      <c r="F560" s="399">
        <v>12300</v>
      </c>
      <c r="G560" s="399">
        <v>22246</v>
      </c>
      <c r="H560" s="399">
        <v>35.6</v>
      </c>
    </row>
    <row r="561" spans="1:8" x14ac:dyDescent="0.3">
      <c r="A561" s="395" t="s">
        <v>2015</v>
      </c>
      <c r="B561" s="395" t="s">
        <v>1067</v>
      </c>
      <c r="C561" s="399">
        <v>13406</v>
      </c>
      <c r="D561" s="399">
        <v>13406</v>
      </c>
      <c r="E561" s="399">
        <v>4076</v>
      </c>
      <c r="F561" s="399">
        <v>4076</v>
      </c>
      <c r="G561" s="399">
        <v>9330</v>
      </c>
      <c r="H561" s="399">
        <v>30.4</v>
      </c>
    </row>
    <row r="562" spans="1:8" x14ac:dyDescent="0.3">
      <c r="A562" s="395" t="s">
        <v>2016</v>
      </c>
      <c r="B562" s="395" t="s">
        <v>1069</v>
      </c>
      <c r="C562" s="399">
        <v>24750</v>
      </c>
      <c r="D562" s="399">
        <v>24750</v>
      </c>
      <c r="E562" s="399">
        <v>7400</v>
      </c>
      <c r="F562" s="399">
        <v>7400</v>
      </c>
      <c r="G562" s="399">
        <v>17350</v>
      </c>
      <c r="H562" s="399">
        <v>29.9</v>
      </c>
    </row>
    <row r="563" spans="1:8" x14ac:dyDescent="0.3">
      <c r="A563" s="395" t="s">
        <v>2017</v>
      </c>
      <c r="B563" s="395" t="s">
        <v>1071</v>
      </c>
      <c r="C563" s="399">
        <v>1031</v>
      </c>
      <c r="D563" s="399">
        <v>1031</v>
      </c>
      <c r="E563" s="399">
        <v>4800</v>
      </c>
      <c r="F563" s="399">
        <v>4800</v>
      </c>
      <c r="G563" s="399">
        <v>-3769</v>
      </c>
      <c r="H563" s="399">
        <v>465.57</v>
      </c>
    </row>
    <row r="564" spans="1:8" x14ac:dyDescent="0.3">
      <c r="A564" s="395" t="s">
        <v>3035</v>
      </c>
      <c r="B564" s="395" t="s">
        <v>3036</v>
      </c>
      <c r="C564" s="399">
        <v>0</v>
      </c>
      <c r="D564" s="399">
        <v>0</v>
      </c>
      <c r="E564" s="399">
        <v>0</v>
      </c>
      <c r="F564" s="399">
        <v>0</v>
      </c>
      <c r="G564" s="399">
        <v>0</v>
      </c>
      <c r="H564" s="399">
        <v>0</v>
      </c>
    </row>
    <row r="565" spans="1:8" x14ac:dyDescent="0.3">
      <c r="A565" s="395" t="s">
        <v>3037</v>
      </c>
      <c r="B565" s="395" t="s">
        <v>3038</v>
      </c>
      <c r="C565" s="399">
        <v>0</v>
      </c>
      <c r="D565" s="399">
        <v>0</v>
      </c>
      <c r="E565" s="399">
        <v>0</v>
      </c>
      <c r="F565" s="399">
        <v>0</v>
      </c>
      <c r="G565" s="399">
        <v>0</v>
      </c>
      <c r="H565" s="399">
        <v>0</v>
      </c>
    </row>
    <row r="566" spans="1:8" x14ac:dyDescent="0.3">
      <c r="A566" s="395" t="s">
        <v>2018</v>
      </c>
      <c r="B566" s="395" t="s">
        <v>245</v>
      </c>
      <c r="C566" s="399">
        <v>500</v>
      </c>
      <c r="D566" s="399">
        <v>500</v>
      </c>
      <c r="E566" s="399">
        <v>0</v>
      </c>
      <c r="F566" s="399">
        <v>0</v>
      </c>
      <c r="G566" s="399">
        <v>500</v>
      </c>
      <c r="H566" s="399">
        <v>0</v>
      </c>
    </row>
    <row r="567" spans="1:8" x14ac:dyDescent="0.3">
      <c r="A567" s="395" t="s">
        <v>3039</v>
      </c>
      <c r="B567" s="395" t="s">
        <v>2602</v>
      </c>
      <c r="C567" s="399">
        <v>0</v>
      </c>
      <c r="D567" s="399">
        <v>0</v>
      </c>
      <c r="E567" s="399">
        <v>0</v>
      </c>
      <c r="F567" s="399">
        <v>0</v>
      </c>
      <c r="G567" s="399">
        <v>0</v>
      </c>
      <c r="H567" s="399">
        <v>0</v>
      </c>
    </row>
    <row r="568" spans="1:8" x14ac:dyDescent="0.3">
      <c r="A568" s="395" t="s">
        <v>3040</v>
      </c>
      <c r="B568" s="395" t="s">
        <v>525</v>
      </c>
      <c r="C568" s="399">
        <v>0</v>
      </c>
      <c r="D568" s="399">
        <v>0</v>
      </c>
      <c r="E568" s="399">
        <v>0</v>
      </c>
      <c r="F568" s="399">
        <v>0</v>
      </c>
      <c r="G568" s="399">
        <v>0</v>
      </c>
      <c r="H568" s="399">
        <v>0</v>
      </c>
    </row>
    <row r="569" spans="1:8" x14ac:dyDescent="0.3">
      <c r="A569" s="395" t="s">
        <v>3041</v>
      </c>
      <c r="B569" s="395" t="s">
        <v>2608</v>
      </c>
      <c r="C569" s="399">
        <v>0</v>
      </c>
      <c r="D569" s="399">
        <v>0</v>
      </c>
      <c r="E569" s="399">
        <v>0</v>
      </c>
      <c r="F569" s="399">
        <v>0</v>
      </c>
      <c r="G569" s="399">
        <v>0</v>
      </c>
      <c r="H569" s="399">
        <v>0</v>
      </c>
    </row>
    <row r="570" spans="1:8" x14ac:dyDescent="0.3">
      <c r="A570" s="395" t="s">
        <v>3042</v>
      </c>
      <c r="B570" s="395" t="s">
        <v>2610</v>
      </c>
      <c r="C570" s="399">
        <v>0</v>
      </c>
      <c r="D570" s="399">
        <v>0</v>
      </c>
      <c r="E570" s="399">
        <v>0</v>
      </c>
      <c r="F570" s="399">
        <v>0</v>
      </c>
      <c r="G570" s="399">
        <v>0</v>
      </c>
      <c r="H570" s="399">
        <v>0</v>
      </c>
    </row>
    <row r="571" spans="1:8" x14ac:dyDescent="0.3">
      <c r="A571" s="395" t="s">
        <v>3043</v>
      </c>
      <c r="B571" s="395" t="s">
        <v>2614</v>
      </c>
      <c r="C571" s="399">
        <v>0</v>
      </c>
      <c r="D571" s="399">
        <v>0</v>
      </c>
      <c r="E571" s="399">
        <v>0</v>
      </c>
      <c r="F571" s="399">
        <v>0</v>
      </c>
      <c r="G571" s="399">
        <v>0</v>
      </c>
      <c r="H571" s="399">
        <v>0</v>
      </c>
    </row>
    <row r="572" spans="1:8" x14ac:dyDescent="0.3">
      <c r="A572" s="395" t="s">
        <v>3044</v>
      </c>
      <c r="B572" s="395" t="s">
        <v>2618</v>
      </c>
      <c r="C572" s="399">
        <v>0</v>
      </c>
      <c r="D572" s="399">
        <v>0</v>
      </c>
      <c r="E572" s="399">
        <v>0</v>
      </c>
      <c r="F572" s="399">
        <v>0</v>
      </c>
      <c r="G572" s="399">
        <v>0</v>
      </c>
      <c r="H572" s="399">
        <v>0</v>
      </c>
    </row>
    <row r="573" spans="1:8" x14ac:dyDescent="0.3">
      <c r="A573" s="395" t="s">
        <v>3045</v>
      </c>
      <c r="B573" s="395" t="s">
        <v>2492</v>
      </c>
      <c r="C573" s="399">
        <v>0</v>
      </c>
      <c r="D573" s="399">
        <v>0</v>
      </c>
      <c r="E573" s="399">
        <v>4.8499999999999996</v>
      </c>
      <c r="F573" s="399">
        <v>4.8499999999999996</v>
      </c>
      <c r="G573" s="399">
        <v>-4.8499999999999996</v>
      </c>
      <c r="H573" s="399">
        <v>100</v>
      </c>
    </row>
    <row r="574" spans="1:8" x14ac:dyDescent="0.3">
      <c r="A574" s="395" t="s">
        <v>2019</v>
      </c>
      <c r="B574" s="395" t="s">
        <v>1074</v>
      </c>
      <c r="C574" s="399">
        <v>0</v>
      </c>
      <c r="D574" s="399">
        <v>0</v>
      </c>
      <c r="E574" s="399">
        <v>1983.92</v>
      </c>
      <c r="F574" s="399">
        <v>1983.92</v>
      </c>
      <c r="G574" s="399">
        <v>-1983.92</v>
      </c>
      <c r="H574" s="399">
        <v>100</v>
      </c>
    </row>
    <row r="575" spans="1:8" x14ac:dyDescent="0.3">
      <c r="A575" s="395" t="s">
        <v>3046</v>
      </c>
      <c r="B575" s="395" t="s">
        <v>984</v>
      </c>
      <c r="C575" s="399">
        <v>0</v>
      </c>
      <c r="D575" s="399">
        <v>0</v>
      </c>
      <c r="E575" s="399">
        <v>0</v>
      </c>
      <c r="F575" s="399">
        <v>0</v>
      </c>
      <c r="G575" s="399">
        <v>0</v>
      </c>
      <c r="H575" s="399">
        <v>0</v>
      </c>
    </row>
    <row r="576" spans="1:8" x14ac:dyDescent="0.3">
      <c r="A576" s="395" t="s">
        <v>3047</v>
      </c>
      <c r="B576" s="395" t="s">
        <v>244</v>
      </c>
      <c r="C576" s="399">
        <v>0</v>
      </c>
      <c r="D576" s="399">
        <v>0</v>
      </c>
      <c r="E576" s="399">
        <v>0</v>
      </c>
      <c r="F576" s="399">
        <v>0</v>
      </c>
      <c r="G576" s="399">
        <v>0</v>
      </c>
      <c r="H576" s="399">
        <v>0</v>
      </c>
    </row>
    <row r="577" spans="1:8" x14ac:dyDescent="0.3">
      <c r="A577" s="395" t="s">
        <v>2020</v>
      </c>
      <c r="B577" s="395" t="s">
        <v>1036</v>
      </c>
      <c r="C577" s="399">
        <v>104887</v>
      </c>
      <c r="D577" s="399">
        <v>104887</v>
      </c>
      <c r="E577" s="399">
        <v>0</v>
      </c>
      <c r="F577" s="399">
        <v>0</v>
      </c>
      <c r="G577" s="399">
        <v>104887</v>
      </c>
      <c r="H577" s="399">
        <v>0</v>
      </c>
    </row>
    <row r="578" spans="1:8" x14ac:dyDescent="0.3">
      <c r="A578" s="395" t="s">
        <v>3048</v>
      </c>
      <c r="B578" s="395" t="s">
        <v>2663</v>
      </c>
      <c r="C578" s="399">
        <v>0</v>
      </c>
      <c r="D578" s="399">
        <v>0</v>
      </c>
      <c r="E578" s="399">
        <v>0</v>
      </c>
      <c r="F578" s="399">
        <v>0</v>
      </c>
      <c r="G578" s="399">
        <v>0</v>
      </c>
      <c r="H578" s="399">
        <v>0</v>
      </c>
    </row>
    <row r="579" spans="1:8" x14ac:dyDescent="0.3">
      <c r="A579" s="395" t="s">
        <v>3049</v>
      </c>
      <c r="B579" s="395" t="s">
        <v>180</v>
      </c>
      <c r="C579" s="399">
        <v>0</v>
      </c>
      <c r="D579" s="399">
        <v>0</v>
      </c>
      <c r="E579" s="399">
        <v>0</v>
      </c>
      <c r="F579" s="399">
        <v>0</v>
      </c>
      <c r="G579" s="399">
        <v>0</v>
      </c>
      <c r="H579" s="399">
        <v>0</v>
      </c>
    </row>
    <row r="580" spans="1:8" x14ac:dyDescent="0.3">
      <c r="A580" s="395" t="s">
        <v>3050</v>
      </c>
      <c r="B580" s="395" t="s">
        <v>51</v>
      </c>
      <c r="C580" s="399">
        <v>0</v>
      </c>
      <c r="D580" s="399">
        <v>0</v>
      </c>
      <c r="E580" s="399">
        <v>0</v>
      </c>
      <c r="F580" s="399">
        <v>0</v>
      </c>
      <c r="G580" s="399">
        <v>0</v>
      </c>
      <c r="H580" s="399">
        <v>0</v>
      </c>
    </row>
    <row r="581" spans="1:8" x14ac:dyDescent="0.3">
      <c r="A581" s="395" t="s">
        <v>3051</v>
      </c>
      <c r="B581" s="395" t="s">
        <v>181</v>
      </c>
      <c r="C581" s="399">
        <v>0</v>
      </c>
      <c r="D581" s="399">
        <v>0</v>
      </c>
      <c r="E581" s="399">
        <v>0</v>
      </c>
      <c r="F581" s="399">
        <v>0</v>
      </c>
      <c r="G581" s="399">
        <v>0</v>
      </c>
      <c r="H581" s="399">
        <v>0</v>
      </c>
    </row>
    <row r="582" spans="1:8" x14ac:dyDescent="0.3">
      <c r="A582" s="395" t="s">
        <v>3052</v>
      </c>
      <c r="B582" s="395" t="s">
        <v>580</v>
      </c>
      <c r="C582" s="399">
        <v>0</v>
      </c>
      <c r="D582" s="399">
        <v>0</v>
      </c>
      <c r="E582" s="399">
        <v>0</v>
      </c>
      <c r="F582" s="399">
        <v>0</v>
      </c>
      <c r="G582" s="399">
        <v>0</v>
      </c>
      <c r="H582" s="399">
        <v>0</v>
      </c>
    </row>
    <row r="583" spans="1:8" x14ac:dyDescent="0.3">
      <c r="A583" s="395" t="s">
        <v>3053</v>
      </c>
      <c r="B583" s="395" t="s">
        <v>3054</v>
      </c>
      <c r="C583" s="399">
        <v>0</v>
      </c>
      <c r="D583" s="399">
        <v>0</v>
      </c>
      <c r="E583" s="399">
        <v>0</v>
      </c>
      <c r="F583" s="399">
        <v>0</v>
      </c>
      <c r="G583" s="399">
        <v>0</v>
      </c>
      <c r="H583" s="399">
        <v>0</v>
      </c>
    </row>
    <row r="584" spans="1:8" x14ac:dyDescent="0.3">
      <c r="A584" s="395" t="s">
        <v>3055</v>
      </c>
      <c r="B584" s="395" t="s">
        <v>3056</v>
      </c>
      <c r="C584" s="399">
        <v>0</v>
      </c>
      <c r="D584" s="399">
        <v>0</v>
      </c>
      <c r="E584" s="399">
        <v>0</v>
      </c>
      <c r="F584" s="399">
        <v>0</v>
      </c>
      <c r="G584" s="399">
        <v>0</v>
      </c>
      <c r="H584" s="399">
        <v>0</v>
      </c>
    </row>
    <row r="585" spans="1:8" x14ac:dyDescent="0.3">
      <c r="A585" s="395" t="s">
        <v>3057</v>
      </c>
      <c r="B585" s="395" t="s">
        <v>3058</v>
      </c>
      <c r="C585" s="399">
        <v>0</v>
      </c>
      <c r="D585" s="399">
        <v>0</v>
      </c>
      <c r="E585" s="399">
        <v>0</v>
      </c>
      <c r="F585" s="399">
        <v>0</v>
      </c>
      <c r="G585" s="399">
        <v>0</v>
      </c>
      <c r="H585" s="399">
        <v>0</v>
      </c>
    </row>
    <row r="586" spans="1:8" x14ac:dyDescent="0.3">
      <c r="A586" s="395" t="s">
        <v>3059</v>
      </c>
      <c r="B586" s="395" t="s">
        <v>742</v>
      </c>
      <c r="C586" s="399">
        <v>0</v>
      </c>
      <c r="D586" s="399">
        <v>0</v>
      </c>
      <c r="E586" s="399">
        <v>0</v>
      </c>
      <c r="F586" s="399">
        <v>0</v>
      </c>
      <c r="G586" s="399">
        <v>0</v>
      </c>
      <c r="H586" s="399">
        <v>0</v>
      </c>
    </row>
    <row r="587" spans="1:8" x14ac:dyDescent="0.3">
      <c r="A587" s="395" t="s">
        <v>3060</v>
      </c>
      <c r="B587" s="395" t="s">
        <v>582</v>
      </c>
      <c r="C587" s="399">
        <v>0</v>
      </c>
      <c r="D587" s="399">
        <v>0</v>
      </c>
      <c r="E587" s="399">
        <v>0</v>
      </c>
      <c r="F587" s="399">
        <v>0</v>
      </c>
      <c r="G587" s="399">
        <v>0</v>
      </c>
      <c r="H587" s="399">
        <v>0</v>
      </c>
    </row>
    <row r="588" spans="1:8" x14ac:dyDescent="0.3">
      <c r="A588" s="395" t="s">
        <v>3061</v>
      </c>
      <c r="B588" s="395" t="s">
        <v>259</v>
      </c>
      <c r="C588" s="399">
        <v>0</v>
      </c>
      <c r="D588" s="399">
        <v>0</v>
      </c>
      <c r="E588" s="399">
        <v>0</v>
      </c>
      <c r="F588" s="399">
        <v>0</v>
      </c>
      <c r="G588" s="399">
        <v>0</v>
      </c>
      <c r="H588" s="399">
        <v>0</v>
      </c>
    </row>
    <row r="589" spans="1:8" x14ac:dyDescent="0.3">
      <c r="A589" s="395" t="s">
        <v>3062</v>
      </c>
      <c r="B589" s="395" t="s">
        <v>53</v>
      </c>
      <c r="C589" s="399">
        <v>0</v>
      </c>
      <c r="D589" s="399">
        <v>0</v>
      </c>
      <c r="E589" s="399">
        <v>0</v>
      </c>
      <c r="F589" s="399">
        <v>0</v>
      </c>
      <c r="G589" s="399">
        <v>0</v>
      </c>
      <c r="H589" s="399">
        <v>0</v>
      </c>
    </row>
    <row r="590" spans="1:8" x14ac:dyDescent="0.3">
      <c r="A590" s="395" t="s">
        <v>3063</v>
      </c>
      <c r="B590" s="395" t="s">
        <v>628</v>
      </c>
      <c r="C590" s="399">
        <v>0</v>
      </c>
      <c r="D590" s="399">
        <v>0</v>
      </c>
      <c r="E590" s="399">
        <v>0</v>
      </c>
      <c r="F590" s="399">
        <v>0</v>
      </c>
      <c r="G590" s="399">
        <v>0</v>
      </c>
      <c r="H590" s="399">
        <v>0</v>
      </c>
    </row>
    <row r="591" spans="1:8" x14ac:dyDescent="0.3">
      <c r="A591" s="395" t="s">
        <v>3064</v>
      </c>
      <c r="B591" s="395" t="s">
        <v>1639</v>
      </c>
      <c r="C591" s="399">
        <v>0</v>
      </c>
      <c r="D591" s="399">
        <v>0</v>
      </c>
      <c r="E591" s="399">
        <v>0</v>
      </c>
      <c r="F591" s="399">
        <v>0</v>
      </c>
      <c r="G591" s="399">
        <v>0</v>
      </c>
      <c r="H591" s="399">
        <v>0</v>
      </c>
    </row>
    <row r="592" spans="1:8" x14ac:dyDescent="0.3">
      <c r="A592" s="395" t="s">
        <v>3065</v>
      </c>
      <c r="B592" s="395" t="s">
        <v>630</v>
      </c>
      <c r="C592" s="399">
        <v>0</v>
      </c>
      <c r="D592" s="399">
        <v>0</v>
      </c>
      <c r="E592" s="399">
        <v>0</v>
      </c>
      <c r="F592" s="399">
        <v>0</v>
      </c>
      <c r="G592" s="399">
        <v>0</v>
      </c>
      <c r="H592" s="399">
        <v>0</v>
      </c>
    </row>
    <row r="593" spans="1:8" x14ac:dyDescent="0.3">
      <c r="A593" s="395" t="s">
        <v>3066</v>
      </c>
      <c r="B593" s="395" t="s">
        <v>2743</v>
      </c>
      <c r="C593" s="399">
        <v>0</v>
      </c>
      <c r="D593" s="399">
        <v>0</v>
      </c>
      <c r="E593" s="399">
        <v>0</v>
      </c>
      <c r="F593" s="399">
        <v>0</v>
      </c>
      <c r="G593" s="399">
        <v>0</v>
      </c>
      <c r="H593" s="399">
        <v>0</v>
      </c>
    </row>
    <row r="594" spans="1:8" x14ac:dyDescent="0.3">
      <c r="A594" s="395" t="s">
        <v>3067</v>
      </c>
      <c r="B594" s="395" t="s">
        <v>54</v>
      </c>
      <c r="C594" s="399">
        <v>0</v>
      </c>
      <c r="D594" s="399">
        <v>0</v>
      </c>
      <c r="E594" s="399">
        <v>0</v>
      </c>
      <c r="F594" s="399">
        <v>0</v>
      </c>
      <c r="G594" s="399">
        <v>0</v>
      </c>
      <c r="H594" s="399">
        <v>0</v>
      </c>
    </row>
    <row r="595" spans="1:8" x14ac:dyDescent="0.3">
      <c r="A595" s="395" t="s">
        <v>3068</v>
      </c>
      <c r="B595" s="395" t="s">
        <v>588</v>
      </c>
      <c r="C595" s="399">
        <v>0</v>
      </c>
      <c r="D595" s="399">
        <v>0</v>
      </c>
      <c r="E595" s="399">
        <v>0</v>
      </c>
      <c r="F595" s="399">
        <v>0</v>
      </c>
      <c r="G595" s="399">
        <v>0</v>
      </c>
      <c r="H595" s="399">
        <v>0</v>
      </c>
    </row>
    <row r="596" spans="1:8" x14ac:dyDescent="0.3">
      <c r="A596" s="395" t="s">
        <v>3069</v>
      </c>
      <c r="B596" s="395" t="s">
        <v>812</v>
      </c>
      <c r="C596" s="399">
        <v>0</v>
      </c>
      <c r="D596" s="399">
        <v>0</v>
      </c>
      <c r="E596" s="399">
        <v>0</v>
      </c>
      <c r="F596" s="399">
        <v>0</v>
      </c>
      <c r="G596" s="399">
        <v>0</v>
      </c>
      <c r="H596" s="399">
        <v>0</v>
      </c>
    </row>
    <row r="597" spans="1:8" x14ac:dyDescent="0.3">
      <c r="A597" s="395" t="s">
        <v>3070</v>
      </c>
      <c r="B597" s="395" t="s">
        <v>592</v>
      </c>
      <c r="C597" s="399">
        <v>0</v>
      </c>
      <c r="D597" s="399">
        <v>0</v>
      </c>
      <c r="E597" s="399">
        <v>0</v>
      </c>
      <c r="F597" s="399">
        <v>0</v>
      </c>
      <c r="G597" s="399">
        <v>0</v>
      </c>
      <c r="H597" s="399">
        <v>0</v>
      </c>
    </row>
    <row r="598" spans="1:8" x14ac:dyDescent="0.3">
      <c r="A598" s="395" t="s">
        <v>3071</v>
      </c>
      <c r="B598" s="395" t="s">
        <v>563</v>
      </c>
      <c r="C598" s="399">
        <v>0</v>
      </c>
      <c r="D598" s="399">
        <v>0</v>
      </c>
      <c r="E598" s="399">
        <v>0</v>
      </c>
      <c r="F598" s="399">
        <v>0</v>
      </c>
      <c r="G598" s="399">
        <v>0</v>
      </c>
      <c r="H598" s="399">
        <v>0</v>
      </c>
    </row>
    <row r="599" spans="1:8" x14ac:dyDescent="0.3">
      <c r="A599" s="395" t="s">
        <v>3072</v>
      </c>
      <c r="B599" s="395" t="s">
        <v>595</v>
      </c>
      <c r="C599" s="399">
        <v>0</v>
      </c>
      <c r="D599" s="399">
        <v>0</v>
      </c>
      <c r="E599" s="399">
        <v>0</v>
      </c>
      <c r="F599" s="399">
        <v>0</v>
      </c>
      <c r="G599" s="399">
        <v>0</v>
      </c>
      <c r="H599" s="399">
        <v>0</v>
      </c>
    </row>
    <row r="600" spans="1:8" x14ac:dyDescent="0.3">
      <c r="A600" s="395" t="s">
        <v>3073</v>
      </c>
      <c r="B600" s="395" t="s">
        <v>2745</v>
      </c>
      <c r="C600" s="399">
        <v>0</v>
      </c>
      <c r="D600" s="399">
        <v>0</v>
      </c>
      <c r="E600" s="399">
        <v>0</v>
      </c>
      <c r="F600" s="399">
        <v>0</v>
      </c>
      <c r="G600" s="399">
        <v>0</v>
      </c>
      <c r="H600" s="399">
        <v>0</v>
      </c>
    </row>
    <row r="601" spans="1:8" x14ac:dyDescent="0.3">
      <c r="A601" s="395" t="s">
        <v>3074</v>
      </c>
      <c r="B601" s="395" t="s">
        <v>761</v>
      </c>
      <c r="C601" s="399">
        <v>0</v>
      </c>
      <c r="D601" s="399">
        <v>0</v>
      </c>
      <c r="E601" s="399">
        <v>0</v>
      </c>
      <c r="F601" s="399">
        <v>0</v>
      </c>
      <c r="G601" s="399">
        <v>0</v>
      </c>
      <c r="H601" s="399">
        <v>0</v>
      </c>
    </row>
    <row r="602" spans="1:8" x14ac:dyDescent="0.3">
      <c r="A602" s="395" t="s">
        <v>2021</v>
      </c>
      <c r="B602" s="395" t="s">
        <v>1077</v>
      </c>
      <c r="C602" s="399">
        <v>348</v>
      </c>
      <c r="D602" s="399">
        <v>348</v>
      </c>
      <c r="E602" s="399">
        <v>307.75</v>
      </c>
      <c r="F602" s="399">
        <v>307.75</v>
      </c>
      <c r="G602" s="399">
        <v>40.25</v>
      </c>
      <c r="H602" s="399">
        <v>88.43</v>
      </c>
    </row>
    <row r="603" spans="1:8" x14ac:dyDescent="0.3">
      <c r="A603" s="395" t="s">
        <v>2022</v>
      </c>
      <c r="B603" s="395" t="s">
        <v>255</v>
      </c>
      <c r="C603" s="399">
        <v>1584</v>
      </c>
      <c r="D603" s="399">
        <v>1584</v>
      </c>
      <c r="E603" s="399">
        <v>983.99</v>
      </c>
      <c r="F603" s="399">
        <v>983.99</v>
      </c>
      <c r="G603" s="399">
        <v>600.01</v>
      </c>
      <c r="H603" s="399">
        <v>62.12</v>
      </c>
    </row>
    <row r="604" spans="1:8" x14ac:dyDescent="0.3">
      <c r="A604" s="395" t="s">
        <v>3075</v>
      </c>
      <c r="B604" s="395" t="s">
        <v>3076</v>
      </c>
      <c r="C604" s="399">
        <v>0</v>
      </c>
      <c r="D604" s="399">
        <v>0</v>
      </c>
      <c r="E604" s="399">
        <v>0</v>
      </c>
      <c r="F604" s="399">
        <v>0</v>
      </c>
      <c r="G604" s="399">
        <v>0</v>
      </c>
      <c r="H604" s="399">
        <v>0</v>
      </c>
    </row>
    <row r="605" spans="1:8" x14ac:dyDescent="0.3">
      <c r="A605" s="395" t="s">
        <v>2023</v>
      </c>
      <c r="B605" s="395" t="s">
        <v>44</v>
      </c>
      <c r="C605" s="399">
        <v>81781</v>
      </c>
      <c r="D605" s="399">
        <v>81781</v>
      </c>
      <c r="E605" s="399">
        <v>20445.240000000002</v>
      </c>
      <c r="F605" s="399">
        <v>20445.240000000002</v>
      </c>
      <c r="G605" s="399">
        <v>61335.76</v>
      </c>
      <c r="H605" s="399">
        <v>25</v>
      </c>
    </row>
    <row r="606" spans="1:8" x14ac:dyDescent="0.3">
      <c r="A606" s="395" t="s">
        <v>2024</v>
      </c>
      <c r="B606" s="395" t="s">
        <v>687</v>
      </c>
      <c r="C606" s="399">
        <v>278</v>
      </c>
      <c r="D606" s="399">
        <v>278</v>
      </c>
      <c r="E606" s="399">
        <v>0</v>
      </c>
      <c r="F606" s="399">
        <v>0</v>
      </c>
      <c r="G606" s="399">
        <v>278</v>
      </c>
      <c r="H606" s="399">
        <v>0</v>
      </c>
    </row>
    <row r="607" spans="1:8" x14ac:dyDescent="0.3">
      <c r="A607" s="395" t="s">
        <v>2025</v>
      </c>
      <c r="B607" s="395" t="s">
        <v>183</v>
      </c>
      <c r="C607" s="399">
        <v>62216</v>
      </c>
      <c r="D607" s="399">
        <v>62216</v>
      </c>
      <c r="E607" s="399">
        <v>16880.830000000002</v>
      </c>
      <c r="F607" s="399">
        <v>16880.830000000002</v>
      </c>
      <c r="G607" s="399">
        <v>45335.17</v>
      </c>
      <c r="H607" s="399">
        <v>27.13</v>
      </c>
    </row>
    <row r="608" spans="1:8" x14ac:dyDescent="0.3">
      <c r="A608" s="395" t="s">
        <v>3077</v>
      </c>
      <c r="B608" s="395" t="s">
        <v>600</v>
      </c>
      <c r="C608" s="399">
        <v>0</v>
      </c>
      <c r="D608" s="399">
        <v>0</v>
      </c>
      <c r="E608" s="399">
        <v>0</v>
      </c>
      <c r="F608" s="399">
        <v>0</v>
      </c>
      <c r="G608" s="399">
        <v>0</v>
      </c>
      <c r="H608" s="399">
        <v>0</v>
      </c>
    </row>
    <row r="609" spans="1:8" x14ac:dyDescent="0.3">
      <c r="A609" s="395" t="s">
        <v>3078</v>
      </c>
      <c r="B609" s="395" t="s">
        <v>262</v>
      </c>
      <c r="C609" s="399">
        <v>0</v>
      </c>
      <c r="D609" s="399">
        <v>0</v>
      </c>
      <c r="E609" s="399">
        <v>0</v>
      </c>
      <c r="F609" s="399">
        <v>0</v>
      </c>
      <c r="G609" s="399">
        <v>0</v>
      </c>
      <c r="H609" s="399">
        <v>0</v>
      </c>
    </row>
    <row r="610" spans="1:8" x14ac:dyDescent="0.3">
      <c r="A610" s="395" t="s">
        <v>3079</v>
      </c>
      <c r="B610" s="395" t="s">
        <v>697</v>
      </c>
      <c r="C610" s="399">
        <v>0</v>
      </c>
      <c r="D610" s="399">
        <v>0</v>
      </c>
      <c r="E610" s="399">
        <v>0</v>
      </c>
      <c r="F610" s="399">
        <v>0</v>
      </c>
      <c r="G610" s="399">
        <v>0</v>
      </c>
      <c r="H610" s="399">
        <v>0</v>
      </c>
    </row>
    <row r="611" spans="1:8" x14ac:dyDescent="0.3">
      <c r="A611" s="395" t="s">
        <v>2026</v>
      </c>
      <c r="B611" s="395" t="s">
        <v>55</v>
      </c>
      <c r="C611" s="399">
        <v>26777</v>
      </c>
      <c r="D611" s="399">
        <v>26777</v>
      </c>
      <c r="E611" s="399">
        <v>6603.01</v>
      </c>
      <c r="F611" s="399">
        <v>6603.01</v>
      </c>
      <c r="G611" s="399">
        <v>20173.990000000002</v>
      </c>
      <c r="H611" s="399">
        <v>24.66</v>
      </c>
    </row>
    <row r="612" spans="1:8" x14ac:dyDescent="0.3">
      <c r="A612" s="395" t="s">
        <v>2027</v>
      </c>
      <c r="B612" s="395" t="s">
        <v>261</v>
      </c>
      <c r="C612" s="399">
        <v>1417</v>
      </c>
      <c r="D612" s="399">
        <v>1417</v>
      </c>
      <c r="E612" s="399">
        <v>92.5</v>
      </c>
      <c r="F612" s="399">
        <v>92.5</v>
      </c>
      <c r="G612" s="399">
        <v>1324.5</v>
      </c>
      <c r="H612" s="399">
        <v>6.53</v>
      </c>
    </row>
    <row r="613" spans="1:8" x14ac:dyDescent="0.3">
      <c r="A613" s="395" t="s">
        <v>2028</v>
      </c>
      <c r="B613" s="395" t="s">
        <v>330</v>
      </c>
      <c r="C613" s="399">
        <v>309</v>
      </c>
      <c r="D613" s="399">
        <v>309</v>
      </c>
      <c r="E613" s="399">
        <v>81.150000000000006</v>
      </c>
      <c r="F613" s="399">
        <v>81.150000000000006</v>
      </c>
      <c r="G613" s="399">
        <v>227.85</v>
      </c>
      <c r="H613" s="399">
        <v>26.26</v>
      </c>
    </row>
    <row r="614" spans="1:8" x14ac:dyDescent="0.3">
      <c r="A614" s="395" t="s">
        <v>2029</v>
      </c>
      <c r="B614" s="395" t="s">
        <v>674</v>
      </c>
      <c r="C614" s="399">
        <v>516</v>
      </c>
      <c r="D614" s="399">
        <v>516</v>
      </c>
      <c r="E614" s="399">
        <v>33.42</v>
      </c>
      <c r="F614" s="399">
        <v>33.42</v>
      </c>
      <c r="G614" s="399">
        <v>482.58</v>
      </c>
      <c r="H614" s="399">
        <v>6.48</v>
      </c>
    </row>
    <row r="615" spans="1:8" x14ac:dyDescent="0.3">
      <c r="A615" s="395" t="s">
        <v>3080</v>
      </c>
      <c r="B615" s="395" t="s">
        <v>573</v>
      </c>
      <c r="C615" s="399">
        <v>0</v>
      </c>
      <c r="D615" s="399">
        <v>0</v>
      </c>
      <c r="E615" s="399">
        <v>0</v>
      </c>
      <c r="F615" s="399">
        <v>0</v>
      </c>
      <c r="G615" s="399">
        <v>0</v>
      </c>
      <c r="H615" s="399">
        <v>0</v>
      </c>
    </row>
    <row r="616" spans="1:8" x14ac:dyDescent="0.3">
      <c r="A616" s="395" t="s">
        <v>2030</v>
      </c>
      <c r="B616" s="395" t="s">
        <v>575</v>
      </c>
      <c r="C616" s="399">
        <v>516</v>
      </c>
      <c r="D616" s="399">
        <v>516</v>
      </c>
      <c r="E616" s="399">
        <v>314.89999999999998</v>
      </c>
      <c r="F616" s="399">
        <v>314.89999999999998</v>
      </c>
      <c r="G616" s="399">
        <v>201.1</v>
      </c>
      <c r="H616" s="399">
        <v>61.03</v>
      </c>
    </row>
    <row r="617" spans="1:8" x14ac:dyDescent="0.3">
      <c r="A617" s="395" t="s">
        <v>3081</v>
      </c>
      <c r="B617" s="395" t="s">
        <v>791</v>
      </c>
      <c r="C617" s="399">
        <v>0</v>
      </c>
      <c r="D617" s="399">
        <v>0</v>
      </c>
      <c r="E617" s="399">
        <v>0</v>
      </c>
      <c r="F617" s="399">
        <v>0</v>
      </c>
      <c r="G617" s="399">
        <v>0</v>
      </c>
      <c r="H617" s="399">
        <v>0</v>
      </c>
    </row>
    <row r="618" spans="1:8" x14ac:dyDescent="0.3">
      <c r="A618" s="395" t="s">
        <v>2031</v>
      </c>
      <c r="B618" s="395" t="s">
        <v>1087</v>
      </c>
      <c r="C618" s="399">
        <v>2081</v>
      </c>
      <c r="D618" s="399">
        <v>2081</v>
      </c>
      <c r="E618" s="399">
        <v>661</v>
      </c>
      <c r="F618" s="399">
        <v>661</v>
      </c>
      <c r="G618" s="399">
        <v>1420</v>
      </c>
      <c r="H618" s="399">
        <v>31.76</v>
      </c>
    </row>
    <row r="619" spans="1:8" x14ac:dyDescent="0.3">
      <c r="A619" s="395" t="s">
        <v>2032</v>
      </c>
      <c r="B619" s="395" t="s">
        <v>722</v>
      </c>
      <c r="C619" s="399">
        <v>520</v>
      </c>
      <c r="D619" s="399">
        <v>520</v>
      </c>
      <c r="E619" s="399">
        <v>0</v>
      </c>
      <c r="F619" s="399">
        <v>0</v>
      </c>
      <c r="G619" s="399">
        <v>520</v>
      </c>
      <c r="H619" s="399">
        <v>0</v>
      </c>
    </row>
    <row r="620" spans="1:8" x14ac:dyDescent="0.3">
      <c r="A620" s="395" t="s">
        <v>3082</v>
      </c>
      <c r="B620" s="395" t="s">
        <v>794</v>
      </c>
      <c r="C620" s="399">
        <v>0</v>
      </c>
      <c r="D620" s="399">
        <v>0</v>
      </c>
      <c r="E620" s="399">
        <v>0</v>
      </c>
      <c r="F620" s="399">
        <v>0</v>
      </c>
      <c r="G620" s="399">
        <v>0</v>
      </c>
      <c r="H620" s="399">
        <v>0</v>
      </c>
    </row>
    <row r="621" spans="1:8" x14ac:dyDescent="0.3">
      <c r="A621" s="395" t="s">
        <v>2033</v>
      </c>
      <c r="B621" s="395" t="s">
        <v>646</v>
      </c>
      <c r="C621" s="400">
        <v>777</v>
      </c>
      <c r="D621" s="400">
        <v>777</v>
      </c>
      <c r="E621" s="400">
        <v>820</v>
      </c>
      <c r="F621" s="400">
        <v>820</v>
      </c>
      <c r="G621" s="400">
        <v>-43</v>
      </c>
      <c r="H621" s="400">
        <v>105.53</v>
      </c>
    </row>
    <row r="622" spans="1:8" x14ac:dyDescent="0.3">
      <c r="A622" s="395" t="s">
        <v>1091</v>
      </c>
      <c r="B622" s="401"/>
      <c r="C622" s="399"/>
      <c r="D622" s="399"/>
      <c r="E622" s="399"/>
      <c r="F622" s="399"/>
      <c r="G622" s="399"/>
      <c r="H622" s="399"/>
    </row>
    <row r="623" spans="1:8" x14ac:dyDescent="0.3">
      <c r="A623" s="332"/>
      <c r="B623" s="332"/>
      <c r="C623" s="333"/>
      <c r="D623" s="333"/>
      <c r="E623" s="333"/>
      <c r="F623" s="333"/>
      <c r="G623" s="333"/>
    </row>
    <row r="624" spans="1:8" x14ac:dyDescent="0.3">
      <c r="A624" s="395" t="s">
        <v>975</v>
      </c>
      <c r="B624" s="401"/>
      <c r="C624" s="399">
        <v>179120</v>
      </c>
      <c r="D624" s="399">
        <v>179120</v>
      </c>
      <c r="E624" s="399">
        <v>30564.77</v>
      </c>
      <c r="F624" s="399">
        <v>30564.77</v>
      </c>
      <c r="G624" s="399">
        <v>148555.23000000001</v>
      </c>
      <c r="H624" s="399">
        <v>17.059999999999999</v>
      </c>
    </row>
    <row r="625" spans="1:8" x14ac:dyDescent="0.3">
      <c r="A625" s="395" t="s">
        <v>976</v>
      </c>
      <c r="B625" s="401"/>
      <c r="C625" s="400">
        <v>179120</v>
      </c>
      <c r="D625" s="400">
        <v>179120</v>
      </c>
      <c r="E625" s="400">
        <v>47223.79</v>
      </c>
      <c r="F625" s="400">
        <v>47223.79</v>
      </c>
      <c r="G625" s="400">
        <v>131896.21</v>
      </c>
      <c r="H625" s="400">
        <v>26.36</v>
      </c>
    </row>
    <row r="626" spans="1:8" x14ac:dyDescent="0.3">
      <c r="A626" s="395" t="s">
        <v>977</v>
      </c>
      <c r="B626" s="401"/>
      <c r="C626" s="399">
        <v>0</v>
      </c>
      <c r="D626" s="399">
        <v>0</v>
      </c>
      <c r="E626" s="399">
        <v>-16659.02</v>
      </c>
      <c r="F626" s="399">
        <v>-16659.02</v>
      </c>
      <c r="G626" s="399">
        <v>16659.02</v>
      </c>
      <c r="H626" s="399">
        <v>100</v>
      </c>
    </row>
    <row r="627" spans="1:8" x14ac:dyDescent="0.3">
      <c r="A627" s="332"/>
      <c r="B627" s="332"/>
      <c r="C627" s="333"/>
      <c r="D627" s="333"/>
      <c r="E627" s="333"/>
      <c r="F627" s="333"/>
      <c r="G627" s="333"/>
    </row>
    <row r="628" spans="1:8" x14ac:dyDescent="0.3">
      <c r="A628" s="395" t="s">
        <v>1092</v>
      </c>
      <c r="B628" s="394"/>
      <c r="C628" s="394"/>
      <c r="D628" s="394"/>
      <c r="E628" s="394"/>
      <c r="F628" s="394"/>
      <c r="G628" s="394"/>
      <c r="H628" s="394"/>
    </row>
    <row r="629" spans="1:8" x14ac:dyDescent="0.3">
      <c r="A629" s="395" t="s">
        <v>3083</v>
      </c>
      <c r="B629" s="395" t="s">
        <v>245</v>
      </c>
      <c r="C629" s="399">
        <v>0</v>
      </c>
      <c r="D629" s="399">
        <v>0</v>
      </c>
      <c r="E629" s="399">
        <v>0</v>
      </c>
      <c r="F629" s="399">
        <v>0</v>
      </c>
      <c r="G629" s="399">
        <v>0</v>
      </c>
      <c r="H629" s="399">
        <v>0</v>
      </c>
    </row>
    <row r="630" spans="1:8" x14ac:dyDescent="0.3">
      <c r="A630" s="395" t="s">
        <v>3084</v>
      </c>
      <c r="B630" s="395" t="s">
        <v>2602</v>
      </c>
      <c r="C630" s="399">
        <v>0</v>
      </c>
      <c r="D630" s="399">
        <v>0</v>
      </c>
      <c r="E630" s="399">
        <v>0</v>
      </c>
      <c r="F630" s="399">
        <v>0</v>
      </c>
      <c r="G630" s="399">
        <v>0</v>
      </c>
      <c r="H630" s="399">
        <v>0</v>
      </c>
    </row>
    <row r="631" spans="1:8" x14ac:dyDescent="0.3">
      <c r="A631" s="395" t="s">
        <v>3085</v>
      </c>
      <c r="B631" s="395" t="s">
        <v>525</v>
      </c>
      <c r="C631" s="399">
        <v>0</v>
      </c>
      <c r="D631" s="399">
        <v>0</v>
      </c>
      <c r="E631" s="399">
        <v>0</v>
      </c>
      <c r="F631" s="399">
        <v>0</v>
      </c>
      <c r="G631" s="399">
        <v>0</v>
      </c>
      <c r="H631" s="399">
        <v>0</v>
      </c>
    </row>
    <row r="632" spans="1:8" x14ac:dyDescent="0.3">
      <c r="A632" s="395" t="s">
        <v>3086</v>
      </c>
      <c r="B632" s="395" t="s">
        <v>2608</v>
      </c>
      <c r="C632" s="399">
        <v>0</v>
      </c>
      <c r="D632" s="399">
        <v>0</v>
      </c>
      <c r="E632" s="399">
        <v>0</v>
      </c>
      <c r="F632" s="399">
        <v>0</v>
      </c>
      <c r="G632" s="399">
        <v>0</v>
      </c>
      <c r="H632" s="399">
        <v>0</v>
      </c>
    </row>
    <row r="633" spans="1:8" x14ac:dyDescent="0.3">
      <c r="A633" s="395" t="s">
        <v>3087</v>
      </c>
      <c r="B633" s="395" t="s">
        <v>2610</v>
      </c>
      <c r="C633" s="399">
        <v>0</v>
      </c>
      <c r="D633" s="399">
        <v>0</v>
      </c>
      <c r="E633" s="399">
        <v>0</v>
      </c>
      <c r="F633" s="399">
        <v>0</v>
      </c>
      <c r="G633" s="399">
        <v>0</v>
      </c>
      <c r="H633" s="399">
        <v>0</v>
      </c>
    </row>
    <row r="634" spans="1:8" x14ac:dyDescent="0.3">
      <c r="A634" s="395" t="s">
        <v>3088</v>
      </c>
      <c r="B634" s="395" t="s">
        <v>2614</v>
      </c>
      <c r="C634" s="399">
        <v>0</v>
      </c>
      <c r="D634" s="399">
        <v>0</v>
      </c>
      <c r="E634" s="399">
        <v>0</v>
      </c>
      <c r="F634" s="399">
        <v>0</v>
      </c>
      <c r="G634" s="399">
        <v>0</v>
      </c>
      <c r="H634" s="399">
        <v>0</v>
      </c>
    </row>
    <row r="635" spans="1:8" x14ac:dyDescent="0.3">
      <c r="A635" s="395" t="s">
        <v>2034</v>
      </c>
      <c r="B635" s="395" t="s">
        <v>1094</v>
      </c>
      <c r="C635" s="399">
        <v>1031</v>
      </c>
      <c r="D635" s="399">
        <v>1031</v>
      </c>
      <c r="E635" s="399">
        <v>0</v>
      </c>
      <c r="F635" s="399">
        <v>0</v>
      </c>
      <c r="G635" s="399">
        <v>1031</v>
      </c>
      <c r="H635" s="399">
        <v>0</v>
      </c>
    </row>
    <row r="636" spans="1:8" x14ac:dyDescent="0.3">
      <c r="A636" s="395" t="s">
        <v>3089</v>
      </c>
      <c r="B636" s="395" t="s">
        <v>3090</v>
      </c>
      <c r="C636" s="399">
        <v>0</v>
      </c>
      <c r="D636" s="399">
        <v>0</v>
      </c>
      <c r="E636" s="399">
        <v>0</v>
      </c>
      <c r="F636" s="399">
        <v>0</v>
      </c>
      <c r="G636" s="399">
        <v>0</v>
      </c>
      <c r="H636" s="399">
        <v>0</v>
      </c>
    </row>
    <row r="637" spans="1:8" x14ac:dyDescent="0.3">
      <c r="A637" s="395" t="s">
        <v>2035</v>
      </c>
      <c r="B637" s="395" t="s">
        <v>984</v>
      </c>
      <c r="C637" s="399">
        <v>42281</v>
      </c>
      <c r="D637" s="399">
        <v>42281</v>
      </c>
      <c r="E637" s="399">
        <v>0</v>
      </c>
      <c r="F637" s="399">
        <v>0</v>
      </c>
      <c r="G637" s="399">
        <v>42281</v>
      </c>
      <c r="H637" s="399">
        <v>0</v>
      </c>
    </row>
    <row r="638" spans="1:8" x14ac:dyDescent="0.3">
      <c r="A638" s="395" t="s">
        <v>3091</v>
      </c>
      <c r="B638" s="395" t="s">
        <v>244</v>
      </c>
      <c r="C638" s="399">
        <v>0</v>
      </c>
      <c r="D638" s="399">
        <v>0</v>
      </c>
      <c r="E638" s="399">
        <v>0</v>
      </c>
      <c r="F638" s="399">
        <v>0</v>
      </c>
      <c r="G638" s="399">
        <v>0</v>
      </c>
      <c r="H638" s="399">
        <v>0</v>
      </c>
    </row>
    <row r="639" spans="1:8" x14ac:dyDescent="0.3">
      <c r="A639" s="395" t="s">
        <v>3092</v>
      </c>
      <c r="B639" s="395" t="s">
        <v>2663</v>
      </c>
      <c r="C639" s="399">
        <v>0</v>
      </c>
      <c r="D639" s="399">
        <v>0</v>
      </c>
      <c r="E639" s="399">
        <v>0</v>
      </c>
      <c r="F639" s="399">
        <v>0</v>
      </c>
      <c r="G639" s="399">
        <v>0</v>
      </c>
      <c r="H639" s="399">
        <v>0</v>
      </c>
    </row>
    <row r="640" spans="1:8" x14ac:dyDescent="0.3">
      <c r="A640" s="395" t="s">
        <v>3093</v>
      </c>
      <c r="B640" s="395" t="s">
        <v>575</v>
      </c>
      <c r="C640" s="399">
        <v>0</v>
      </c>
      <c r="D640" s="399">
        <v>0</v>
      </c>
      <c r="E640" s="399">
        <v>0</v>
      </c>
      <c r="F640" s="399">
        <v>0</v>
      </c>
      <c r="G640" s="399">
        <v>0</v>
      </c>
      <c r="H640" s="399">
        <v>0</v>
      </c>
    </row>
    <row r="641" spans="1:8" x14ac:dyDescent="0.3">
      <c r="A641" s="395" t="s">
        <v>3094</v>
      </c>
      <c r="B641" s="395" t="s">
        <v>2807</v>
      </c>
      <c r="C641" s="399">
        <v>0</v>
      </c>
      <c r="D641" s="399">
        <v>0</v>
      </c>
      <c r="E641" s="399">
        <v>0</v>
      </c>
      <c r="F641" s="399">
        <v>0</v>
      </c>
      <c r="G641" s="399">
        <v>0</v>
      </c>
      <c r="H641" s="399">
        <v>0</v>
      </c>
    </row>
    <row r="642" spans="1:8" x14ac:dyDescent="0.3">
      <c r="A642" s="395" t="s">
        <v>2036</v>
      </c>
      <c r="B642" s="395" t="s">
        <v>1097</v>
      </c>
      <c r="C642" s="399">
        <v>42281</v>
      </c>
      <c r="D642" s="399">
        <v>42281</v>
      </c>
      <c r="E642" s="399">
        <v>0</v>
      </c>
      <c r="F642" s="399">
        <v>0</v>
      </c>
      <c r="G642" s="399">
        <v>42281</v>
      </c>
      <c r="H642" s="399">
        <v>0</v>
      </c>
    </row>
    <row r="643" spans="1:8" x14ac:dyDescent="0.3">
      <c r="A643" s="395" t="s">
        <v>2037</v>
      </c>
      <c r="B643" s="395" t="s">
        <v>722</v>
      </c>
      <c r="C643" s="400">
        <v>1031</v>
      </c>
      <c r="D643" s="400">
        <v>1031</v>
      </c>
      <c r="E643" s="400">
        <v>0</v>
      </c>
      <c r="F643" s="400">
        <v>0</v>
      </c>
      <c r="G643" s="400">
        <v>1031</v>
      </c>
      <c r="H643" s="400">
        <v>0</v>
      </c>
    </row>
    <row r="644" spans="1:8" x14ac:dyDescent="0.3">
      <c r="A644" s="395" t="s">
        <v>1099</v>
      </c>
      <c r="B644" s="401"/>
      <c r="C644" s="399"/>
      <c r="D644" s="399"/>
      <c r="E644" s="399"/>
      <c r="F644" s="399"/>
      <c r="G644" s="399"/>
      <c r="H644" s="399"/>
    </row>
    <row r="645" spans="1:8" x14ac:dyDescent="0.3">
      <c r="A645" s="332"/>
      <c r="B645" s="332"/>
      <c r="C645" s="333"/>
      <c r="D645" s="333"/>
      <c r="E645" s="333"/>
      <c r="F645" s="333"/>
      <c r="G645" s="333"/>
    </row>
    <row r="646" spans="1:8" x14ac:dyDescent="0.3">
      <c r="A646" s="395" t="s">
        <v>975</v>
      </c>
      <c r="B646" s="401"/>
      <c r="C646" s="399">
        <v>43312</v>
      </c>
      <c r="D646" s="399">
        <v>43312</v>
      </c>
      <c r="E646" s="399">
        <v>0</v>
      </c>
      <c r="F646" s="399">
        <v>0</v>
      </c>
      <c r="G646" s="399">
        <v>43312</v>
      </c>
      <c r="H646" s="399">
        <v>0</v>
      </c>
    </row>
    <row r="647" spans="1:8" x14ac:dyDescent="0.3">
      <c r="A647" s="395" t="s">
        <v>976</v>
      </c>
      <c r="B647" s="401"/>
      <c r="C647" s="400">
        <v>43312</v>
      </c>
      <c r="D647" s="400">
        <v>43312</v>
      </c>
      <c r="E647" s="400">
        <v>0</v>
      </c>
      <c r="F647" s="400">
        <v>0</v>
      </c>
      <c r="G647" s="400">
        <v>43312</v>
      </c>
      <c r="H647" s="400">
        <v>0</v>
      </c>
    </row>
    <row r="648" spans="1:8" x14ac:dyDescent="0.3">
      <c r="A648" s="395" t="s">
        <v>977</v>
      </c>
      <c r="B648" s="401"/>
      <c r="C648" s="399">
        <v>0</v>
      </c>
      <c r="D648" s="399">
        <v>0</v>
      </c>
      <c r="E648" s="399">
        <v>0</v>
      </c>
      <c r="F648" s="399">
        <v>0</v>
      </c>
      <c r="G648" s="399">
        <v>0</v>
      </c>
      <c r="H648" s="399">
        <v>0</v>
      </c>
    </row>
    <row r="649" spans="1:8" x14ac:dyDescent="0.3">
      <c r="A649" s="332"/>
      <c r="B649" s="332"/>
      <c r="C649" s="333"/>
      <c r="D649" s="333"/>
      <c r="E649" s="333"/>
      <c r="F649" s="333"/>
      <c r="G649" s="333"/>
    </row>
    <row r="650" spans="1:8" x14ac:dyDescent="0.3">
      <c r="A650" s="395" t="s">
        <v>1100</v>
      </c>
      <c r="B650" s="394"/>
      <c r="C650" s="394"/>
      <c r="D650" s="394"/>
      <c r="E650" s="394"/>
      <c r="F650" s="394"/>
      <c r="G650" s="394"/>
      <c r="H650" s="394"/>
    </row>
    <row r="651" spans="1:8" x14ac:dyDescent="0.3">
      <c r="A651" s="395" t="s">
        <v>3095</v>
      </c>
      <c r="B651" s="395" t="s">
        <v>3096</v>
      </c>
      <c r="C651" s="399">
        <v>0</v>
      </c>
      <c r="D651" s="399">
        <v>0</v>
      </c>
      <c r="E651" s="399">
        <v>0</v>
      </c>
      <c r="F651" s="399">
        <v>0</v>
      </c>
      <c r="G651" s="399">
        <v>0</v>
      </c>
      <c r="H651" s="399">
        <v>0</v>
      </c>
    </row>
    <row r="652" spans="1:8" x14ac:dyDescent="0.3">
      <c r="A652" s="395" t="s">
        <v>3097</v>
      </c>
      <c r="B652" s="395" t="s">
        <v>3098</v>
      </c>
      <c r="C652" s="399">
        <v>0</v>
      </c>
      <c r="D652" s="399">
        <v>0</v>
      </c>
      <c r="E652" s="399">
        <v>0</v>
      </c>
      <c r="F652" s="399">
        <v>0</v>
      </c>
      <c r="G652" s="399">
        <v>0</v>
      </c>
      <c r="H652" s="399">
        <v>0</v>
      </c>
    </row>
    <row r="653" spans="1:8" x14ac:dyDescent="0.3">
      <c r="A653" s="395" t="s">
        <v>3099</v>
      </c>
      <c r="B653" s="395" t="s">
        <v>3100</v>
      </c>
      <c r="C653" s="399">
        <v>0</v>
      </c>
      <c r="D653" s="399">
        <v>0</v>
      </c>
      <c r="E653" s="399">
        <v>0</v>
      </c>
      <c r="F653" s="399">
        <v>0</v>
      </c>
      <c r="G653" s="399">
        <v>0</v>
      </c>
      <c r="H653" s="399">
        <v>0</v>
      </c>
    </row>
    <row r="654" spans="1:8" x14ac:dyDescent="0.3">
      <c r="A654" s="395" t="s">
        <v>3101</v>
      </c>
      <c r="B654" s="395" t="s">
        <v>3102</v>
      </c>
      <c r="C654" s="399">
        <v>0</v>
      </c>
      <c r="D654" s="399">
        <v>0</v>
      </c>
      <c r="E654" s="399">
        <v>0</v>
      </c>
      <c r="F654" s="399">
        <v>0</v>
      </c>
      <c r="G654" s="399">
        <v>0</v>
      </c>
      <c r="H654" s="399">
        <v>0</v>
      </c>
    </row>
    <row r="655" spans="1:8" x14ac:dyDescent="0.3">
      <c r="A655" s="395" t="s">
        <v>3103</v>
      </c>
      <c r="B655" s="395" t="s">
        <v>3104</v>
      </c>
      <c r="C655" s="399">
        <v>0</v>
      </c>
      <c r="D655" s="399">
        <v>0</v>
      </c>
      <c r="E655" s="399">
        <v>0</v>
      </c>
      <c r="F655" s="399">
        <v>0</v>
      </c>
      <c r="G655" s="399">
        <v>0</v>
      </c>
      <c r="H655" s="399">
        <v>0</v>
      </c>
    </row>
    <row r="656" spans="1:8" x14ac:dyDescent="0.3">
      <c r="A656" s="395" t="s">
        <v>3105</v>
      </c>
      <c r="B656" s="395" t="s">
        <v>3106</v>
      </c>
      <c r="C656" s="399">
        <v>0</v>
      </c>
      <c r="D656" s="399">
        <v>0</v>
      </c>
      <c r="E656" s="399">
        <v>0</v>
      </c>
      <c r="F656" s="399">
        <v>0</v>
      </c>
      <c r="G656" s="399">
        <v>0</v>
      </c>
      <c r="H656" s="399">
        <v>0</v>
      </c>
    </row>
    <row r="657" spans="1:8" x14ac:dyDescent="0.3">
      <c r="A657" s="395" t="s">
        <v>3107</v>
      </c>
      <c r="B657" s="395" t="s">
        <v>3108</v>
      </c>
      <c r="C657" s="399">
        <v>0</v>
      </c>
      <c r="D657" s="399">
        <v>0</v>
      </c>
      <c r="E657" s="399">
        <v>0</v>
      </c>
      <c r="F657" s="399">
        <v>0</v>
      </c>
      <c r="G657" s="399">
        <v>0</v>
      </c>
      <c r="H657" s="399">
        <v>0</v>
      </c>
    </row>
    <row r="658" spans="1:8" x14ac:dyDescent="0.3">
      <c r="A658" s="395" t="s">
        <v>3109</v>
      </c>
      <c r="B658" s="395" t="s">
        <v>3110</v>
      </c>
      <c r="C658" s="399">
        <v>0</v>
      </c>
      <c r="D658" s="399">
        <v>0</v>
      </c>
      <c r="E658" s="399">
        <v>0</v>
      </c>
      <c r="F658" s="399">
        <v>0</v>
      </c>
      <c r="G658" s="399">
        <v>0</v>
      </c>
      <c r="H658" s="399">
        <v>0</v>
      </c>
    </row>
    <row r="659" spans="1:8" x14ac:dyDescent="0.3">
      <c r="A659" s="395" t="s">
        <v>3111</v>
      </c>
      <c r="B659" s="395" t="s">
        <v>3112</v>
      </c>
      <c r="C659" s="399">
        <v>0</v>
      </c>
      <c r="D659" s="399">
        <v>0</v>
      </c>
      <c r="E659" s="399">
        <v>0</v>
      </c>
      <c r="F659" s="399">
        <v>0</v>
      </c>
      <c r="G659" s="399">
        <v>0</v>
      </c>
      <c r="H659" s="399">
        <v>0</v>
      </c>
    </row>
    <row r="660" spans="1:8" x14ac:dyDescent="0.3">
      <c r="A660" s="395" t="s">
        <v>3113</v>
      </c>
      <c r="B660" s="395" t="s">
        <v>3114</v>
      </c>
      <c r="C660" s="399">
        <v>0</v>
      </c>
      <c r="D660" s="399">
        <v>0</v>
      </c>
      <c r="E660" s="399">
        <v>0</v>
      </c>
      <c r="F660" s="399">
        <v>0</v>
      </c>
      <c r="G660" s="399">
        <v>0</v>
      </c>
      <c r="H660" s="399">
        <v>0</v>
      </c>
    </row>
    <row r="661" spans="1:8" x14ac:dyDescent="0.3">
      <c r="A661" s="395" t="s">
        <v>3115</v>
      </c>
      <c r="B661" s="395" t="s">
        <v>1102</v>
      </c>
      <c r="C661" s="399">
        <v>0</v>
      </c>
      <c r="D661" s="399">
        <v>0</v>
      </c>
      <c r="E661" s="399">
        <v>0</v>
      </c>
      <c r="F661" s="399">
        <v>0</v>
      </c>
      <c r="G661" s="399">
        <v>0</v>
      </c>
      <c r="H661" s="399">
        <v>0</v>
      </c>
    </row>
    <row r="662" spans="1:8" x14ac:dyDescent="0.3">
      <c r="A662" s="395" t="s">
        <v>3116</v>
      </c>
      <c r="B662" s="395" t="s">
        <v>1102</v>
      </c>
      <c r="C662" s="399">
        <v>0</v>
      </c>
      <c r="D662" s="399">
        <v>0</v>
      </c>
      <c r="E662" s="399">
        <v>0</v>
      </c>
      <c r="F662" s="399">
        <v>0</v>
      </c>
      <c r="G662" s="399">
        <v>0</v>
      </c>
      <c r="H662" s="399">
        <v>0</v>
      </c>
    </row>
    <row r="663" spans="1:8" x14ac:dyDescent="0.3">
      <c r="A663" s="395" t="s">
        <v>3117</v>
      </c>
      <c r="B663" s="395" t="s">
        <v>1102</v>
      </c>
      <c r="C663" s="399">
        <v>0</v>
      </c>
      <c r="D663" s="399">
        <v>0</v>
      </c>
      <c r="E663" s="399">
        <v>0</v>
      </c>
      <c r="F663" s="399">
        <v>0</v>
      </c>
      <c r="G663" s="399">
        <v>0</v>
      </c>
      <c r="H663" s="399">
        <v>0</v>
      </c>
    </row>
    <row r="664" spans="1:8" x14ac:dyDescent="0.3">
      <c r="A664" s="395" t="s">
        <v>3118</v>
      </c>
      <c r="B664" s="395" t="s">
        <v>1102</v>
      </c>
      <c r="C664" s="399">
        <v>0</v>
      </c>
      <c r="D664" s="399">
        <v>0</v>
      </c>
      <c r="E664" s="399">
        <v>0</v>
      </c>
      <c r="F664" s="399">
        <v>0</v>
      </c>
      <c r="G664" s="399">
        <v>0</v>
      </c>
      <c r="H664" s="399">
        <v>0</v>
      </c>
    </row>
    <row r="665" spans="1:8" x14ac:dyDescent="0.3">
      <c r="A665" s="395" t="s">
        <v>3119</v>
      </c>
      <c r="B665" s="395" t="s">
        <v>1102</v>
      </c>
      <c r="C665" s="399">
        <v>0</v>
      </c>
      <c r="D665" s="399">
        <v>0</v>
      </c>
      <c r="E665" s="399">
        <v>0</v>
      </c>
      <c r="F665" s="399">
        <v>0</v>
      </c>
      <c r="G665" s="399">
        <v>0</v>
      </c>
      <c r="H665" s="399">
        <v>0</v>
      </c>
    </row>
    <row r="666" spans="1:8" x14ac:dyDescent="0.3">
      <c r="A666" s="395" t="s">
        <v>2038</v>
      </c>
      <c r="B666" s="395" t="s">
        <v>1102</v>
      </c>
      <c r="C666" s="399">
        <v>26010</v>
      </c>
      <c r="D666" s="399">
        <v>26010</v>
      </c>
      <c r="E666" s="399">
        <v>0</v>
      </c>
      <c r="F666" s="399">
        <v>0</v>
      </c>
      <c r="G666" s="399">
        <v>26010</v>
      </c>
      <c r="H666" s="399">
        <v>0</v>
      </c>
    </row>
    <row r="667" spans="1:8" x14ac:dyDescent="0.3">
      <c r="A667" s="395" t="s">
        <v>3120</v>
      </c>
      <c r="B667" s="395" t="s">
        <v>3121</v>
      </c>
      <c r="C667" s="399">
        <v>0</v>
      </c>
      <c r="D667" s="399">
        <v>0</v>
      </c>
      <c r="E667" s="399">
        <v>0</v>
      </c>
      <c r="F667" s="399">
        <v>0</v>
      </c>
      <c r="G667" s="399">
        <v>0</v>
      </c>
      <c r="H667" s="399">
        <v>0</v>
      </c>
    </row>
    <row r="668" spans="1:8" x14ac:dyDescent="0.3">
      <c r="A668" s="395" t="s">
        <v>3122</v>
      </c>
      <c r="B668" s="395" t="s">
        <v>3121</v>
      </c>
      <c r="C668" s="399">
        <v>0</v>
      </c>
      <c r="D668" s="399">
        <v>0</v>
      </c>
      <c r="E668" s="399">
        <v>0</v>
      </c>
      <c r="F668" s="399">
        <v>0</v>
      </c>
      <c r="G668" s="399">
        <v>0</v>
      </c>
      <c r="H668" s="399">
        <v>0</v>
      </c>
    </row>
    <row r="669" spans="1:8" x14ac:dyDescent="0.3">
      <c r="A669" s="395" t="s">
        <v>3123</v>
      </c>
      <c r="B669" s="395" t="s">
        <v>3121</v>
      </c>
      <c r="C669" s="399">
        <v>0</v>
      </c>
      <c r="D669" s="399">
        <v>0</v>
      </c>
      <c r="E669" s="399">
        <v>0</v>
      </c>
      <c r="F669" s="399">
        <v>0</v>
      </c>
      <c r="G669" s="399">
        <v>0</v>
      </c>
      <c r="H669" s="399">
        <v>0</v>
      </c>
    </row>
    <row r="670" spans="1:8" x14ac:dyDescent="0.3">
      <c r="A670" s="395" t="s">
        <v>3124</v>
      </c>
      <c r="B670" s="395" t="s">
        <v>3125</v>
      </c>
      <c r="C670" s="399">
        <v>0</v>
      </c>
      <c r="D670" s="399">
        <v>0</v>
      </c>
      <c r="E670" s="399">
        <v>0</v>
      </c>
      <c r="F670" s="399">
        <v>0</v>
      </c>
      <c r="G670" s="399">
        <v>0</v>
      </c>
      <c r="H670" s="399">
        <v>0</v>
      </c>
    </row>
    <row r="671" spans="1:8" x14ac:dyDescent="0.3">
      <c r="A671" s="395" t="s">
        <v>3126</v>
      </c>
      <c r="B671" s="395" t="s">
        <v>3125</v>
      </c>
      <c r="C671" s="399">
        <v>0</v>
      </c>
      <c r="D671" s="399">
        <v>0</v>
      </c>
      <c r="E671" s="399">
        <v>0</v>
      </c>
      <c r="F671" s="399">
        <v>0</v>
      </c>
      <c r="G671" s="399">
        <v>0</v>
      </c>
      <c r="H671" s="399">
        <v>0</v>
      </c>
    </row>
    <row r="672" spans="1:8" x14ac:dyDescent="0.3">
      <c r="A672" s="395" t="s">
        <v>3127</v>
      </c>
      <c r="B672" s="395" t="s">
        <v>3125</v>
      </c>
      <c r="C672" s="399">
        <v>0</v>
      </c>
      <c r="D672" s="399">
        <v>0</v>
      </c>
      <c r="E672" s="399">
        <v>0</v>
      </c>
      <c r="F672" s="399">
        <v>0</v>
      </c>
      <c r="G672" s="399">
        <v>0</v>
      </c>
      <c r="H672" s="399">
        <v>0</v>
      </c>
    </row>
    <row r="673" spans="1:8" x14ac:dyDescent="0.3">
      <c r="A673" s="395" t="s">
        <v>3128</v>
      </c>
      <c r="B673" s="395" t="s">
        <v>3125</v>
      </c>
      <c r="C673" s="399">
        <v>0</v>
      </c>
      <c r="D673" s="399">
        <v>0</v>
      </c>
      <c r="E673" s="399">
        <v>0</v>
      </c>
      <c r="F673" s="399">
        <v>0</v>
      </c>
      <c r="G673" s="399">
        <v>0</v>
      </c>
      <c r="H673" s="399">
        <v>0</v>
      </c>
    </row>
    <row r="674" spans="1:8" x14ac:dyDescent="0.3">
      <c r="A674" s="395" t="s">
        <v>3129</v>
      </c>
      <c r="B674" s="395" t="s">
        <v>3130</v>
      </c>
      <c r="C674" s="399">
        <v>0</v>
      </c>
      <c r="D674" s="399">
        <v>0</v>
      </c>
      <c r="E674" s="399">
        <v>0</v>
      </c>
      <c r="F674" s="399">
        <v>0</v>
      </c>
      <c r="G674" s="399">
        <v>0</v>
      </c>
      <c r="H674" s="399">
        <v>0</v>
      </c>
    </row>
    <row r="675" spans="1:8" x14ac:dyDescent="0.3">
      <c r="A675" s="395" t="s">
        <v>3131</v>
      </c>
      <c r="B675" s="395" t="s">
        <v>3132</v>
      </c>
      <c r="C675" s="399">
        <v>0</v>
      </c>
      <c r="D675" s="399">
        <v>0</v>
      </c>
      <c r="E675" s="399">
        <v>0</v>
      </c>
      <c r="F675" s="399">
        <v>0</v>
      </c>
      <c r="G675" s="399">
        <v>0</v>
      </c>
      <c r="H675" s="399">
        <v>0</v>
      </c>
    </row>
    <row r="676" spans="1:8" x14ac:dyDescent="0.3">
      <c r="A676" s="395" t="s">
        <v>3133</v>
      </c>
      <c r="B676" s="395" t="s">
        <v>245</v>
      </c>
      <c r="C676" s="399">
        <v>0</v>
      </c>
      <c r="D676" s="399">
        <v>0</v>
      </c>
      <c r="E676" s="399">
        <v>0</v>
      </c>
      <c r="F676" s="399">
        <v>0</v>
      </c>
      <c r="G676" s="399">
        <v>0</v>
      </c>
      <c r="H676" s="399">
        <v>0</v>
      </c>
    </row>
    <row r="677" spans="1:8" x14ac:dyDescent="0.3">
      <c r="A677" s="395" t="s">
        <v>3134</v>
      </c>
      <c r="B677" s="395" t="s">
        <v>2602</v>
      </c>
      <c r="C677" s="399">
        <v>0</v>
      </c>
      <c r="D677" s="399">
        <v>0</v>
      </c>
      <c r="E677" s="399">
        <v>0</v>
      </c>
      <c r="F677" s="399">
        <v>0</v>
      </c>
      <c r="G677" s="399">
        <v>0</v>
      </c>
      <c r="H677" s="399">
        <v>0</v>
      </c>
    </row>
    <row r="678" spans="1:8" x14ac:dyDescent="0.3">
      <c r="A678" s="395" t="s">
        <v>3135</v>
      </c>
      <c r="B678" s="395" t="s">
        <v>525</v>
      </c>
      <c r="C678" s="399">
        <v>0</v>
      </c>
      <c r="D678" s="399">
        <v>0</v>
      </c>
      <c r="E678" s="399">
        <v>0</v>
      </c>
      <c r="F678" s="399">
        <v>0</v>
      </c>
      <c r="G678" s="399">
        <v>0</v>
      </c>
      <c r="H678" s="399">
        <v>0</v>
      </c>
    </row>
    <row r="679" spans="1:8" x14ac:dyDescent="0.3">
      <c r="A679" s="395" t="s">
        <v>3136</v>
      </c>
      <c r="B679" s="395" t="s">
        <v>2608</v>
      </c>
      <c r="C679" s="399">
        <v>0</v>
      </c>
      <c r="D679" s="399">
        <v>0</v>
      </c>
      <c r="E679" s="399">
        <v>0</v>
      </c>
      <c r="F679" s="399">
        <v>0</v>
      </c>
      <c r="G679" s="399">
        <v>0</v>
      </c>
      <c r="H679" s="399">
        <v>0</v>
      </c>
    </row>
    <row r="680" spans="1:8" x14ac:dyDescent="0.3">
      <c r="A680" s="395" t="s">
        <v>3137</v>
      </c>
      <c r="B680" s="395" t="s">
        <v>2610</v>
      </c>
      <c r="C680" s="399">
        <v>0</v>
      </c>
      <c r="D680" s="399">
        <v>0</v>
      </c>
      <c r="E680" s="399">
        <v>0</v>
      </c>
      <c r="F680" s="399">
        <v>0</v>
      </c>
      <c r="G680" s="399">
        <v>0</v>
      </c>
      <c r="H680" s="399">
        <v>0</v>
      </c>
    </row>
    <row r="681" spans="1:8" x14ac:dyDescent="0.3">
      <c r="A681" s="395" t="s">
        <v>3138</v>
      </c>
      <c r="B681" s="395" t="s">
        <v>2614</v>
      </c>
      <c r="C681" s="399">
        <v>0</v>
      </c>
      <c r="D681" s="399">
        <v>0</v>
      </c>
      <c r="E681" s="399">
        <v>0</v>
      </c>
      <c r="F681" s="399">
        <v>0</v>
      </c>
      <c r="G681" s="399">
        <v>0</v>
      </c>
      <c r="H681" s="399">
        <v>0</v>
      </c>
    </row>
    <row r="682" spans="1:8" x14ac:dyDescent="0.3">
      <c r="A682" s="395" t="s">
        <v>3139</v>
      </c>
      <c r="B682" s="395" t="s">
        <v>3140</v>
      </c>
      <c r="C682" s="399">
        <v>0</v>
      </c>
      <c r="D682" s="399">
        <v>0</v>
      </c>
      <c r="E682" s="399">
        <v>0</v>
      </c>
      <c r="F682" s="399">
        <v>0</v>
      </c>
      <c r="G682" s="399">
        <v>0</v>
      </c>
      <c r="H682" s="399">
        <v>0</v>
      </c>
    </row>
    <row r="683" spans="1:8" x14ac:dyDescent="0.3">
      <c r="A683" s="395" t="s">
        <v>3141</v>
      </c>
      <c r="B683" s="395" t="s">
        <v>2663</v>
      </c>
      <c r="C683" s="399">
        <v>0</v>
      </c>
      <c r="D683" s="399">
        <v>0</v>
      </c>
      <c r="E683" s="399">
        <v>0</v>
      </c>
      <c r="F683" s="399">
        <v>0</v>
      </c>
      <c r="G683" s="399">
        <v>0</v>
      </c>
      <c r="H683" s="399">
        <v>0</v>
      </c>
    </row>
    <row r="684" spans="1:8" x14ac:dyDescent="0.3">
      <c r="A684" s="395" t="s">
        <v>3142</v>
      </c>
      <c r="B684" s="395" t="s">
        <v>3143</v>
      </c>
      <c r="C684" s="399">
        <v>0</v>
      </c>
      <c r="D684" s="399">
        <v>0</v>
      </c>
      <c r="E684" s="399">
        <v>0</v>
      </c>
      <c r="F684" s="399">
        <v>0</v>
      </c>
      <c r="G684" s="399">
        <v>0</v>
      </c>
      <c r="H684" s="399">
        <v>0</v>
      </c>
    </row>
    <row r="685" spans="1:8" x14ac:dyDescent="0.3">
      <c r="A685" s="395" t="s">
        <v>3144</v>
      </c>
      <c r="B685" s="395" t="s">
        <v>3145</v>
      </c>
      <c r="C685" s="399">
        <v>0</v>
      </c>
      <c r="D685" s="399">
        <v>0</v>
      </c>
      <c r="E685" s="399">
        <v>0</v>
      </c>
      <c r="F685" s="399">
        <v>0</v>
      </c>
      <c r="G685" s="399">
        <v>0</v>
      </c>
      <c r="H685" s="399">
        <v>0</v>
      </c>
    </row>
    <row r="686" spans="1:8" x14ac:dyDescent="0.3">
      <c r="A686" s="395" t="s">
        <v>3146</v>
      </c>
      <c r="B686" s="395" t="s">
        <v>3147</v>
      </c>
      <c r="C686" s="399">
        <v>0</v>
      </c>
      <c r="D686" s="399">
        <v>0</v>
      </c>
      <c r="E686" s="399">
        <v>0</v>
      </c>
      <c r="F686" s="399">
        <v>0</v>
      </c>
      <c r="G686" s="399">
        <v>0</v>
      </c>
      <c r="H686" s="399">
        <v>0</v>
      </c>
    </row>
    <row r="687" spans="1:8" x14ac:dyDescent="0.3">
      <c r="A687" s="395" t="s">
        <v>3148</v>
      </c>
      <c r="B687" s="395" t="s">
        <v>3149</v>
      </c>
      <c r="C687" s="399">
        <v>0</v>
      </c>
      <c r="D687" s="399">
        <v>0</v>
      </c>
      <c r="E687" s="399">
        <v>0</v>
      </c>
      <c r="F687" s="399">
        <v>0</v>
      </c>
      <c r="G687" s="399">
        <v>0</v>
      </c>
      <c r="H687" s="399">
        <v>0</v>
      </c>
    </row>
    <row r="688" spans="1:8" x14ac:dyDescent="0.3">
      <c r="A688" s="395" t="s">
        <v>3150</v>
      </c>
      <c r="B688" s="395" t="s">
        <v>3151</v>
      </c>
      <c r="C688" s="399">
        <v>0</v>
      </c>
      <c r="D688" s="399">
        <v>0</v>
      </c>
      <c r="E688" s="399">
        <v>0</v>
      </c>
      <c r="F688" s="399">
        <v>0</v>
      </c>
      <c r="G688" s="399">
        <v>0</v>
      </c>
      <c r="H688" s="399">
        <v>0</v>
      </c>
    </row>
    <row r="689" spans="1:8" x14ac:dyDescent="0.3">
      <c r="A689" s="395" t="s">
        <v>3152</v>
      </c>
      <c r="B689" s="395" t="s">
        <v>3147</v>
      </c>
      <c r="C689" s="399">
        <v>0</v>
      </c>
      <c r="D689" s="399">
        <v>0</v>
      </c>
      <c r="E689" s="399">
        <v>0</v>
      </c>
      <c r="F689" s="399">
        <v>0</v>
      </c>
      <c r="G689" s="399">
        <v>0</v>
      </c>
      <c r="H689" s="399">
        <v>0</v>
      </c>
    </row>
    <row r="690" spans="1:8" x14ac:dyDescent="0.3">
      <c r="A690" s="395" t="s">
        <v>3153</v>
      </c>
      <c r="B690" s="395" t="s">
        <v>3154</v>
      </c>
      <c r="C690" s="399">
        <v>0</v>
      </c>
      <c r="D690" s="399">
        <v>0</v>
      </c>
      <c r="E690" s="399">
        <v>0</v>
      </c>
      <c r="F690" s="399">
        <v>0</v>
      </c>
      <c r="G690" s="399">
        <v>0</v>
      </c>
      <c r="H690" s="399">
        <v>0</v>
      </c>
    </row>
    <row r="691" spans="1:8" x14ac:dyDescent="0.3">
      <c r="A691" s="395" t="s">
        <v>3155</v>
      </c>
      <c r="B691" s="395" t="s">
        <v>3156</v>
      </c>
      <c r="C691" s="399">
        <v>0</v>
      </c>
      <c r="D691" s="399">
        <v>0</v>
      </c>
      <c r="E691" s="399">
        <v>0</v>
      </c>
      <c r="F691" s="399">
        <v>0</v>
      </c>
      <c r="G691" s="399">
        <v>0</v>
      </c>
      <c r="H691" s="399">
        <v>0</v>
      </c>
    </row>
    <row r="692" spans="1:8" x14ac:dyDescent="0.3">
      <c r="A692" s="395" t="s">
        <v>3157</v>
      </c>
      <c r="B692" s="395" t="s">
        <v>3158</v>
      </c>
      <c r="C692" s="399">
        <v>0</v>
      </c>
      <c r="D692" s="399">
        <v>0</v>
      </c>
      <c r="E692" s="399">
        <v>0</v>
      </c>
      <c r="F692" s="399">
        <v>0</v>
      </c>
      <c r="G692" s="399">
        <v>0</v>
      </c>
      <c r="H692" s="399">
        <v>0</v>
      </c>
    </row>
    <row r="693" spans="1:8" x14ac:dyDescent="0.3">
      <c r="A693" s="395" t="s">
        <v>3159</v>
      </c>
      <c r="B693" s="395" t="s">
        <v>3160</v>
      </c>
      <c r="C693" s="399">
        <v>0</v>
      </c>
      <c r="D693" s="399">
        <v>0</v>
      </c>
      <c r="E693" s="399">
        <v>0</v>
      </c>
      <c r="F693" s="399">
        <v>0</v>
      </c>
      <c r="G693" s="399">
        <v>0</v>
      </c>
      <c r="H693" s="399">
        <v>0</v>
      </c>
    </row>
    <row r="694" spans="1:8" x14ac:dyDescent="0.3">
      <c r="A694" s="395" t="s">
        <v>3161</v>
      </c>
      <c r="B694" s="395" t="s">
        <v>3162</v>
      </c>
      <c r="C694" s="399">
        <v>0</v>
      </c>
      <c r="D694" s="399">
        <v>0</v>
      </c>
      <c r="E694" s="399">
        <v>0</v>
      </c>
      <c r="F694" s="399">
        <v>0</v>
      </c>
      <c r="G694" s="399">
        <v>0</v>
      </c>
      <c r="H694" s="399">
        <v>0</v>
      </c>
    </row>
    <row r="695" spans="1:8" x14ac:dyDescent="0.3">
      <c r="A695" s="395" t="s">
        <v>3163</v>
      </c>
      <c r="B695" s="395" t="s">
        <v>3164</v>
      </c>
      <c r="C695" s="399">
        <v>0</v>
      </c>
      <c r="D695" s="399">
        <v>0</v>
      </c>
      <c r="E695" s="399">
        <v>0</v>
      </c>
      <c r="F695" s="399">
        <v>0</v>
      </c>
      <c r="G695" s="399">
        <v>0</v>
      </c>
      <c r="H695" s="399">
        <v>0</v>
      </c>
    </row>
    <row r="696" spans="1:8" x14ac:dyDescent="0.3">
      <c r="A696" s="395" t="s">
        <v>3165</v>
      </c>
      <c r="B696" s="395" t="s">
        <v>3166</v>
      </c>
      <c r="C696" s="399">
        <v>0</v>
      </c>
      <c r="D696" s="399">
        <v>0</v>
      </c>
      <c r="E696" s="399">
        <v>0</v>
      </c>
      <c r="F696" s="399">
        <v>0</v>
      </c>
      <c r="G696" s="399">
        <v>0</v>
      </c>
      <c r="H696" s="399">
        <v>0</v>
      </c>
    </row>
    <row r="697" spans="1:8" x14ac:dyDescent="0.3">
      <c r="A697" s="395" t="s">
        <v>3167</v>
      </c>
      <c r="B697" s="395" t="s">
        <v>3168</v>
      </c>
      <c r="C697" s="399">
        <v>0</v>
      </c>
      <c r="D697" s="399">
        <v>0</v>
      </c>
      <c r="E697" s="399">
        <v>0</v>
      </c>
      <c r="F697" s="399">
        <v>0</v>
      </c>
      <c r="G697" s="399">
        <v>0</v>
      </c>
      <c r="H697" s="399">
        <v>0</v>
      </c>
    </row>
    <row r="698" spans="1:8" x14ac:dyDescent="0.3">
      <c r="A698" s="395" t="s">
        <v>3169</v>
      </c>
      <c r="B698" s="395" t="s">
        <v>3170</v>
      </c>
      <c r="C698" s="399">
        <v>0</v>
      </c>
      <c r="D698" s="399">
        <v>0</v>
      </c>
      <c r="E698" s="399">
        <v>0</v>
      </c>
      <c r="F698" s="399">
        <v>0</v>
      </c>
      <c r="G698" s="399">
        <v>0</v>
      </c>
      <c r="H698" s="399">
        <v>0</v>
      </c>
    </row>
    <row r="699" spans="1:8" x14ac:dyDescent="0.3">
      <c r="A699" s="395" t="s">
        <v>3171</v>
      </c>
      <c r="B699" s="395" t="s">
        <v>3172</v>
      </c>
      <c r="C699" s="399">
        <v>0</v>
      </c>
      <c r="D699" s="399">
        <v>0</v>
      </c>
      <c r="E699" s="399">
        <v>0</v>
      </c>
      <c r="F699" s="399">
        <v>0</v>
      </c>
      <c r="G699" s="399">
        <v>0</v>
      </c>
      <c r="H699" s="399">
        <v>0</v>
      </c>
    </row>
    <row r="700" spans="1:8" x14ac:dyDescent="0.3">
      <c r="A700" s="395" t="s">
        <v>3173</v>
      </c>
      <c r="B700" s="395" t="s">
        <v>3174</v>
      </c>
      <c r="C700" s="399">
        <v>0</v>
      </c>
      <c r="D700" s="399">
        <v>0</v>
      </c>
      <c r="E700" s="399">
        <v>0</v>
      </c>
      <c r="F700" s="399">
        <v>0</v>
      </c>
      <c r="G700" s="399">
        <v>0</v>
      </c>
      <c r="H700" s="399">
        <v>0</v>
      </c>
    </row>
    <row r="701" spans="1:8" x14ac:dyDescent="0.3">
      <c r="A701" s="395" t="s">
        <v>3175</v>
      </c>
      <c r="B701" s="395" t="s">
        <v>3176</v>
      </c>
      <c r="C701" s="399">
        <v>0</v>
      </c>
      <c r="D701" s="399">
        <v>0</v>
      </c>
      <c r="E701" s="399">
        <v>0</v>
      </c>
      <c r="F701" s="399">
        <v>0</v>
      </c>
      <c r="G701" s="399">
        <v>0</v>
      </c>
      <c r="H701" s="399">
        <v>0</v>
      </c>
    </row>
    <row r="702" spans="1:8" x14ac:dyDescent="0.3">
      <c r="A702" s="395" t="s">
        <v>3177</v>
      </c>
      <c r="B702" s="395" t="s">
        <v>3178</v>
      </c>
      <c r="C702" s="399">
        <v>0</v>
      </c>
      <c r="D702" s="399">
        <v>0</v>
      </c>
      <c r="E702" s="399">
        <v>0</v>
      </c>
      <c r="F702" s="399">
        <v>0</v>
      </c>
      <c r="G702" s="399">
        <v>0</v>
      </c>
      <c r="H702" s="399">
        <v>0</v>
      </c>
    </row>
    <row r="703" spans="1:8" x14ac:dyDescent="0.3">
      <c r="A703" s="395" t="s">
        <v>3179</v>
      </c>
      <c r="B703" s="395" t="s">
        <v>3180</v>
      </c>
      <c r="C703" s="399">
        <v>0</v>
      </c>
      <c r="D703" s="399">
        <v>0</v>
      </c>
      <c r="E703" s="399">
        <v>0</v>
      </c>
      <c r="F703" s="399">
        <v>0</v>
      </c>
      <c r="G703" s="399">
        <v>0</v>
      </c>
      <c r="H703" s="399">
        <v>0</v>
      </c>
    </row>
    <row r="704" spans="1:8" x14ac:dyDescent="0.3">
      <c r="A704" s="395" t="s">
        <v>3181</v>
      </c>
      <c r="B704" s="395" t="s">
        <v>3182</v>
      </c>
      <c r="C704" s="399">
        <v>0</v>
      </c>
      <c r="D704" s="399">
        <v>0</v>
      </c>
      <c r="E704" s="399">
        <v>0</v>
      </c>
      <c r="F704" s="399">
        <v>0</v>
      </c>
      <c r="G704" s="399">
        <v>0</v>
      </c>
      <c r="H704" s="399">
        <v>0</v>
      </c>
    </row>
    <row r="705" spans="1:8" x14ac:dyDescent="0.3">
      <c r="A705" s="395" t="s">
        <v>3183</v>
      </c>
      <c r="B705" s="395" t="s">
        <v>3184</v>
      </c>
      <c r="C705" s="399">
        <v>0</v>
      </c>
      <c r="D705" s="399">
        <v>0</v>
      </c>
      <c r="E705" s="399">
        <v>0</v>
      </c>
      <c r="F705" s="399">
        <v>0</v>
      </c>
      <c r="G705" s="399">
        <v>0</v>
      </c>
      <c r="H705" s="399">
        <v>0</v>
      </c>
    </row>
    <row r="706" spans="1:8" x14ac:dyDescent="0.3">
      <c r="A706" s="395" t="s">
        <v>3185</v>
      </c>
      <c r="B706" s="395" t="s">
        <v>3186</v>
      </c>
      <c r="C706" s="399">
        <v>0</v>
      </c>
      <c r="D706" s="399">
        <v>0</v>
      </c>
      <c r="E706" s="399">
        <v>0</v>
      </c>
      <c r="F706" s="399">
        <v>0</v>
      </c>
      <c r="G706" s="399">
        <v>0</v>
      </c>
      <c r="H706" s="399">
        <v>0</v>
      </c>
    </row>
    <row r="707" spans="1:8" x14ac:dyDescent="0.3">
      <c r="A707" s="395" t="s">
        <v>3187</v>
      </c>
      <c r="B707" s="395" t="s">
        <v>3188</v>
      </c>
      <c r="C707" s="399">
        <v>0</v>
      </c>
      <c r="D707" s="399">
        <v>0</v>
      </c>
      <c r="E707" s="399">
        <v>0</v>
      </c>
      <c r="F707" s="399">
        <v>0</v>
      </c>
      <c r="G707" s="399">
        <v>0</v>
      </c>
      <c r="H707" s="399">
        <v>0</v>
      </c>
    </row>
    <row r="708" spans="1:8" x14ac:dyDescent="0.3">
      <c r="A708" s="395" t="s">
        <v>3189</v>
      </c>
      <c r="B708" s="395" t="s">
        <v>3190</v>
      </c>
      <c r="C708" s="399">
        <v>0</v>
      </c>
      <c r="D708" s="399">
        <v>0</v>
      </c>
      <c r="E708" s="399">
        <v>0</v>
      </c>
      <c r="F708" s="399">
        <v>0</v>
      </c>
      <c r="G708" s="399">
        <v>0</v>
      </c>
      <c r="H708" s="399">
        <v>0</v>
      </c>
    </row>
    <row r="709" spans="1:8" x14ac:dyDescent="0.3">
      <c r="A709" s="395" t="s">
        <v>2039</v>
      </c>
      <c r="B709" s="395" t="s">
        <v>1104</v>
      </c>
      <c r="C709" s="399">
        <v>25781</v>
      </c>
      <c r="D709" s="399">
        <v>25781</v>
      </c>
      <c r="E709" s="399">
        <v>0</v>
      </c>
      <c r="F709" s="399">
        <v>0</v>
      </c>
      <c r="G709" s="399">
        <v>25781</v>
      </c>
      <c r="H709" s="399">
        <v>0</v>
      </c>
    </row>
    <row r="710" spans="1:8" x14ac:dyDescent="0.3">
      <c r="A710" s="395" t="s">
        <v>3191</v>
      </c>
      <c r="B710" s="395" t="s">
        <v>3192</v>
      </c>
      <c r="C710" s="399">
        <v>0</v>
      </c>
      <c r="D710" s="399">
        <v>0</v>
      </c>
      <c r="E710" s="399">
        <v>0</v>
      </c>
      <c r="F710" s="399">
        <v>0</v>
      </c>
      <c r="G710" s="399">
        <v>0</v>
      </c>
      <c r="H710" s="399">
        <v>0</v>
      </c>
    </row>
    <row r="711" spans="1:8" x14ac:dyDescent="0.3">
      <c r="A711" s="395" t="s">
        <v>3193</v>
      </c>
      <c r="B711" s="395" t="s">
        <v>3194</v>
      </c>
      <c r="C711" s="399">
        <v>0</v>
      </c>
      <c r="D711" s="399">
        <v>0</v>
      </c>
      <c r="E711" s="399">
        <v>0</v>
      </c>
      <c r="F711" s="399">
        <v>0</v>
      </c>
      <c r="G711" s="399">
        <v>0</v>
      </c>
      <c r="H711" s="399">
        <v>0</v>
      </c>
    </row>
    <row r="712" spans="1:8" x14ac:dyDescent="0.3">
      <c r="A712" s="395" t="s">
        <v>3195</v>
      </c>
      <c r="B712" s="395" t="s">
        <v>3196</v>
      </c>
      <c r="C712" s="399">
        <v>0</v>
      </c>
      <c r="D712" s="399">
        <v>0</v>
      </c>
      <c r="E712" s="399">
        <v>0</v>
      </c>
      <c r="F712" s="399">
        <v>0</v>
      </c>
      <c r="G712" s="399">
        <v>0</v>
      </c>
      <c r="H712" s="399">
        <v>0</v>
      </c>
    </row>
    <row r="713" spans="1:8" x14ac:dyDescent="0.3">
      <c r="A713" s="395" t="s">
        <v>3197</v>
      </c>
      <c r="B713" s="395" t="s">
        <v>3198</v>
      </c>
      <c r="C713" s="399">
        <v>0</v>
      </c>
      <c r="D713" s="399">
        <v>0</v>
      </c>
      <c r="E713" s="399">
        <v>0</v>
      </c>
      <c r="F713" s="399">
        <v>0</v>
      </c>
      <c r="G713" s="399">
        <v>0</v>
      </c>
      <c r="H713" s="399">
        <v>0</v>
      </c>
    </row>
    <row r="714" spans="1:8" x14ac:dyDescent="0.3">
      <c r="A714" s="395" t="s">
        <v>3199</v>
      </c>
      <c r="B714" s="395" t="s">
        <v>3200</v>
      </c>
      <c r="C714" s="399">
        <v>0</v>
      </c>
      <c r="D714" s="399">
        <v>0</v>
      </c>
      <c r="E714" s="399">
        <v>0</v>
      </c>
      <c r="F714" s="399">
        <v>0</v>
      </c>
      <c r="G714" s="399">
        <v>0</v>
      </c>
      <c r="H714" s="399">
        <v>0</v>
      </c>
    </row>
    <row r="715" spans="1:8" x14ac:dyDescent="0.3">
      <c r="A715" s="395" t="s">
        <v>3201</v>
      </c>
      <c r="B715" s="395" t="s">
        <v>3202</v>
      </c>
      <c r="C715" s="399">
        <v>0</v>
      </c>
      <c r="D715" s="399">
        <v>0</v>
      </c>
      <c r="E715" s="399">
        <v>0</v>
      </c>
      <c r="F715" s="399">
        <v>0</v>
      </c>
      <c r="G715" s="399">
        <v>0</v>
      </c>
      <c r="H715" s="399">
        <v>0</v>
      </c>
    </row>
    <row r="716" spans="1:8" x14ac:dyDescent="0.3">
      <c r="A716" s="395" t="s">
        <v>3203</v>
      </c>
      <c r="B716" s="395" t="s">
        <v>3204</v>
      </c>
      <c r="C716" s="399">
        <v>0</v>
      </c>
      <c r="D716" s="399">
        <v>0</v>
      </c>
      <c r="E716" s="399">
        <v>0</v>
      </c>
      <c r="F716" s="399">
        <v>0</v>
      </c>
      <c r="G716" s="399">
        <v>0</v>
      </c>
      <c r="H716" s="399">
        <v>0</v>
      </c>
    </row>
    <row r="717" spans="1:8" x14ac:dyDescent="0.3">
      <c r="A717" s="395" t="s">
        <v>3205</v>
      </c>
      <c r="B717" s="395" t="s">
        <v>3206</v>
      </c>
      <c r="C717" s="399">
        <v>0</v>
      </c>
      <c r="D717" s="399">
        <v>0</v>
      </c>
      <c r="E717" s="399">
        <v>0</v>
      </c>
      <c r="F717" s="399">
        <v>0</v>
      </c>
      <c r="G717" s="399">
        <v>0</v>
      </c>
      <c r="H717" s="399">
        <v>0</v>
      </c>
    </row>
    <row r="718" spans="1:8" x14ac:dyDescent="0.3">
      <c r="A718" s="395" t="s">
        <v>3207</v>
      </c>
      <c r="B718" s="395" t="s">
        <v>3196</v>
      </c>
      <c r="C718" s="399">
        <v>0</v>
      </c>
      <c r="D718" s="399">
        <v>0</v>
      </c>
      <c r="E718" s="399">
        <v>0</v>
      </c>
      <c r="F718" s="399">
        <v>0</v>
      </c>
      <c r="G718" s="399">
        <v>0</v>
      </c>
      <c r="H718" s="399">
        <v>0</v>
      </c>
    </row>
    <row r="719" spans="1:8" x14ac:dyDescent="0.3">
      <c r="A719" s="395" t="s">
        <v>3208</v>
      </c>
      <c r="B719" s="395" t="s">
        <v>3209</v>
      </c>
      <c r="C719" s="399">
        <v>0</v>
      </c>
      <c r="D719" s="399">
        <v>0</v>
      </c>
      <c r="E719" s="399">
        <v>0</v>
      </c>
      <c r="F719" s="399">
        <v>0</v>
      </c>
      <c r="G719" s="399">
        <v>0</v>
      </c>
      <c r="H719" s="399">
        <v>0</v>
      </c>
    </row>
    <row r="720" spans="1:8" x14ac:dyDescent="0.3">
      <c r="A720" s="395" t="s">
        <v>3210</v>
      </c>
      <c r="B720" s="395" t="s">
        <v>3211</v>
      </c>
      <c r="C720" s="399">
        <v>0</v>
      </c>
      <c r="D720" s="399">
        <v>0</v>
      </c>
      <c r="E720" s="399">
        <v>0</v>
      </c>
      <c r="F720" s="399">
        <v>0</v>
      </c>
      <c r="G720" s="399">
        <v>0</v>
      </c>
      <c r="H720" s="399">
        <v>0</v>
      </c>
    </row>
    <row r="721" spans="1:8" x14ac:dyDescent="0.3">
      <c r="A721" s="395" t="s">
        <v>3212</v>
      </c>
      <c r="B721" s="395" t="s">
        <v>3196</v>
      </c>
      <c r="C721" s="399">
        <v>0</v>
      </c>
      <c r="D721" s="399">
        <v>0</v>
      </c>
      <c r="E721" s="399">
        <v>0</v>
      </c>
      <c r="F721" s="399">
        <v>0</v>
      </c>
      <c r="G721" s="399">
        <v>0</v>
      </c>
      <c r="H721" s="399">
        <v>0</v>
      </c>
    </row>
    <row r="722" spans="1:8" x14ac:dyDescent="0.3">
      <c r="A722" s="395" t="s">
        <v>3213</v>
      </c>
      <c r="B722" s="395" t="s">
        <v>3214</v>
      </c>
      <c r="C722" s="399">
        <v>0</v>
      </c>
      <c r="D722" s="399">
        <v>0</v>
      </c>
      <c r="E722" s="399">
        <v>0</v>
      </c>
      <c r="F722" s="399">
        <v>0</v>
      </c>
      <c r="G722" s="399">
        <v>0</v>
      </c>
      <c r="H722" s="399">
        <v>0</v>
      </c>
    </row>
    <row r="723" spans="1:8" x14ac:dyDescent="0.3">
      <c r="A723" s="395" t="s">
        <v>3215</v>
      </c>
      <c r="B723" s="395" t="s">
        <v>3216</v>
      </c>
      <c r="C723" s="399">
        <v>0</v>
      </c>
      <c r="D723" s="399">
        <v>0</v>
      </c>
      <c r="E723" s="399">
        <v>0</v>
      </c>
      <c r="F723" s="399">
        <v>0</v>
      </c>
      <c r="G723" s="399">
        <v>0</v>
      </c>
      <c r="H723" s="399">
        <v>0</v>
      </c>
    </row>
    <row r="724" spans="1:8" x14ac:dyDescent="0.3">
      <c r="A724" s="395" t="s">
        <v>3217</v>
      </c>
      <c r="B724" s="395" t="s">
        <v>967</v>
      </c>
      <c r="C724" s="399">
        <v>0</v>
      </c>
      <c r="D724" s="399">
        <v>0</v>
      </c>
      <c r="E724" s="399">
        <v>0</v>
      </c>
      <c r="F724" s="399">
        <v>0</v>
      </c>
      <c r="G724" s="399">
        <v>0</v>
      </c>
      <c r="H724" s="399">
        <v>0</v>
      </c>
    </row>
    <row r="725" spans="1:8" x14ac:dyDescent="0.3">
      <c r="A725" s="395" t="s">
        <v>3218</v>
      </c>
      <c r="B725" s="395" t="s">
        <v>2830</v>
      </c>
      <c r="C725" s="400">
        <v>0</v>
      </c>
      <c r="D725" s="400">
        <v>0</v>
      </c>
      <c r="E725" s="400">
        <v>0</v>
      </c>
      <c r="F725" s="400">
        <v>0</v>
      </c>
      <c r="G725" s="400">
        <v>0</v>
      </c>
      <c r="H725" s="400">
        <v>0</v>
      </c>
    </row>
    <row r="726" spans="1:8" x14ac:dyDescent="0.3">
      <c r="A726" s="395" t="s">
        <v>1105</v>
      </c>
      <c r="B726" s="401"/>
      <c r="C726" s="399"/>
      <c r="D726" s="399"/>
      <c r="E726" s="399"/>
      <c r="F726" s="399"/>
      <c r="G726" s="399"/>
      <c r="H726" s="399"/>
    </row>
    <row r="728" spans="1:8" x14ac:dyDescent="0.3">
      <c r="A728" s="395" t="s">
        <v>975</v>
      </c>
      <c r="B728" s="401"/>
      <c r="C728" s="399">
        <v>26010</v>
      </c>
      <c r="D728" s="399">
        <v>26010</v>
      </c>
      <c r="E728" s="399">
        <v>0</v>
      </c>
      <c r="F728" s="399">
        <v>0</v>
      </c>
      <c r="G728" s="399">
        <v>26010</v>
      </c>
      <c r="H728" s="399">
        <v>0</v>
      </c>
    </row>
    <row r="729" spans="1:8" x14ac:dyDescent="0.3">
      <c r="A729" s="395" t="s">
        <v>976</v>
      </c>
      <c r="B729" s="401"/>
      <c r="C729" s="400">
        <v>25781</v>
      </c>
      <c r="D729" s="400">
        <v>25781</v>
      </c>
      <c r="E729" s="400">
        <v>0</v>
      </c>
      <c r="F729" s="400">
        <v>0</v>
      </c>
      <c r="G729" s="400">
        <v>25781</v>
      </c>
      <c r="H729" s="400">
        <v>0</v>
      </c>
    </row>
    <row r="730" spans="1:8" x14ac:dyDescent="0.3">
      <c r="A730" s="395" t="s">
        <v>977</v>
      </c>
      <c r="B730" s="401"/>
      <c r="C730" s="399">
        <v>229</v>
      </c>
      <c r="D730" s="399">
        <v>229</v>
      </c>
      <c r="E730" s="399">
        <v>0</v>
      </c>
      <c r="F730" s="399">
        <v>0</v>
      </c>
      <c r="G730" s="399">
        <v>229</v>
      </c>
      <c r="H730" s="399">
        <v>0</v>
      </c>
    </row>
    <row r="732" spans="1:8" x14ac:dyDescent="0.3">
      <c r="A732" s="395" t="s">
        <v>361</v>
      </c>
      <c r="B732" s="394"/>
      <c r="C732" s="394"/>
      <c r="D732" s="394"/>
      <c r="E732" s="394"/>
      <c r="F732" s="394"/>
      <c r="G732" s="394"/>
      <c r="H732" s="394"/>
    </row>
    <row r="733" spans="1:8" x14ac:dyDescent="0.3">
      <c r="A733" s="395" t="s">
        <v>3219</v>
      </c>
      <c r="B733" s="395" t="s">
        <v>2492</v>
      </c>
      <c r="C733" s="399">
        <v>0</v>
      </c>
      <c r="D733" s="399">
        <v>0</v>
      </c>
      <c r="E733" s="399">
        <v>30.6</v>
      </c>
      <c r="F733" s="399">
        <v>30.6</v>
      </c>
      <c r="G733" s="399">
        <v>-30.6</v>
      </c>
      <c r="H733" s="399">
        <v>100</v>
      </c>
    </row>
    <row r="734" spans="1:8" x14ac:dyDescent="0.3">
      <c r="A734" s="395" t="s">
        <v>3220</v>
      </c>
      <c r="B734" s="395" t="s">
        <v>244</v>
      </c>
      <c r="C734" s="399">
        <v>0</v>
      </c>
      <c r="D734" s="399">
        <v>0</v>
      </c>
      <c r="E734" s="399">
        <v>0</v>
      </c>
      <c r="F734" s="399">
        <v>0</v>
      </c>
      <c r="G734" s="399">
        <v>0</v>
      </c>
      <c r="H734" s="399">
        <v>0</v>
      </c>
    </row>
    <row r="735" spans="1:8" x14ac:dyDescent="0.3">
      <c r="A735" s="395" t="s">
        <v>3221</v>
      </c>
      <c r="B735" s="395" t="s">
        <v>3222</v>
      </c>
      <c r="C735" s="399">
        <v>0</v>
      </c>
      <c r="D735" s="399">
        <v>0</v>
      </c>
      <c r="E735" s="399">
        <v>0</v>
      </c>
      <c r="F735" s="399">
        <v>0</v>
      </c>
      <c r="G735" s="399">
        <v>0</v>
      </c>
      <c r="H735" s="399">
        <v>0</v>
      </c>
    </row>
    <row r="736" spans="1:8" x14ac:dyDescent="0.3">
      <c r="A736" s="395" t="s">
        <v>2040</v>
      </c>
      <c r="B736" s="395" t="s">
        <v>1036</v>
      </c>
      <c r="C736" s="399">
        <v>324681</v>
      </c>
      <c r="D736" s="399">
        <v>324681</v>
      </c>
      <c r="E736" s="399">
        <v>249965.64</v>
      </c>
      <c r="F736" s="399">
        <v>249965.64</v>
      </c>
      <c r="G736" s="399">
        <v>74715.360000000001</v>
      </c>
      <c r="H736" s="399">
        <v>76.989999999999995</v>
      </c>
    </row>
    <row r="737" spans="1:8" x14ac:dyDescent="0.3">
      <c r="A737" s="395" t="s">
        <v>3223</v>
      </c>
      <c r="B737" s="395" t="s">
        <v>3224</v>
      </c>
      <c r="C737" s="399">
        <v>0</v>
      </c>
      <c r="D737" s="399">
        <v>0</v>
      </c>
      <c r="E737" s="399">
        <v>0</v>
      </c>
      <c r="F737" s="399">
        <v>0</v>
      </c>
      <c r="G737" s="399">
        <v>0</v>
      </c>
      <c r="H737" s="399">
        <v>0</v>
      </c>
    </row>
    <row r="738" spans="1:8" x14ac:dyDescent="0.3">
      <c r="A738" s="395" t="s">
        <v>3225</v>
      </c>
      <c r="B738" s="395" t="s">
        <v>3226</v>
      </c>
      <c r="C738" s="399">
        <v>0</v>
      </c>
      <c r="D738" s="399">
        <v>0</v>
      </c>
      <c r="E738" s="399">
        <v>0</v>
      </c>
      <c r="F738" s="399">
        <v>0</v>
      </c>
      <c r="G738" s="399">
        <v>0</v>
      </c>
      <c r="H738" s="399">
        <v>0</v>
      </c>
    </row>
    <row r="739" spans="1:8" x14ac:dyDescent="0.3">
      <c r="A739" s="395" t="s">
        <v>2041</v>
      </c>
      <c r="B739" s="395" t="s">
        <v>1108</v>
      </c>
      <c r="C739" s="399">
        <v>0</v>
      </c>
      <c r="D739" s="399">
        <v>0</v>
      </c>
      <c r="E739" s="399">
        <v>15498</v>
      </c>
      <c r="F739" s="399">
        <v>15498</v>
      </c>
      <c r="G739" s="399">
        <v>-15498</v>
      </c>
      <c r="H739" s="399">
        <v>100</v>
      </c>
    </row>
    <row r="740" spans="1:8" x14ac:dyDescent="0.3">
      <c r="A740" s="395" t="s">
        <v>2042</v>
      </c>
      <c r="B740" s="395" t="s">
        <v>1110</v>
      </c>
      <c r="C740" s="399">
        <v>0</v>
      </c>
      <c r="D740" s="399">
        <v>0</v>
      </c>
      <c r="E740" s="399">
        <v>63773.5</v>
      </c>
      <c r="F740" s="399">
        <v>63773.5</v>
      </c>
      <c r="G740" s="399">
        <v>-63773.5</v>
      </c>
      <c r="H740" s="399">
        <v>100</v>
      </c>
    </row>
    <row r="741" spans="1:8" x14ac:dyDescent="0.3">
      <c r="A741" s="395" t="s">
        <v>3227</v>
      </c>
      <c r="B741" s="395" t="s">
        <v>3228</v>
      </c>
      <c r="C741" s="399">
        <v>0</v>
      </c>
      <c r="D741" s="399">
        <v>0</v>
      </c>
      <c r="E741" s="399">
        <v>0</v>
      </c>
      <c r="F741" s="399">
        <v>0</v>
      </c>
      <c r="G741" s="399">
        <v>0</v>
      </c>
      <c r="H741" s="399">
        <v>0</v>
      </c>
    </row>
    <row r="742" spans="1:8" x14ac:dyDescent="0.3">
      <c r="A742" s="395" t="s">
        <v>3229</v>
      </c>
      <c r="B742" s="395" t="s">
        <v>3230</v>
      </c>
      <c r="C742" s="399">
        <v>0</v>
      </c>
      <c r="D742" s="399">
        <v>0</v>
      </c>
      <c r="E742" s="399">
        <v>0</v>
      </c>
      <c r="F742" s="399">
        <v>0</v>
      </c>
      <c r="G742" s="399">
        <v>0</v>
      </c>
      <c r="H742" s="399">
        <v>0</v>
      </c>
    </row>
    <row r="743" spans="1:8" x14ac:dyDescent="0.3">
      <c r="A743" s="395" t="s">
        <v>2043</v>
      </c>
      <c r="B743" s="395" t="s">
        <v>247</v>
      </c>
      <c r="C743" s="399">
        <v>0</v>
      </c>
      <c r="D743" s="399">
        <v>0</v>
      </c>
      <c r="E743" s="399">
        <v>170000</v>
      </c>
      <c r="F743" s="399">
        <v>170000</v>
      </c>
      <c r="G743" s="399">
        <v>-170000</v>
      </c>
      <c r="H743" s="399">
        <v>100</v>
      </c>
    </row>
    <row r="744" spans="1:8" x14ac:dyDescent="0.3">
      <c r="A744" s="395" t="s">
        <v>2044</v>
      </c>
      <c r="B744" s="395" t="s">
        <v>1113</v>
      </c>
      <c r="C744" s="399">
        <v>324681</v>
      </c>
      <c r="D744" s="399">
        <v>324681</v>
      </c>
      <c r="E744" s="399">
        <v>79465.64</v>
      </c>
      <c r="F744" s="399">
        <v>79465.64</v>
      </c>
      <c r="G744" s="399">
        <v>245215.35999999999</v>
      </c>
      <c r="H744" s="399">
        <v>24.47</v>
      </c>
    </row>
    <row r="745" spans="1:8" x14ac:dyDescent="0.3">
      <c r="A745" s="395" t="s">
        <v>2045</v>
      </c>
      <c r="B745" s="395" t="s">
        <v>1115</v>
      </c>
      <c r="C745" s="400">
        <v>500</v>
      </c>
      <c r="D745" s="400">
        <v>500</v>
      </c>
      <c r="E745" s="400">
        <v>500</v>
      </c>
      <c r="F745" s="400">
        <v>500</v>
      </c>
      <c r="G745" s="400">
        <v>0</v>
      </c>
      <c r="H745" s="400">
        <v>100</v>
      </c>
    </row>
    <row r="746" spans="1:8" x14ac:dyDescent="0.3">
      <c r="A746" s="395" t="s">
        <v>1117</v>
      </c>
      <c r="B746" s="401"/>
      <c r="C746" s="399"/>
      <c r="D746" s="399"/>
      <c r="E746" s="399"/>
      <c r="F746" s="399"/>
      <c r="G746" s="399"/>
      <c r="H746" s="399"/>
    </row>
    <row r="748" spans="1:8" x14ac:dyDescent="0.3">
      <c r="A748" s="395" t="s">
        <v>975</v>
      </c>
      <c r="B748" s="401"/>
      <c r="C748" s="399">
        <v>324681</v>
      </c>
      <c r="D748" s="399">
        <v>324681</v>
      </c>
      <c r="E748" s="399">
        <v>249996.24</v>
      </c>
      <c r="F748" s="399">
        <v>249996.24</v>
      </c>
      <c r="G748" s="399">
        <v>74684.759999999995</v>
      </c>
      <c r="H748" s="399">
        <v>77</v>
      </c>
    </row>
    <row r="749" spans="1:8" x14ac:dyDescent="0.3">
      <c r="A749" s="395" t="s">
        <v>976</v>
      </c>
      <c r="B749" s="401"/>
      <c r="C749" s="400">
        <v>325181</v>
      </c>
      <c r="D749" s="400">
        <v>325181</v>
      </c>
      <c r="E749" s="400">
        <v>329237.14</v>
      </c>
      <c r="F749" s="400">
        <v>329237.14</v>
      </c>
      <c r="G749" s="400">
        <v>-4056.14</v>
      </c>
      <c r="H749" s="400">
        <v>101.25</v>
      </c>
    </row>
    <row r="750" spans="1:8" x14ac:dyDescent="0.3">
      <c r="A750" s="395" t="s">
        <v>977</v>
      </c>
      <c r="B750" s="401"/>
      <c r="C750" s="399">
        <v>-500</v>
      </c>
      <c r="D750" s="399">
        <v>-500</v>
      </c>
      <c r="E750" s="399">
        <v>-79240.899999999994</v>
      </c>
      <c r="F750" s="399">
        <v>-79240.899999999994</v>
      </c>
      <c r="G750" s="399">
        <v>78740.899999999994</v>
      </c>
      <c r="H750" s="399">
        <v>15848.18</v>
      </c>
    </row>
    <row r="752" spans="1:8" x14ac:dyDescent="0.3">
      <c r="A752" s="395" t="s">
        <v>363</v>
      </c>
      <c r="B752" s="394"/>
      <c r="C752" s="394"/>
      <c r="D752" s="394"/>
      <c r="E752" s="394"/>
      <c r="F752" s="394"/>
      <c r="G752" s="394"/>
      <c r="H752" s="394"/>
    </row>
    <row r="753" spans="1:8" x14ac:dyDescent="0.3">
      <c r="A753" s="395" t="s">
        <v>2046</v>
      </c>
      <c r="B753" s="395" t="s">
        <v>489</v>
      </c>
      <c r="C753" s="399">
        <v>0</v>
      </c>
      <c r="D753" s="399">
        <v>0</v>
      </c>
      <c r="E753" s="399">
        <v>817912</v>
      </c>
      <c r="F753" s="399">
        <v>817912</v>
      </c>
      <c r="G753" s="399">
        <v>-817912</v>
      </c>
      <c r="H753" s="399">
        <v>100</v>
      </c>
    </row>
    <row r="754" spans="1:8" x14ac:dyDescent="0.3">
      <c r="A754" s="395" t="s">
        <v>2047</v>
      </c>
      <c r="B754" s="395" t="s">
        <v>1120</v>
      </c>
      <c r="C754" s="399">
        <v>154686</v>
      </c>
      <c r="D754" s="399">
        <v>154686</v>
      </c>
      <c r="E754" s="399">
        <v>49109.3</v>
      </c>
      <c r="F754" s="399">
        <v>49109.3</v>
      </c>
      <c r="G754" s="399">
        <v>105576.7</v>
      </c>
      <c r="H754" s="399">
        <v>31.75</v>
      </c>
    </row>
    <row r="755" spans="1:8" x14ac:dyDescent="0.3">
      <c r="A755" s="395" t="s">
        <v>2048</v>
      </c>
      <c r="B755" s="395" t="s">
        <v>1122</v>
      </c>
      <c r="C755" s="399">
        <v>515619</v>
      </c>
      <c r="D755" s="399">
        <v>515619</v>
      </c>
      <c r="E755" s="399">
        <v>128636.98</v>
      </c>
      <c r="F755" s="399">
        <v>128636.98</v>
      </c>
      <c r="G755" s="399">
        <v>386982.02</v>
      </c>
      <c r="H755" s="399">
        <v>24.95</v>
      </c>
    </row>
    <row r="756" spans="1:8" x14ac:dyDescent="0.3">
      <c r="A756" s="395" t="s">
        <v>2049</v>
      </c>
      <c r="B756" s="395" t="s">
        <v>1124</v>
      </c>
      <c r="C756" s="399">
        <v>146436</v>
      </c>
      <c r="D756" s="399">
        <v>146436</v>
      </c>
      <c r="E756" s="399">
        <v>44237.599999999999</v>
      </c>
      <c r="F756" s="399">
        <v>44237.599999999999</v>
      </c>
      <c r="G756" s="399">
        <v>102198.39999999999</v>
      </c>
      <c r="H756" s="399">
        <v>30.21</v>
      </c>
    </row>
    <row r="757" spans="1:8" x14ac:dyDescent="0.3">
      <c r="A757" s="395" t="s">
        <v>2050</v>
      </c>
      <c r="B757" s="395" t="s">
        <v>1126</v>
      </c>
      <c r="C757" s="399">
        <v>515619</v>
      </c>
      <c r="D757" s="399">
        <v>515619</v>
      </c>
      <c r="E757" s="399">
        <v>120586.39</v>
      </c>
      <c r="F757" s="399">
        <v>120586.39</v>
      </c>
      <c r="G757" s="399">
        <v>395032.61</v>
      </c>
      <c r="H757" s="399">
        <v>23.39</v>
      </c>
    </row>
    <row r="758" spans="1:8" x14ac:dyDescent="0.3">
      <c r="A758" s="395" t="s">
        <v>2051</v>
      </c>
      <c r="B758" s="395" t="s">
        <v>1128</v>
      </c>
      <c r="C758" s="399">
        <v>32000</v>
      </c>
      <c r="D758" s="399">
        <v>32000</v>
      </c>
      <c r="E758" s="399">
        <v>6630</v>
      </c>
      <c r="F758" s="399">
        <v>6630</v>
      </c>
      <c r="G758" s="399">
        <v>25370</v>
      </c>
      <c r="H758" s="399">
        <v>20.72</v>
      </c>
    </row>
    <row r="759" spans="1:8" x14ac:dyDescent="0.3">
      <c r="A759" s="395" t="s">
        <v>2052</v>
      </c>
      <c r="B759" s="395" t="s">
        <v>1130</v>
      </c>
      <c r="C759" s="399">
        <v>25781</v>
      </c>
      <c r="D759" s="399">
        <v>25781</v>
      </c>
      <c r="E759" s="399">
        <v>3060</v>
      </c>
      <c r="F759" s="399">
        <v>3060</v>
      </c>
      <c r="G759" s="399">
        <v>22721</v>
      </c>
      <c r="H759" s="399">
        <v>11.87</v>
      </c>
    </row>
    <row r="760" spans="1:8" x14ac:dyDescent="0.3">
      <c r="A760" s="395" t="s">
        <v>2053</v>
      </c>
      <c r="B760" s="395" t="s">
        <v>1132</v>
      </c>
      <c r="C760" s="399">
        <v>15469</v>
      </c>
      <c r="D760" s="399">
        <v>15469</v>
      </c>
      <c r="E760" s="399">
        <v>2937.6</v>
      </c>
      <c r="F760" s="399">
        <v>2937.6</v>
      </c>
      <c r="G760" s="399">
        <v>12531.4</v>
      </c>
      <c r="H760" s="399">
        <v>18.989999999999998</v>
      </c>
    </row>
    <row r="761" spans="1:8" x14ac:dyDescent="0.3">
      <c r="A761" s="395" t="s">
        <v>2054</v>
      </c>
      <c r="B761" s="395" t="s">
        <v>245</v>
      </c>
      <c r="C761" s="399">
        <v>5000</v>
      </c>
      <c r="D761" s="399">
        <v>5000</v>
      </c>
      <c r="E761" s="399">
        <v>0</v>
      </c>
      <c r="F761" s="399">
        <v>0</v>
      </c>
      <c r="G761" s="399">
        <v>5000</v>
      </c>
      <c r="H761" s="399">
        <v>0</v>
      </c>
    </row>
    <row r="762" spans="1:8" x14ac:dyDescent="0.3">
      <c r="A762" s="395" t="s">
        <v>3231</v>
      </c>
      <c r="B762" s="395" t="s">
        <v>2602</v>
      </c>
      <c r="C762" s="399">
        <v>0</v>
      </c>
      <c r="D762" s="399">
        <v>0</v>
      </c>
      <c r="E762" s="399">
        <v>0</v>
      </c>
      <c r="F762" s="399">
        <v>0</v>
      </c>
      <c r="G762" s="399">
        <v>0</v>
      </c>
      <c r="H762" s="399">
        <v>0</v>
      </c>
    </row>
    <row r="763" spans="1:8" x14ac:dyDescent="0.3">
      <c r="A763" s="395" t="s">
        <v>3232</v>
      </c>
      <c r="B763" s="395" t="s">
        <v>525</v>
      </c>
      <c r="C763" s="399">
        <v>0</v>
      </c>
      <c r="D763" s="399">
        <v>0</v>
      </c>
      <c r="E763" s="399">
        <v>0</v>
      </c>
      <c r="F763" s="399">
        <v>0</v>
      </c>
      <c r="G763" s="399">
        <v>0</v>
      </c>
      <c r="H763" s="399">
        <v>0</v>
      </c>
    </row>
    <row r="764" spans="1:8" x14ac:dyDescent="0.3">
      <c r="A764" s="395" t="s">
        <v>3233</v>
      </c>
      <c r="B764" s="395" t="s">
        <v>2606</v>
      </c>
      <c r="C764" s="399">
        <v>0</v>
      </c>
      <c r="D764" s="399">
        <v>0</v>
      </c>
      <c r="E764" s="399">
        <v>0</v>
      </c>
      <c r="F764" s="399">
        <v>0</v>
      </c>
      <c r="G764" s="399">
        <v>0</v>
      </c>
      <c r="H764" s="399">
        <v>0</v>
      </c>
    </row>
    <row r="765" spans="1:8" x14ac:dyDescent="0.3">
      <c r="A765" s="395" t="s">
        <v>3234</v>
      </c>
      <c r="B765" s="395" t="s">
        <v>3235</v>
      </c>
      <c r="C765" s="399">
        <v>0</v>
      </c>
      <c r="D765" s="399">
        <v>0</v>
      </c>
      <c r="E765" s="399">
        <v>0</v>
      </c>
      <c r="F765" s="399">
        <v>0</v>
      </c>
      <c r="G765" s="399">
        <v>0</v>
      </c>
      <c r="H765" s="399">
        <v>0</v>
      </c>
    </row>
    <row r="766" spans="1:8" x14ac:dyDescent="0.3">
      <c r="A766" s="395" t="s">
        <v>3236</v>
      </c>
      <c r="B766" s="395" t="s">
        <v>2608</v>
      </c>
      <c r="C766" s="399">
        <v>0</v>
      </c>
      <c r="D766" s="399">
        <v>0</v>
      </c>
      <c r="E766" s="399">
        <v>0</v>
      </c>
      <c r="F766" s="399">
        <v>0</v>
      </c>
      <c r="G766" s="399">
        <v>0</v>
      </c>
      <c r="H766" s="399">
        <v>0</v>
      </c>
    </row>
    <row r="767" spans="1:8" x14ac:dyDescent="0.3">
      <c r="A767" s="395" t="s">
        <v>3237</v>
      </c>
      <c r="B767" s="395" t="s">
        <v>2610</v>
      </c>
      <c r="C767" s="399">
        <v>0</v>
      </c>
      <c r="D767" s="399">
        <v>0</v>
      </c>
      <c r="E767" s="399">
        <v>0</v>
      </c>
      <c r="F767" s="399">
        <v>0</v>
      </c>
      <c r="G767" s="399">
        <v>0</v>
      </c>
      <c r="H767" s="399">
        <v>0</v>
      </c>
    </row>
    <row r="768" spans="1:8" x14ac:dyDescent="0.3">
      <c r="A768" s="395" t="s">
        <v>3238</v>
      </c>
      <c r="B768" s="395" t="s">
        <v>2614</v>
      </c>
      <c r="C768" s="399">
        <v>0</v>
      </c>
      <c r="D768" s="399">
        <v>0</v>
      </c>
      <c r="E768" s="399">
        <v>0</v>
      </c>
      <c r="F768" s="399">
        <v>0</v>
      </c>
      <c r="G768" s="399">
        <v>0</v>
      </c>
      <c r="H768" s="399">
        <v>0</v>
      </c>
    </row>
    <row r="769" spans="1:8" x14ac:dyDescent="0.3">
      <c r="A769" s="395" t="s">
        <v>3239</v>
      </c>
      <c r="B769" s="395" t="s">
        <v>2616</v>
      </c>
      <c r="C769" s="399">
        <v>0</v>
      </c>
      <c r="D769" s="399">
        <v>0</v>
      </c>
      <c r="E769" s="399">
        <v>0</v>
      </c>
      <c r="F769" s="399">
        <v>0</v>
      </c>
      <c r="G769" s="399">
        <v>0</v>
      </c>
      <c r="H769" s="399">
        <v>0</v>
      </c>
    </row>
    <row r="770" spans="1:8" x14ac:dyDescent="0.3">
      <c r="A770" s="395" t="s">
        <v>3240</v>
      </c>
      <c r="B770" s="395" t="s">
        <v>2537</v>
      </c>
      <c r="C770" s="399">
        <v>0</v>
      </c>
      <c r="D770" s="399">
        <v>0</v>
      </c>
      <c r="E770" s="399">
        <v>0.34</v>
      </c>
      <c r="F770" s="399">
        <v>0.34</v>
      </c>
      <c r="G770" s="399">
        <v>-0.34</v>
      </c>
      <c r="H770" s="399">
        <v>100</v>
      </c>
    </row>
    <row r="771" spans="1:8" x14ac:dyDescent="0.3">
      <c r="A771" s="395" t="s">
        <v>3241</v>
      </c>
      <c r="B771" s="395" t="s">
        <v>3242</v>
      </c>
      <c r="C771" s="399">
        <v>0</v>
      </c>
      <c r="D771" s="399">
        <v>0</v>
      </c>
      <c r="E771" s="399">
        <v>0</v>
      </c>
      <c r="F771" s="399">
        <v>0</v>
      </c>
      <c r="G771" s="399">
        <v>0</v>
      </c>
      <c r="H771" s="399">
        <v>0</v>
      </c>
    </row>
    <row r="772" spans="1:8" x14ac:dyDescent="0.3">
      <c r="A772" s="395" t="s">
        <v>3243</v>
      </c>
      <c r="B772" s="395" t="s">
        <v>2630</v>
      </c>
      <c r="C772" s="399">
        <v>0</v>
      </c>
      <c r="D772" s="399">
        <v>0</v>
      </c>
      <c r="E772" s="399">
        <v>0</v>
      </c>
      <c r="F772" s="399">
        <v>0</v>
      </c>
      <c r="G772" s="399">
        <v>0</v>
      </c>
      <c r="H772" s="399">
        <v>0</v>
      </c>
    </row>
    <row r="773" spans="1:8" x14ac:dyDescent="0.3">
      <c r="A773" s="395" t="s">
        <v>3244</v>
      </c>
      <c r="B773" s="395" t="s">
        <v>2492</v>
      </c>
      <c r="C773" s="399">
        <v>0</v>
      </c>
      <c r="D773" s="399">
        <v>0</v>
      </c>
      <c r="E773" s="399">
        <v>37.54</v>
      </c>
      <c r="F773" s="399">
        <v>37.54</v>
      </c>
      <c r="G773" s="399">
        <v>-37.54</v>
      </c>
      <c r="H773" s="399">
        <v>100</v>
      </c>
    </row>
    <row r="774" spans="1:8" x14ac:dyDescent="0.3">
      <c r="A774" s="395" t="s">
        <v>3245</v>
      </c>
      <c r="B774" s="395" t="s">
        <v>3246</v>
      </c>
      <c r="C774" s="399">
        <v>0</v>
      </c>
      <c r="D774" s="399">
        <v>0</v>
      </c>
      <c r="E774" s="399">
        <v>0</v>
      </c>
      <c r="F774" s="399">
        <v>0</v>
      </c>
      <c r="G774" s="399">
        <v>0</v>
      </c>
      <c r="H774" s="399">
        <v>0</v>
      </c>
    </row>
    <row r="775" spans="1:8" x14ac:dyDescent="0.3">
      <c r="A775" s="395" t="s">
        <v>3247</v>
      </c>
      <c r="B775" s="395" t="s">
        <v>3248</v>
      </c>
      <c r="C775" s="399">
        <v>0</v>
      </c>
      <c r="D775" s="399">
        <v>0</v>
      </c>
      <c r="E775" s="399">
        <v>0</v>
      </c>
      <c r="F775" s="399">
        <v>0</v>
      </c>
      <c r="G775" s="399">
        <v>0</v>
      </c>
      <c r="H775" s="399">
        <v>0</v>
      </c>
    </row>
    <row r="776" spans="1:8" x14ac:dyDescent="0.3">
      <c r="A776" s="395" t="s">
        <v>3249</v>
      </c>
      <c r="B776" s="395" t="s">
        <v>3250</v>
      </c>
      <c r="C776" s="399">
        <v>0</v>
      </c>
      <c r="D776" s="399">
        <v>0</v>
      </c>
      <c r="E776" s="399">
        <v>0</v>
      </c>
      <c r="F776" s="399">
        <v>0</v>
      </c>
      <c r="G776" s="399">
        <v>0</v>
      </c>
      <c r="H776" s="399">
        <v>0</v>
      </c>
    </row>
    <row r="777" spans="1:8" x14ac:dyDescent="0.3">
      <c r="A777" s="395" t="s">
        <v>3251</v>
      </c>
      <c r="B777" s="395" t="s">
        <v>984</v>
      </c>
      <c r="C777" s="399">
        <v>0</v>
      </c>
      <c r="D777" s="399">
        <v>0</v>
      </c>
      <c r="E777" s="399">
        <v>0</v>
      </c>
      <c r="F777" s="399">
        <v>0</v>
      </c>
      <c r="G777" s="399">
        <v>0</v>
      </c>
      <c r="H777" s="399">
        <v>0</v>
      </c>
    </row>
    <row r="778" spans="1:8" x14ac:dyDescent="0.3">
      <c r="A778" s="395" t="s">
        <v>3252</v>
      </c>
      <c r="B778" s="395" t="s">
        <v>244</v>
      </c>
      <c r="C778" s="399">
        <v>0</v>
      </c>
      <c r="D778" s="399">
        <v>0</v>
      </c>
      <c r="E778" s="399">
        <v>0</v>
      </c>
      <c r="F778" s="399">
        <v>0</v>
      </c>
      <c r="G778" s="399">
        <v>0</v>
      </c>
      <c r="H778" s="399">
        <v>0</v>
      </c>
    </row>
    <row r="779" spans="1:8" x14ac:dyDescent="0.3">
      <c r="A779" s="395" t="s">
        <v>3253</v>
      </c>
      <c r="B779" s="395" t="s">
        <v>1036</v>
      </c>
      <c r="C779" s="399">
        <v>0</v>
      </c>
      <c r="D779" s="399">
        <v>0</v>
      </c>
      <c r="E779" s="399">
        <v>0</v>
      </c>
      <c r="F779" s="399">
        <v>0</v>
      </c>
      <c r="G779" s="399">
        <v>0</v>
      </c>
      <c r="H779" s="399">
        <v>0</v>
      </c>
    </row>
    <row r="780" spans="1:8" x14ac:dyDescent="0.3">
      <c r="A780" s="395" t="s">
        <v>3254</v>
      </c>
      <c r="B780" s="395" t="s">
        <v>3255</v>
      </c>
      <c r="C780" s="399">
        <v>0</v>
      </c>
      <c r="D780" s="399">
        <v>0</v>
      </c>
      <c r="E780" s="399">
        <v>0</v>
      </c>
      <c r="F780" s="399">
        <v>0</v>
      </c>
      <c r="G780" s="399">
        <v>0</v>
      </c>
      <c r="H780" s="399">
        <v>0</v>
      </c>
    </row>
    <row r="781" spans="1:8" x14ac:dyDescent="0.3">
      <c r="A781" s="395" t="s">
        <v>3256</v>
      </c>
      <c r="B781" s="395" t="s">
        <v>2902</v>
      </c>
      <c r="C781" s="399">
        <v>0</v>
      </c>
      <c r="D781" s="399">
        <v>0</v>
      </c>
      <c r="E781" s="399">
        <v>0</v>
      </c>
      <c r="F781" s="399">
        <v>0</v>
      </c>
      <c r="G781" s="399">
        <v>0</v>
      </c>
      <c r="H781" s="399">
        <v>0</v>
      </c>
    </row>
    <row r="782" spans="1:8" x14ac:dyDescent="0.3">
      <c r="A782" s="395" t="s">
        <v>3257</v>
      </c>
      <c r="B782" s="395" t="s">
        <v>2906</v>
      </c>
      <c r="C782" s="399">
        <v>0</v>
      </c>
      <c r="D782" s="399">
        <v>0</v>
      </c>
      <c r="E782" s="399">
        <v>0</v>
      </c>
      <c r="F782" s="399">
        <v>0</v>
      </c>
      <c r="G782" s="399">
        <v>0</v>
      </c>
      <c r="H782" s="399">
        <v>0</v>
      </c>
    </row>
    <row r="783" spans="1:8" x14ac:dyDescent="0.3">
      <c r="A783" s="395" t="s">
        <v>3258</v>
      </c>
      <c r="B783" s="395" t="s">
        <v>2663</v>
      </c>
      <c r="C783" s="399">
        <v>0</v>
      </c>
      <c r="D783" s="399">
        <v>0</v>
      </c>
      <c r="E783" s="399">
        <v>0</v>
      </c>
      <c r="F783" s="399">
        <v>0</v>
      </c>
      <c r="G783" s="399">
        <v>0</v>
      </c>
      <c r="H783" s="399">
        <v>0</v>
      </c>
    </row>
    <row r="784" spans="1:8" x14ac:dyDescent="0.3">
      <c r="A784" s="395" t="s">
        <v>2055</v>
      </c>
      <c r="B784" s="395" t="s">
        <v>44</v>
      </c>
      <c r="C784" s="399">
        <v>216767</v>
      </c>
      <c r="D784" s="399">
        <v>216767</v>
      </c>
      <c r="E784" s="399">
        <v>54191.76</v>
      </c>
      <c r="F784" s="399">
        <v>54191.76</v>
      </c>
      <c r="G784" s="399">
        <v>162575.24</v>
      </c>
      <c r="H784" s="399">
        <v>25</v>
      </c>
    </row>
    <row r="785" spans="1:8" x14ac:dyDescent="0.3">
      <c r="A785" s="395" t="s">
        <v>3259</v>
      </c>
      <c r="B785" s="395" t="s">
        <v>183</v>
      </c>
      <c r="C785" s="399">
        <v>0</v>
      </c>
      <c r="D785" s="399">
        <v>0</v>
      </c>
      <c r="E785" s="399">
        <v>0</v>
      </c>
      <c r="F785" s="399">
        <v>0</v>
      </c>
      <c r="G785" s="399">
        <v>0</v>
      </c>
      <c r="H785" s="399">
        <v>0</v>
      </c>
    </row>
    <row r="786" spans="1:8" x14ac:dyDescent="0.3">
      <c r="A786" s="395" t="s">
        <v>3260</v>
      </c>
      <c r="B786" s="395" t="s">
        <v>3261</v>
      </c>
      <c r="C786" s="399">
        <v>0</v>
      </c>
      <c r="D786" s="399">
        <v>0</v>
      </c>
      <c r="E786" s="399">
        <v>0</v>
      </c>
      <c r="F786" s="399">
        <v>0</v>
      </c>
      <c r="G786" s="399">
        <v>0</v>
      </c>
      <c r="H786" s="399">
        <v>0</v>
      </c>
    </row>
    <row r="787" spans="1:8" x14ac:dyDescent="0.3">
      <c r="A787" s="395" t="s">
        <v>3262</v>
      </c>
      <c r="B787" s="395" t="s">
        <v>690</v>
      </c>
      <c r="C787" s="399">
        <v>0</v>
      </c>
      <c r="D787" s="399">
        <v>0</v>
      </c>
      <c r="E787" s="399">
        <v>0</v>
      </c>
      <c r="F787" s="399">
        <v>0</v>
      </c>
      <c r="G787" s="399">
        <v>0</v>
      </c>
      <c r="H787" s="399">
        <v>0</v>
      </c>
    </row>
    <row r="788" spans="1:8" x14ac:dyDescent="0.3">
      <c r="A788" s="395" t="s">
        <v>3263</v>
      </c>
      <c r="B788" s="395" t="s">
        <v>3264</v>
      </c>
      <c r="C788" s="399">
        <v>0</v>
      </c>
      <c r="D788" s="399">
        <v>0</v>
      </c>
      <c r="E788" s="399">
        <v>0</v>
      </c>
      <c r="F788" s="399">
        <v>0</v>
      </c>
      <c r="G788" s="399">
        <v>0</v>
      </c>
      <c r="H788" s="399">
        <v>0</v>
      </c>
    </row>
    <row r="789" spans="1:8" x14ac:dyDescent="0.3">
      <c r="A789" s="395" t="s">
        <v>3265</v>
      </c>
      <c r="B789" s="395" t="s">
        <v>3266</v>
      </c>
      <c r="C789" s="399">
        <v>0</v>
      </c>
      <c r="D789" s="399">
        <v>0</v>
      </c>
      <c r="E789" s="399">
        <v>0</v>
      </c>
      <c r="F789" s="399">
        <v>0</v>
      </c>
      <c r="G789" s="399">
        <v>0</v>
      </c>
      <c r="H789" s="399">
        <v>0</v>
      </c>
    </row>
    <row r="790" spans="1:8" x14ac:dyDescent="0.3">
      <c r="A790" s="395" t="s">
        <v>3267</v>
      </c>
      <c r="B790" s="395" t="s">
        <v>575</v>
      </c>
      <c r="C790" s="399">
        <v>0</v>
      </c>
      <c r="D790" s="399">
        <v>0</v>
      </c>
      <c r="E790" s="399">
        <v>0</v>
      </c>
      <c r="F790" s="399">
        <v>0</v>
      </c>
      <c r="G790" s="399">
        <v>0</v>
      </c>
      <c r="H790" s="399">
        <v>0</v>
      </c>
    </row>
    <row r="791" spans="1:8" x14ac:dyDescent="0.3">
      <c r="A791" s="395" t="s">
        <v>3268</v>
      </c>
      <c r="B791" s="395" t="s">
        <v>3269</v>
      </c>
      <c r="C791" s="399">
        <v>0</v>
      </c>
      <c r="D791" s="399">
        <v>0</v>
      </c>
      <c r="E791" s="399">
        <v>0</v>
      </c>
      <c r="F791" s="399">
        <v>0</v>
      </c>
      <c r="G791" s="399">
        <v>0</v>
      </c>
      <c r="H791" s="399">
        <v>0</v>
      </c>
    </row>
    <row r="792" spans="1:8" x14ac:dyDescent="0.3">
      <c r="A792" s="395" t="s">
        <v>3270</v>
      </c>
      <c r="B792" s="395" t="s">
        <v>3271</v>
      </c>
      <c r="C792" s="399">
        <v>0</v>
      </c>
      <c r="D792" s="399">
        <v>0</v>
      </c>
      <c r="E792" s="399">
        <v>0</v>
      </c>
      <c r="F792" s="399">
        <v>0</v>
      </c>
      <c r="G792" s="399">
        <v>0</v>
      </c>
      <c r="H792" s="399">
        <v>0</v>
      </c>
    </row>
    <row r="793" spans="1:8" x14ac:dyDescent="0.3">
      <c r="A793" s="395" t="s">
        <v>2056</v>
      </c>
      <c r="B793" s="395" t="s">
        <v>1137</v>
      </c>
      <c r="C793" s="399">
        <v>304285</v>
      </c>
      <c r="D793" s="399">
        <v>304285</v>
      </c>
      <c r="E793" s="399">
        <v>0</v>
      </c>
      <c r="F793" s="399">
        <v>0</v>
      </c>
      <c r="G793" s="399">
        <v>304285</v>
      </c>
      <c r="H793" s="399">
        <v>0</v>
      </c>
    </row>
    <row r="794" spans="1:8" x14ac:dyDescent="0.3">
      <c r="A794" s="395" t="s">
        <v>3272</v>
      </c>
      <c r="B794" s="395" t="s">
        <v>3273</v>
      </c>
      <c r="C794" s="399">
        <v>0</v>
      </c>
      <c r="D794" s="399">
        <v>0</v>
      </c>
      <c r="E794" s="399">
        <v>0</v>
      </c>
      <c r="F794" s="399">
        <v>0</v>
      </c>
      <c r="G794" s="399">
        <v>0</v>
      </c>
      <c r="H794" s="399">
        <v>0</v>
      </c>
    </row>
    <row r="795" spans="1:8" x14ac:dyDescent="0.3">
      <c r="A795" s="395" t="s">
        <v>3274</v>
      </c>
      <c r="B795" s="395" t="s">
        <v>3275</v>
      </c>
      <c r="C795" s="399">
        <v>0</v>
      </c>
      <c r="D795" s="399">
        <v>0</v>
      </c>
      <c r="E795" s="399">
        <v>0</v>
      </c>
      <c r="F795" s="399">
        <v>0</v>
      </c>
      <c r="G795" s="399">
        <v>0</v>
      </c>
      <c r="H795" s="399">
        <v>0</v>
      </c>
    </row>
    <row r="796" spans="1:8" x14ac:dyDescent="0.3">
      <c r="A796" s="395" t="s">
        <v>3276</v>
      </c>
      <c r="B796" s="395" t="s">
        <v>3277</v>
      </c>
      <c r="C796" s="399">
        <v>0</v>
      </c>
      <c r="D796" s="399">
        <v>0</v>
      </c>
      <c r="E796" s="399">
        <v>0</v>
      </c>
      <c r="F796" s="399">
        <v>0</v>
      </c>
      <c r="G796" s="399">
        <v>0</v>
      </c>
      <c r="H796" s="399">
        <v>0</v>
      </c>
    </row>
    <row r="797" spans="1:8" x14ac:dyDescent="0.3">
      <c r="A797" s="395" t="s">
        <v>3278</v>
      </c>
      <c r="B797" s="395" t="s">
        <v>3279</v>
      </c>
      <c r="C797" s="399">
        <v>0</v>
      </c>
      <c r="D797" s="399">
        <v>0</v>
      </c>
      <c r="E797" s="399">
        <v>0</v>
      </c>
      <c r="F797" s="399">
        <v>0</v>
      </c>
      <c r="G797" s="399">
        <v>0</v>
      </c>
      <c r="H797" s="399">
        <v>0</v>
      </c>
    </row>
    <row r="798" spans="1:8" x14ac:dyDescent="0.3">
      <c r="A798" s="395" t="s">
        <v>3280</v>
      </c>
      <c r="B798" s="395" t="s">
        <v>3281</v>
      </c>
      <c r="C798" s="399">
        <v>0</v>
      </c>
      <c r="D798" s="399">
        <v>0</v>
      </c>
      <c r="E798" s="399">
        <v>0</v>
      </c>
      <c r="F798" s="399">
        <v>0</v>
      </c>
      <c r="G798" s="399">
        <v>0</v>
      </c>
      <c r="H798" s="399">
        <v>0</v>
      </c>
    </row>
    <row r="799" spans="1:8" x14ac:dyDescent="0.3">
      <c r="A799" s="395" t="s">
        <v>3282</v>
      </c>
      <c r="B799" s="395" t="s">
        <v>3283</v>
      </c>
      <c r="C799" s="399">
        <v>0</v>
      </c>
      <c r="D799" s="399">
        <v>0</v>
      </c>
      <c r="E799" s="399">
        <v>0</v>
      </c>
      <c r="F799" s="399">
        <v>0</v>
      </c>
      <c r="G799" s="399">
        <v>0</v>
      </c>
      <c r="H799" s="399">
        <v>0</v>
      </c>
    </row>
    <row r="800" spans="1:8" x14ac:dyDescent="0.3">
      <c r="A800" s="395" t="s">
        <v>3284</v>
      </c>
      <c r="B800" s="395" t="s">
        <v>3285</v>
      </c>
      <c r="C800" s="399">
        <v>0</v>
      </c>
      <c r="D800" s="399">
        <v>0</v>
      </c>
      <c r="E800" s="399">
        <v>0</v>
      </c>
      <c r="F800" s="399">
        <v>0</v>
      </c>
      <c r="G800" s="399">
        <v>0</v>
      </c>
      <c r="H800" s="399">
        <v>0</v>
      </c>
    </row>
    <row r="801" spans="1:8" x14ac:dyDescent="0.3">
      <c r="A801" s="395" t="s">
        <v>3286</v>
      </c>
      <c r="B801" s="395" t="s">
        <v>3287</v>
      </c>
      <c r="C801" s="399">
        <v>0</v>
      </c>
      <c r="D801" s="399">
        <v>0</v>
      </c>
      <c r="E801" s="399">
        <v>0</v>
      </c>
      <c r="F801" s="399">
        <v>0</v>
      </c>
      <c r="G801" s="399">
        <v>0</v>
      </c>
      <c r="H801" s="399">
        <v>0</v>
      </c>
    </row>
    <row r="802" spans="1:8" x14ac:dyDescent="0.3">
      <c r="A802" s="395" t="s">
        <v>2057</v>
      </c>
      <c r="B802" s="395" t="s">
        <v>1139</v>
      </c>
      <c r="C802" s="399">
        <v>468180</v>
      </c>
      <c r="D802" s="399">
        <v>468180</v>
      </c>
      <c r="E802" s="399">
        <v>0</v>
      </c>
      <c r="F802" s="399">
        <v>0</v>
      </c>
      <c r="G802" s="399">
        <v>468180</v>
      </c>
      <c r="H802" s="399">
        <v>0</v>
      </c>
    </row>
    <row r="803" spans="1:8" x14ac:dyDescent="0.3">
      <c r="A803" s="395" t="s">
        <v>3288</v>
      </c>
      <c r="B803" s="395" t="s">
        <v>3289</v>
      </c>
      <c r="C803" s="399">
        <v>0</v>
      </c>
      <c r="D803" s="399">
        <v>0</v>
      </c>
      <c r="E803" s="399">
        <v>0</v>
      </c>
      <c r="F803" s="399">
        <v>0</v>
      </c>
      <c r="G803" s="399">
        <v>0</v>
      </c>
      <c r="H803" s="399">
        <v>0</v>
      </c>
    </row>
    <row r="804" spans="1:8" x14ac:dyDescent="0.3">
      <c r="A804" s="395" t="s">
        <v>3290</v>
      </c>
      <c r="B804" s="395" t="s">
        <v>3291</v>
      </c>
      <c r="C804" s="399">
        <v>0</v>
      </c>
      <c r="D804" s="399">
        <v>0</v>
      </c>
      <c r="E804" s="399">
        <v>0</v>
      </c>
      <c r="F804" s="399">
        <v>0</v>
      </c>
      <c r="G804" s="399">
        <v>0</v>
      </c>
      <c r="H804" s="399">
        <v>0</v>
      </c>
    </row>
    <row r="805" spans="1:8" x14ac:dyDescent="0.3">
      <c r="A805" s="395" t="s">
        <v>3292</v>
      </c>
      <c r="B805" s="395" t="s">
        <v>3293</v>
      </c>
      <c r="C805" s="399">
        <v>0</v>
      </c>
      <c r="D805" s="399">
        <v>0</v>
      </c>
      <c r="E805" s="399">
        <v>0</v>
      </c>
      <c r="F805" s="399">
        <v>0</v>
      </c>
      <c r="G805" s="399">
        <v>0</v>
      </c>
      <c r="H805" s="399">
        <v>0</v>
      </c>
    </row>
    <row r="806" spans="1:8" x14ac:dyDescent="0.3">
      <c r="A806" s="395" t="s">
        <v>3294</v>
      </c>
      <c r="B806" s="395" t="s">
        <v>3295</v>
      </c>
      <c r="C806" s="399">
        <v>0</v>
      </c>
      <c r="D806" s="399">
        <v>0</v>
      </c>
      <c r="E806" s="399">
        <v>0</v>
      </c>
      <c r="F806" s="399">
        <v>0</v>
      </c>
      <c r="G806" s="399">
        <v>0</v>
      </c>
      <c r="H806" s="399">
        <v>0</v>
      </c>
    </row>
    <row r="807" spans="1:8" x14ac:dyDescent="0.3">
      <c r="A807" s="395" t="s">
        <v>3296</v>
      </c>
      <c r="B807" s="395" t="s">
        <v>3297</v>
      </c>
      <c r="C807" s="399">
        <v>0</v>
      </c>
      <c r="D807" s="399">
        <v>0</v>
      </c>
      <c r="E807" s="399">
        <v>0</v>
      </c>
      <c r="F807" s="399">
        <v>0</v>
      </c>
      <c r="G807" s="399">
        <v>0</v>
      </c>
      <c r="H807" s="399">
        <v>0</v>
      </c>
    </row>
    <row r="808" spans="1:8" x14ac:dyDescent="0.3">
      <c r="A808" s="395" t="s">
        <v>3298</v>
      </c>
      <c r="B808" s="395" t="s">
        <v>3299</v>
      </c>
      <c r="C808" s="399">
        <v>0</v>
      </c>
      <c r="D808" s="399">
        <v>0</v>
      </c>
      <c r="E808" s="399">
        <v>0</v>
      </c>
      <c r="F808" s="399">
        <v>0</v>
      </c>
      <c r="G808" s="399">
        <v>0</v>
      </c>
      <c r="H808" s="399">
        <v>0</v>
      </c>
    </row>
    <row r="809" spans="1:8" x14ac:dyDescent="0.3">
      <c r="A809" s="395" t="s">
        <v>3300</v>
      </c>
      <c r="B809" s="395" t="s">
        <v>3301</v>
      </c>
      <c r="C809" s="399">
        <v>0</v>
      </c>
      <c r="D809" s="399">
        <v>0</v>
      </c>
      <c r="E809" s="399">
        <v>0</v>
      </c>
      <c r="F809" s="399">
        <v>0</v>
      </c>
      <c r="G809" s="399">
        <v>0</v>
      </c>
      <c r="H809" s="399">
        <v>0</v>
      </c>
    </row>
    <row r="810" spans="1:8" x14ac:dyDescent="0.3">
      <c r="A810" s="395" t="s">
        <v>3302</v>
      </c>
      <c r="B810" s="395" t="s">
        <v>3303</v>
      </c>
      <c r="C810" s="399">
        <v>0</v>
      </c>
      <c r="D810" s="399">
        <v>0</v>
      </c>
      <c r="E810" s="399">
        <v>0</v>
      </c>
      <c r="F810" s="399">
        <v>0</v>
      </c>
      <c r="G810" s="399">
        <v>0</v>
      </c>
      <c r="H810" s="399">
        <v>0</v>
      </c>
    </row>
    <row r="811" spans="1:8" x14ac:dyDescent="0.3">
      <c r="A811" s="395" t="s">
        <v>3304</v>
      </c>
      <c r="B811" s="395" t="s">
        <v>3305</v>
      </c>
      <c r="C811" s="399">
        <v>0</v>
      </c>
      <c r="D811" s="399">
        <v>0</v>
      </c>
      <c r="E811" s="399">
        <v>0</v>
      </c>
      <c r="F811" s="399">
        <v>0</v>
      </c>
      <c r="G811" s="399">
        <v>0</v>
      </c>
      <c r="H811" s="399">
        <v>0</v>
      </c>
    </row>
    <row r="812" spans="1:8" x14ac:dyDescent="0.3">
      <c r="A812" s="395" t="s">
        <v>3306</v>
      </c>
      <c r="B812" s="395" t="s">
        <v>3307</v>
      </c>
      <c r="C812" s="399">
        <v>0</v>
      </c>
      <c r="D812" s="399">
        <v>0</v>
      </c>
      <c r="E812" s="399">
        <v>0</v>
      </c>
      <c r="F812" s="399">
        <v>0</v>
      </c>
      <c r="G812" s="399">
        <v>0</v>
      </c>
      <c r="H812" s="399">
        <v>0</v>
      </c>
    </row>
    <row r="813" spans="1:8" x14ac:dyDescent="0.3">
      <c r="A813" s="395" t="s">
        <v>3308</v>
      </c>
      <c r="B813" s="395" t="s">
        <v>3309</v>
      </c>
      <c r="C813" s="399">
        <v>0</v>
      </c>
      <c r="D813" s="399">
        <v>0</v>
      </c>
      <c r="E813" s="399">
        <v>0</v>
      </c>
      <c r="F813" s="399">
        <v>0</v>
      </c>
      <c r="G813" s="399">
        <v>0</v>
      </c>
      <c r="H813" s="399">
        <v>0</v>
      </c>
    </row>
    <row r="814" spans="1:8" x14ac:dyDescent="0.3">
      <c r="A814" s="395" t="s">
        <v>3310</v>
      </c>
      <c r="B814" s="395" t="s">
        <v>3311</v>
      </c>
      <c r="C814" s="399">
        <v>0</v>
      </c>
      <c r="D814" s="399">
        <v>0</v>
      </c>
      <c r="E814" s="399">
        <v>0</v>
      </c>
      <c r="F814" s="399">
        <v>0</v>
      </c>
      <c r="G814" s="399">
        <v>0</v>
      </c>
      <c r="H814" s="399">
        <v>0</v>
      </c>
    </row>
    <row r="815" spans="1:8" x14ac:dyDescent="0.3">
      <c r="A815" s="395" t="s">
        <v>3312</v>
      </c>
      <c r="B815" s="395" t="s">
        <v>3313</v>
      </c>
      <c r="C815" s="399">
        <v>0</v>
      </c>
      <c r="D815" s="399">
        <v>0</v>
      </c>
      <c r="E815" s="399">
        <v>0</v>
      </c>
      <c r="F815" s="399">
        <v>0</v>
      </c>
      <c r="G815" s="399">
        <v>0</v>
      </c>
      <c r="H815" s="399">
        <v>0</v>
      </c>
    </row>
    <row r="816" spans="1:8" x14ac:dyDescent="0.3">
      <c r="A816" s="395" t="s">
        <v>3314</v>
      </c>
      <c r="B816" s="395" t="s">
        <v>3315</v>
      </c>
      <c r="C816" s="399">
        <v>0</v>
      </c>
      <c r="D816" s="399">
        <v>0</v>
      </c>
      <c r="E816" s="399">
        <v>0</v>
      </c>
      <c r="F816" s="399">
        <v>0</v>
      </c>
      <c r="G816" s="399">
        <v>0</v>
      </c>
      <c r="H816" s="399">
        <v>0</v>
      </c>
    </row>
    <row r="817" spans="1:8" x14ac:dyDescent="0.3">
      <c r="A817" s="395" t="s">
        <v>3316</v>
      </c>
      <c r="B817" s="395" t="s">
        <v>3317</v>
      </c>
      <c r="C817" s="399">
        <v>0</v>
      </c>
      <c r="D817" s="399">
        <v>0</v>
      </c>
      <c r="E817" s="399">
        <v>0</v>
      </c>
      <c r="F817" s="399">
        <v>0</v>
      </c>
      <c r="G817" s="399">
        <v>0</v>
      </c>
      <c r="H817" s="399">
        <v>0</v>
      </c>
    </row>
    <row r="818" spans="1:8" x14ac:dyDescent="0.3">
      <c r="A818" s="395" t="s">
        <v>3318</v>
      </c>
      <c r="B818" s="395" t="s">
        <v>3319</v>
      </c>
      <c r="C818" s="399">
        <v>0</v>
      </c>
      <c r="D818" s="399">
        <v>0</v>
      </c>
      <c r="E818" s="399">
        <v>0</v>
      </c>
      <c r="F818" s="399">
        <v>0</v>
      </c>
      <c r="G818" s="399">
        <v>0</v>
      </c>
      <c r="H818" s="399">
        <v>0</v>
      </c>
    </row>
    <row r="819" spans="1:8" x14ac:dyDescent="0.3">
      <c r="A819" s="395" t="s">
        <v>3320</v>
      </c>
      <c r="B819" s="395" t="s">
        <v>3321</v>
      </c>
      <c r="C819" s="399">
        <v>0</v>
      </c>
      <c r="D819" s="399">
        <v>0</v>
      </c>
      <c r="E819" s="399">
        <v>0</v>
      </c>
      <c r="F819" s="399">
        <v>0</v>
      </c>
      <c r="G819" s="399">
        <v>0</v>
      </c>
      <c r="H819" s="399">
        <v>0</v>
      </c>
    </row>
    <row r="820" spans="1:8" x14ac:dyDescent="0.3">
      <c r="A820" s="395" t="s">
        <v>3322</v>
      </c>
      <c r="B820" s="395" t="s">
        <v>3323</v>
      </c>
      <c r="C820" s="399">
        <v>0</v>
      </c>
      <c r="D820" s="399">
        <v>0</v>
      </c>
      <c r="E820" s="399">
        <v>0</v>
      </c>
      <c r="F820" s="399">
        <v>0</v>
      </c>
      <c r="G820" s="399">
        <v>0</v>
      </c>
      <c r="H820" s="399">
        <v>0</v>
      </c>
    </row>
    <row r="821" spans="1:8" x14ac:dyDescent="0.3">
      <c r="A821" s="395" t="s">
        <v>3324</v>
      </c>
      <c r="B821" s="395" t="s">
        <v>3325</v>
      </c>
      <c r="C821" s="399">
        <v>0</v>
      </c>
      <c r="D821" s="399">
        <v>0</v>
      </c>
      <c r="E821" s="399">
        <v>0</v>
      </c>
      <c r="F821" s="399">
        <v>0</v>
      </c>
      <c r="G821" s="399">
        <v>0</v>
      </c>
      <c r="H821" s="399">
        <v>0</v>
      </c>
    </row>
    <row r="822" spans="1:8" x14ac:dyDescent="0.3">
      <c r="A822" s="395" t="s">
        <v>3326</v>
      </c>
      <c r="B822" s="395" t="s">
        <v>2812</v>
      </c>
      <c r="C822" s="399">
        <v>0</v>
      </c>
      <c r="D822" s="399">
        <v>0</v>
      </c>
      <c r="E822" s="399">
        <v>0</v>
      </c>
      <c r="F822" s="399">
        <v>0</v>
      </c>
      <c r="G822" s="399">
        <v>0</v>
      </c>
      <c r="H822" s="399">
        <v>0</v>
      </c>
    </row>
    <row r="823" spans="1:8" x14ac:dyDescent="0.3">
      <c r="A823" s="395" t="s">
        <v>2058</v>
      </c>
      <c r="B823" s="395" t="s">
        <v>1141</v>
      </c>
      <c r="C823" s="399">
        <v>0</v>
      </c>
      <c r="D823" s="399">
        <v>0</v>
      </c>
      <c r="E823" s="399">
        <v>192468.24</v>
      </c>
      <c r="F823" s="399">
        <v>192468.24</v>
      </c>
      <c r="G823" s="399">
        <v>-192468.24</v>
      </c>
      <c r="H823" s="399">
        <v>100</v>
      </c>
    </row>
    <row r="824" spans="1:8" x14ac:dyDescent="0.3">
      <c r="A824" s="395" t="s">
        <v>2059</v>
      </c>
      <c r="B824" s="395" t="s">
        <v>1143</v>
      </c>
      <c r="C824" s="399">
        <v>191424</v>
      </c>
      <c r="D824" s="399">
        <v>191424</v>
      </c>
      <c r="E824" s="399">
        <v>433748.64</v>
      </c>
      <c r="F824" s="399">
        <v>433748.64</v>
      </c>
      <c r="G824" s="399">
        <v>-242324.64</v>
      </c>
      <c r="H824" s="399">
        <v>226.59</v>
      </c>
    </row>
    <row r="825" spans="1:8" x14ac:dyDescent="0.3">
      <c r="A825" s="395" t="s">
        <v>3327</v>
      </c>
      <c r="B825" s="395" t="s">
        <v>3328</v>
      </c>
      <c r="C825" s="399">
        <v>0</v>
      </c>
      <c r="D825" s="399">
        <v>0</v>
      </c>
      <c r="E825" s="399">
        <v>0</v>
      </c>
      <c r="F825" s="399">
        <v>0</v>
      </c>
      <c r="G825" s="399">
        <v>0</v>
      </c>
      <c r="H825" s="399">
        <v>0</v>
      </c>
    </row>
    <row r="826" spans="1:8" x14ac:dyDescent="0.3">
      <c r="A826" s="395" t="s">
        <v>3329</v>
      </c>
      <c r="B826" s="395" t="s">
        <v>2961</v>
      </c>
      <c r="C826" s="399">
        <v>0</v>
      </c>
      <c r="D826" s="399">
        <v>0</v>
      </c>
      <c r="E826" s="399">
        <v>0</v>
      </c>
      <c r="F826" s="399">
        <v>0</v>
      </c>
      <c r="G826" s="399">
        <v>0</v>
      </c>
      <c r="H826" s="399">
        <v>0</v>
      </c>
    </row>
    <row r="827" spans="1:8" x14ac:dyDescent="0.3">
      <c r="A827" s="395" t="s">
        <v>3330</v>
      </c>
      <c r="B827" s="395" t="s">
        <v>2830</v>
      </c>
      <c r="C827" s="399">
        <v>0</v>
      </c>
      <c r="D827" s="399">
        <v>0</v>
      </c>
      <c r="E827" s="399">
        <v>0</v>
      </c>
      <c r="F827" s="399">
        <v>0</v>
      </c>
      <c r="G827" s="399">
        <v>0</v>
      </c>
      <c r="H827" s="399">
        <v>0</v>
      </c>
    </row>
    <row r="828" spans="1:8" x14ac:dyDescent="0.3">
      <c r="A828" s="395" t="s">
        <v>3331</v>
      </c>
      <c r="B828" s="395" t="s">
        <v>3332</v>
      </c>
      <c r="C828" s="399">
        <v>0</v>
      </c>
      <c r="D828" s="399">
        <v>0</v>
      </c>
      <c r="E828" s="399">
        <v>0</v>
      </c>
      <c r="F828" s="399">
        <v>0</v>
      </c>
      <c r="G828" s="399">
        <v>0</v>
      </c>
      <c r="H828" s="399">
        <v>0</v>
      </c>
    </row>
    <row r="829" spans="1:8" x14ac:dyDescent="0.3">
      <c r="A829" s="395" t="s">
        <v>3333</v>
      </c>
      <c r="B829" s="395" t="s">
        <v>2835</v>
      </c>
      <c r="C829" s="400">
        <v>0</v>
      </c>
      <c r="D829" s="400">
        <v>0</v>
      </c>
      <c r="E829" s="400">
        <v>0</v>
      </c>
      <c r="F829" s="400">
        <v>0</v>
      </c>
      <c r="G829" s="400">
        <v>0</v>
      </c>
      <c r="H829" s="400">
        <v>0</v>
      </c>
    </row>
    <row r="830" spans="1:8" x14ac:dyDescent="0.3">
      <c r="A830" s="395" t="s">
        <v>1145</v>
      </c>
      <c r="B830" s="401"/>
      <c r="C830" s="399"/>
      <c r="D830" s="399"/>
      <c r="E830" s="399"/>
      <c r="F830" s="399"/>
      <c r="G830" s="399"/>
      <c r="H830" s="399"/>
    </row>
    <row r="832" spans="1:8" x14ac:dyDescent="0.3">
      <c r="A832" s="395" t="s">
        <v>975</v>
      </c>
      <c r="B832" s="401"/>
      <c r="C832" s="399">
        <v>1410610</v>
      </c>
      <c r="D832" s="399">
        <v>1410610</v>
      </c>
      <c r="E832" s="399">
        <v>1173147.75</v>
      </c>
      <c r="F832" s="399">
        <v>1173147.75</v>
      </c>
      <c r="G832" s="399">
        <v>237462.25</v>
      </c>
      <c r="H832" s="399">
        <v>83.17</v>
      </c>
    </row>
    <row r="833" spans="1:8" x14ac:dyDescent="0.3">
      <c r="A833" s="395" t="s">
        <v>976</v>
      </c>
      <c r="B833" s="401"/>
      <c r="C833" s="400">
        <v>1180656</v>
      </c>
      <c r="D833" s="400">
        <v>1180656</v>
      </c>
      <c r="E833" s="400">
        <v>680408.64</v>
      </c>
      <c r="F833" s="400">
        <v>680408.64</v>
      </c>
      <c r="G833" s="400">
        <v>500247.36</v>
      </c>
      <c r="H833" s="400">
        <v>57.63</v>
      </c>
    </row>
    <row r="834" spans="1:8" x14ac:dyDescent="0.3">
      <c r="A834" s="395" t="s">
        <v>977</v>
      </c>
      <c r="B834" s="401"/>
      <c r="C834" s="399">
        <v>229954</v>
      </c>
      <c r="D834" s="399">
        <v>229954</v>
      </c>
      <c r="E834" s="399">
        <v>492739.11</v>
      </c>
      <c r="F834" s="399">
        <v>492739.11</v>
      </c>
      <c r="G834" s="399">
        <v>-262785.11</v>
      </c>
      <c r="H834" s="399">
        <v>214.28</v>
      </c>
    </row>
    <row r="836" spans="1:8" x14ac:dyDescent="0.3">
      <c r="A836" s="395" t="s">
        <v>366</v>
      </c>
      <c r="B836" s="394"/>
      <c r="C836" s="394"/>
      <c r="D836" s="394"/>
      <c r="E836" s="394"/>
      <c r="F836" s="394"/>
      <c r="G836" s="394"/>
      <c r="H836" s="394"/>
    </row>
    <row r="837" spans="1:8" x14ac:dyDescent="0.3">
      <c r="A837" s="395" t="s">
        <v>2060</v>
      </c>
      <c r="B837" s="395" t="s">
        <v>43</v>
      </c>
      <c r="C837" s="399">
        <v>122000</v>
      </c>
      <c r="D837" s="399">
        <v>122000</v>
      </c>
      <c r="E837" s="399">
        <v>123389.1</v>
      </c>
      <c r="F837" s="399">
        <v>123389.1</v>
      </c>
      <c r="G837" s="399">
        <v>-1389.1</v>
      </c>
      <c r="H837" s="399">
        <v>101.14</v>
      </c>
    </row>
    <row r="838" spans="1:8" x14ac:dyDescent="0.3">
      <c r="A838" s="395" t="s">
        <v>3334</v>
      </c>
      <c r="B838" s="395" t="s">
        <v>3335</v>
      </c>
      <c r="C838" s="399">
        <v>0</v>
      </c>
      <c r="D838" s="399">
        <v>0</v>
      </c>
      <c r="E838" s="399">
        <v>0</v>
      </c>
      <c r="F838" s="399">
        <v>0</v>
      </c>
      <c r="G838" s="399">
        <v>0</v>
      </c>
      <c r="H838" s="399">
        <v>0</v>
      </c>
    </row>
    <row r="839" spans="1:8" x14ac:dyDescent="0.3">
      <c r="A839" s="395" t="s">
        <v>3336</v>
      </c>
      <c r="B839" s="395" t="s">
        <v>3337</v>
      </c>
      <c r="C839" s="399">
        <v>0</v>
      </c>
      <c r="D839" s="399">
        <v>0</v>
      </c>
      <c r="E839" s="399">
        <v>0</v>
      </c>
      <c r="F839" s="399">
        <v>0</v>
      </c>
      <c r="G839" s="399">
        <v>0</v>
      </c>
      <c r="H839" s="399">
        <v>0</v>
      </c>
    </row>
    <row r="840" spans="1:8" x14ac:dyDescent="0.3">
      <c r="A840" s="395" t="s">
        <v>3338</v>
      </c>
      <c r="B840" s="395" t="s">
        <v>2492</v>
      </c>
      <c r="C840" s="399">
        <v>0</v>
      </c>
      <c r="D840" s="399">
        <v>0</v>
      </c>
      <c r="E840" s="399">
        <v>84.15</v>
      </c>
      <c r="F840" s="399">
        <v>84.15</v>
      </c>
      <c r="G840" s="399">
        <v>-84.15</v>
      </c>
      <c r="H840" s="399">
        <v>100</v>
      </c>
    </row>
    <row r="841" spans="1:8" x14ac:dyDescent="0.3">
      <c r="A841" s="395" t="s">
        <v>2061</v>
      </c>
      <c r="B841" s="395" t="s">
        <v>1148</v>
      </c>
      <c r="C841" s="399">
        <v>1200</v>
      </c>
      <c r="D841" s="399">
        <v>1200</v>
      </c>
      <c r="E841" s="399">
        <v>80</v>
      </c>
      <c r="F841" s="399">
        <v>80</v>
      </c>
      <c r="G841" s="399">
        <v>1120</v>
      </c>
      <c r="H841" s="399">
        <v>6.67</v>
      </c>
    </row>
    <row r="842" spans="1:8" x14ac:dyDescent="0.3">
      <c r="A842" s="395" t="s">
        <v>2062</v>
      </c>
      <c r="B842" s="395" t="s">
        <v>1150</v>
      </c>
      <c r="C842" s="399">
        <v>0</v>
      </c>
      <c r="D842" s="399">
        <v>0</v>
      </c>
      <c r="E842" s="399">
        <v>2551.44</v>
      </c>
      <c r="F842" s="399">
        <v>2551.44</v>
      </c>
      <c r="G842" s="399">
        <v>-2551.44</v>
      </c>
      <c r="H842" s="399">
        <v>100</v>
      </c>
    </row>
    <row r="843" spans="1:8" x14ac:dyDescent="0.3">
      <c r="A843" s="395" t="s">
        <v>2063</v>
      </c>
      <c r="B843" s="395" t="s">
        <v>1152</v>
      </c>
      <c r="C843" s="399">
        <v>0</v>
      </c>
      <c r="D843" s="399">
        <v>0</v>
      </c>
      <c r="E843" s="399">
        <v>10620.5</v>
      </c>
      <c r="F843" s="399">
        <v>10620.5</v>
      </c>
      <c r="G843" s="399">
        <v>-10620.5</v>
      </c>
      <c r="H843" s="399">
        <v>100</v>
      </c>
    </row>
    <row r="844" spans="1:8" x14ac:dyDescent="0.3">
      <c r="A844" s="395" t="s">
        <v>3339</v>
      </c>
      <c r="B844" s="395" t="s">
        <v>3340</v>
      </c>
      <c r="C844" s="399">
        <v>0</v>
      </c>
      <c r="D844" s="399">
        <v>0</v>
      </c>
      <c r="E844" s="399">
        <v>0</v>
      </c>
      <c r="F844" s="399">
        <v>0</v>
      </c>
      <c r="G844" s="399">
        <v>0</v>
      </c>
      <c r="H844" s="399">
        <v>0</v>
      </c>
    </row>
    <row r="845" spans="1:8" x14ac:dyDescent="0.3">
      <c r="A845" s="395" t="s">
        <v>3341</v>
      </c>
      <c r="B845" s="395" t="s">
        <v>3342</v>
      </c>
      <c r="C845" s="400">
        <v>0</v>
      </c>
      <c r="D845" s="400">
        <v>0</v>
      </c>
      <c r="E845" s="400">
        <v>0</v>
      </c>
      <c r="F845" s="400">
        <v>0</v>
      </c>
      <c r="G845" s="400">
        <v>0</v>
      </c>
      <c r="H845" s="400">
        <v>0</v>
      </c>
    </row>
    <row r="846" spans="1:8" x14ac:dyDescent="0.3">
      <c r="A846" s="395" t="s">
        <v>1153</v>
      </c>
      <c r="B846" s="401"/>
      <c r="C846" s="399"/>
      <c r="D846" s="399"/>
      <c r="E846" s="399"/>
      <c r="F846" s="399"/>
      <c r="G846" s="399"/>
      <c r="H846" s="399"/>
    </row>
    <row r="848" spans="1:8" x14ac:dyDescent="0.3">
      <c r="A848" s="395" t="s">
        <v>975</v>
      </c>
      <c r="B848" s="401"/>
      <c r="C848" s="399">
        <v>122000</v>
      </c>
      <c r="D848" s="399">
        <v>122000</v>
      </c>
      <c r="E848" s="399">
        <v>123473.25</v>
      </c>
      <c r="F848" s="399">
        <v>123473.25</v>
      </c>
      <c r="G848" s="399">
        <v>-1473.25</v>
      </c>
      <c r="H848" s="399">
        <v>101.21</v>
      </c>
    </row>
    <row r="849" spans="1:8" x14ac:dyDescent="0.3">
      <c r="A849" s="395" t="s">
        <v>976</v>
      </c>
      <c r="B849" s="401"/>
      <c r="C849" s="400">
        <v>1200</v>
      </c>
      <c r="D849" s="400">
        <v>1200</v>
      </c>
      <c r="E849" s="400">
        <v>13251.94</v>
      </c>
      <c r="F849" s="400">
        <v>13251.94</v>
      </c>
      <c r="G849" s="400">
        <v>-12051.94</v>
      </c>
      <c r="H849" s="400">
        <v>1104.33</v>
      </c>
    </row>
    <row r="850" spans="1:8" x14ac:dyDescent="0.3">
      <c r="A850" s="395" t="s">
        <v>977</v>
      </c>
      <c r="B850" s="401"/>
      <c r="C850" s="399">
        <v>120800</v>
      </c>
      <c r="D850" s="399">
        <v>120800</v>
      </c>
      <c r="E850" s="399">
        <v>110221.31</v>
      </c>
      <c r="F850" s="399">
        <v>110221.31</v>
      </c>
      <c r="G850" s="399">
        <v>10578.69</v>
      </c>
      <c r="H850" s="399">
        <v>91.24</v>
      </c>
    </row>
    <row r="852" spans="1:8" x14ac:dyDescent="0.3">
      <c r="A852" s="395" t="s">
        <v>369</v>
      </c>
      <c r="B852" s="394"/>
      <c r="C852" s="394"/>
      <c r="D852" s="394"/>
      <c r="E852" s="394"/>
      <c r="F852" s="394"/>
      <c r="G852" s="394"/>
      <c r="H852" s="394"/>
    </row>
    <row r="853" spans="1:8" x14ac:dyDescent="0.3">
      <c r="A853" s="395" t="s">
        <v>3343</v>
      </c>
      <c r="B853" s="395" t="s">
        <v>489</v>
      </c>
      <c r="C853" s="399">
        <v>0</v>
      </c>
      <c r="D853" s="399">
        <v>0</v>
      </c>
      <c r="E853" s="399">
        <v>0</v>
      </c>
      <c r="F853" s="399">
        <v>0</v>
      </c>
      <c r="G853" s="399">
        <v>0</v>
      </c>
      <c r="H853" s="399">
        <v>0</v>
      </c>
    </row>
    <row r="854" spans="1:8" x14ac:dyDescent="0.3">
      <c r="A854" s="395" t="s">
        <v>3344</v>
      </c>
      <c r="B854" s="395" t="s">
        <v>3345</v>
      </c>
      <c r="C854" s="399">
        <v>0</v>
      </c>
      <c r="D854" s="399">
        <v>0</v>
      </c>
      <c r="E854" s="399">
        <v>0</v>
      </c>
      <c r="F854" s="399">
        <v>0</v>
      </c>
      <c r="G854" s="399">
        <v>0</v>
      </c>
      <c r="H854" s="399">
        <v>0</v>
      </c>
    </row>
    <row r="855" spans="1:8" x14ac:dyDescent="0.3">
      <c r="A855" s="395" t="s">
        <v>2064</v>
      </c>
      <c r="B855" s="395" t="s">
        <v>1155</v>
      </c>
      <c r="C855" s="399">
        <v>1250</v>
      </c>
      <c r="D855" s="399">
        <v>1250</v>
      </c>
      <c r="E855" s="399">
        <v>0</v>
      </c>
      <c r="F855" s="399">
        <v>0</v>
      </c>
      <c r="G855" s="399">
        <v>1250</v>
      </c>
      <c r="H855" s="399">
        <v>0</v>
      </c>
    </row>
    <row r="856" spans="1:8" x14ac:dyDescent="0.3">
      <c r="A856" s="395" t="s">
        <v>2065</v>
      </c>
      <c r="B856" s="395" t="s">
        <v>1157</v>
      </c>
      <c r="C856" s="399">
        <v>1250</v>
      </c>
      <c r="D856" s="399">
        <v>1250</v>
      </c>
      <c r="E856" s="399">
        <v>0</v>
      </c>
      <c r="F856" s="399">
        <v>0</v>
      </c>
      <c r="G856" s="399">
        <v>1250</v>
      </c>
      <c r="H856" s="399">
        <v>0</v>
      </c>
    </row>
    <row r="857" spans="1:8" x14ac:dyDescent="0.3">
      <c r="A857" s="395" t="s">
        <v>2066</v>
      </c>
      <c r="B857" s="395" t="s">
        <v>1159</v>
      </c>
      <c r="C857" s="399">
        <v>1000</v>
      </c>
      <c r="D857" s="399">
        <v>1000</v>
      </c>
      <c r="E857" s="399">
        <v>0</v>
      </c>
      <c r="F857" s="399">
        <v>0</v>
      </c>
      <c r="G857" s="399">
        <v>1000</v>
      </c>
      <c r="H857" s="399">
        <v>0</v>
      </c>
    </row>
    <row r="858" spans="1:8" x14ac:dyDescent="0.3">
      <c r="A858" s="395" t="s">
        <v>2067</v>
      </c>
      <c r="B858" s="395" t="s">
        <v>1161</v>
      </c>
      <c r="C858" s="399">
        <v>300158</v>
      </c>
      <c r="D858" s="399">
        <v>300158</v>
      </c>
      <c r="E858" s="399">
        <v>288059.42</v>
      </c>
      <c r="F858" s="399">
        <v>288059.42</v>
      </c>
      <c r="G858" s="399">
        <v>12098.58</v>
      </c>
      <c r="H858" s="399">
        <v>95.97</v>
      </c>
    </row>
    <row r="859" spans="1:8" x14ac:dyDescent="0.3">
      <c r="A859" s="395" t="s">
        <v>2068</v>
      </c>
      <c r="B859" s="395" t="s">
        <v>1163</v>
      </c>
      <c r="C859" s="399">
        <v>5000</v>
      </c>
      <c r="D859" s="399">
        <v>5000</v>
      </c>
      <c r="E859" s="399">
        <v>700</v>
      </c>
      <c r="F859" s="399">
        <v>700</v>
      </c>
      <c r="G859" s="399">
        <v>4300</v>
      </c>
      <c r="H859" s="399">
        <v>14</v>
      </c>
    </row>
    <row r="860" spans="1:8" x14ac:dyDescent="0.3">
      <c r="A860" s="395" t="s">
        <v>2069</v>
      </c>
      <c r="B860" s="395" t="s">
        <v>1165</v>
      </c>
      <c r="C860" s="399">
        <v>2000</v>
      </c>
      <c r="D860" s="399">
        <v>2000</v>
      </c>
      <c r="E860" s="399">
        <v>0</v>
      </c>
      <c r="F860" s="399">
        <v>0</v>
      </c>
      <c r="G860" s="399">
        <v>2000</v>
      </c>
      <c r="H860" s="399">
        <v>0</v>
      </c>
    </row>
    <row r="861" spans="1:8" x14ac:dyDescent="0.3">
      <c r="A861" s="395" t="s">
        <v>2070</v>
      </c>
      <c r="B861" s="395" t="s">
        <v>1167</v>
      </c>
      <c r="C861" s="399">
        <v>0</v>
      </c>
      <c r="D861" s="399">
        <v>0</v>
      </c>
      <c r="E861" s="399">
        <v>1000</v>
      </c>
      <c r="F861" s="399">
        <v>1000</v>
      </c>
      <c r="G861" s="399">
        <v>-1000</v>
      </c>
      <c r="H861" s="399">
        <v>100</v>
      </c>
    </row>
    <row r="862" spans="1:8" x14ac:dyDescent="0.3">
      <c r="A862" s="395" t="s">
        <v>3346</v>
      </c>
      <c r="B862" s="395" t="s">
        <v>3347</v>
      </c>
      <c r="C862" s="399">
        <v>0</v>
      </c>
      <c r="D862" s="399">
        <v>0</v>
      </c>
      <c r="E862" s="399">
        <v>0</v>
      </c>
      <c r="F862" s="399">
        <v>0</v>
      </c>
      <c r="G862" s="399">
        <v>0</v>
      </c>
      <c r="H862" s="399">
        <v>0</v>
      </c>
    </row>
    <row r="863" spans="1:8" x14ac:dyDescent="0.3">
      <c r="A863" s="395" t="s">
        <v>2071</v>
      </c>
      <c r="B863" s="395" t="s">
        <v>1169</v>
      </c>
      <c r="C863" s="399">
        <v>0</v>
      </c>
      <c r="D863" s="399">
        <v>0</v>
      </c>
      <c r="E863" s="399">
        <v>550</v>
      </c>
      <c r="F863" s="399">
        <v>550</v>
      </c>
      <c r="G863" s="399">
        <v>-550</v>
      </c>
      <c r="H863" s="399">
        <v>100</v>
      </c>
    </row>
    <row r="864" spans="1:8" x14ac:dyDescent="0.3">
      <c r="A864" s="395" t="s">
        <v>2072</v>
      </c>
      <c r="B864" s="395" t="s">
        <v>1171</v>
      </c>
      <c r="C864" s="399">
        <v>2000</v>
      </c>
      <c r="D864" s="399">
        <v>2000</v>
      </c>
      <c r="E864" s="399">
        <v>0</v>
      </c>
      <c r="F864" s="399">
        <v>0</v>
      </c>
      <c r="G864" s="399">
        <v>2000</v>
      </c>
      <c r="H864" s="399">
        <v>0</v>
      </c>
    </row>
    <row r="865" spans="1:8" x14ac:dyDescent="0.3">
      <c r="A865" s="395" t="s">
        <v>3348</v>
      </c>
      <c r="B865" s="395" t="s">
        <v>3349</v>
      </c>
      <c r="C865" s="399">
        <v>0</v>
      </c>
      <c r="D865" s="399">
        <v>0</v>
      </c>
      <c r="E865" s="399">
        <v>0</v>
      </c>
      <c r="F865" s="399">
        <v>0</v>
      </c>
      <c r="G865" s="399">
        <v>0</v>
      </c>
      <c r="H865" s="399">
        <v>0</v>
      </c>
    </row>
    <row r="866" spans="1:8" x14ac:dyDescent="0.3">
      <c r="A866" s="395" t="s">
        <v>2073</v>
      </c>
      <c r="B866" s="395" t="s">
        <v>1173</v>
      </c>
      <c r="C866" s="399">
        <v>1000</v>
      </c>
      <c r="D866" s="399">
        <v>1000</v>
      </c>
      <c r="E866" s="399">
        <v>500</v>
      </c>
      <c r="F866" s="399">
        <v>500</v>
      </c>
      <c r="G866" s="399">
        <v>500</v>
      </c>
      <c r="H866" s="399">
        <v>50</v>
      </c>
    </row>
    <row r="867" spans="1:8" x14ac:dyDescent="0.3">
      <c r="A867" s="395" t="s">
        <v>3350</v>
      </c>
      <c r="B867" s="395" t="s">
        <v>3351</v>
      </c>
      <c r="C867" s="399">
        <v>0</v>
      </c>
      <c r="D867" s="399">
        <v>0</v>
      </c>
      <c r="E867" s="399">
        <v>0</v>
      </c>
      <c r="F867" s="399">
        <v>0</v>
      </c>
      <c r="G867" s="399">
        <v>0</v>
      </c>
      <c r="H867" s="399">
        <v>0</v>
      </c>
    </row>
    <row r="868" spans="1:8" x14ac:dyDescent="0.3">
      <c r="A868" s="395" t="s">
        <v>3352</v>
      </c>
      <c r="B868" s="395" t="s">
        <v>3353</v>
      </c>
      <c r="C868" s="399">
        <v>0</v>
      </c>
      <c r="D868" s="399">
        <v>0</v>
      </c>
      <c r="E868" s="399">
        <v>0</v>
      </c>
      <c r="F868" s="399">
        <v>0</v>
      </c>
      <c r="G868" s="399">
        <v>0</v>
      </c>
      <c r="H868" s="399">
        <v>0</v>
      </c>
    </row>
    <row r="869" spans="1:8" x14ac:dyDescent="0.3">
      <c r="A869" s="395" t="s">
        <v>2074</v>
      </c>
      <c r="B869" s="395" t="s">
        <v>1175</v>
      </c>
      <c r="C869" s="399">
        <v>28000</v>
      </c>
      <c r="D869" s="399">
        <v>28000</v>
      </c>
      <c r="E869" s="399">
        <v>7190</v>
      </c>
      <c r="F869" s="399">
        <v>7190</v>
      </c>
      <c r="G869" s="399">
        <v>20810</v>
      </c>
      <c r="H869" s="399">
        <v>25.68</v>
      </c>
    </row>
    <row r="870" spans="1:8" x14ac:dyDescent="0.3">
      <c r="A870" s="395" t="s">
        <v>3354</v>
      </c>
      <c r="B870" s="395" t="s">
        <v>3355</v>
      </c>
      <c r="C870" s="399">
        <v>0</v>
      </c>
      <c r="D870" s="399">
        <v>0</v>
      </c>
      <c r="E870" s="399">
        <v>0</v>
      </c>
      <c r="F870" s="399">
        <v>0</v>
      </c>
      <c r="G870" s="399">
        <v>0</v>
      </c>
      <c r="H870" s="399">
        <v>0</v>
      </c>
    </row>
    <row r="871" spans="1:8" x14ac:dyDescent="0.3">
      <c r="A871" s="395" t="s">
        <v>2075</v>
      </c>
      <c r="B871" s="395" t="s">
        <v>1177</v>
      </c>
      <c r="C871" s="399">
        <v>75000</v>
      </c>
      <c r="D871" s="399">
        <v>75000</v>
      </c>
      <c r="E871" s="399">
        <v>11200</v>
      </c>
      <c r="F871" s="399">
        <v>11200</v>
      </c>
      <c r="G871" s="399">
        <v>63800</v>
      </c>
      <c r="H871" s="399">
        <v>14.93</v>
      </c>
    </row>
    <row r="872" spans="1:8" x14ac:dyDescent="0.3">
      <c r="A872" s="395" t="s">
        <v>2076</v>
      </c>
      <c r="B872" s="395" t="s">
        <v>1179</v>
      </c>
      <c r="C872" s="399">
        <v>20000</v>
      </c>
      <c r="D872" s="399">
        <v>20000</v>
      </c>
      <c r="E872" s="399">
        <v>9437.5</v>
      </c>
      <c r="F872" s="399">
        <v>9437.5</v>
      </c>
      <c r="G872" s="399">
        <v>10562.5</v>
      </c>
      <c r="H872" s="399">
        <v>47.19</v>
      </c>
    </row>
    <row r="873" spans="1:8" x14ac:dyDescent="0.3">
      <c r="A873" s="395" t="s">
        <v>3356</v>
      </c>
      <c r="B873" s="395" t="s">
        <v>3357</v>
      </c>
      <c r="C873" s="399">
        <v>0</v>
      </c>
      <c r="D873" s="399">
        <v>0</v>
      </c>
      <c r="E873" s="399">
        <v>0</v>
      </c>
      <c r="F873" s="399">
        <v>0</v>
      </c>
      <c r="G873" s="399">
        <v>0</v>
      </c>
      <c r="H873" s="399">
        <v>0</v>
      </c>
    </row>
    <row r="874" spans="1:8" x14ac:dyDescent="0.3">
      <c r="A874" s="395" t="s">
        <v>2077</v>
      </c>
      <c r="B874" s="395" t="s">
        <v>1181</v>
      </c>
      <c r="C874" s="399">
        <v>15000</v>
      </c>
      <c r="D874" s="399">
        <v>15000</v>
      </c>
      <c r="E874" s="399">
        <v>700</v>
      </c>
      <c r="F874" s="399">
        <v>700</v>
      </c>
      <c r="G874" s="399">
        <v>14300</v>
      </c>
      <c r="H874" s="399">
        <v>4.67</v>
      </c>
    </row>
    <row r="875" spans="1:8" x14ac:dyDescent="0.3">
      <c r="A875" s="395" t="s">
        <v>3358</v>
      </c>
      <c r="B875" s="395" t="s">
        <v>3359</v>
      </c>
      <c r="C875" s="399">
        <v>0</v>
      </c>
      <c r="D875" s="399">
        <v>0</v>
      </c>
      <c r="E875" s="399">
        <v>0</v>
      </c>
      <c r="F875" s="399">
        <v>0</v>
      </c>
      <c r="G875" s="399">
        <v>0</v>
      </c>
      <c r="H875" s="399">
        <v>0</v>
      </c>
    </row>
    <row r="876" spans="1:8" x14ac:dyDescent="0.3">
      <c r="A876" s="395" t="s">
        <v>3360</v>
      </c>
      <c r="B876" s="395" t="s">
        <v>3361</v>
      </c>
      <c r="C876" s="399">
        <v>0</v>
      </c>
      <c r="D876" s="399">
        <v>0</v>
      </c>
      <c r="E876" s="399">
        <v>0</v>
      </c>
      <c r="F876" s="399">
        <v>0</v>
      </c>
      <c r="G876" s="399">
        <v>0</v>
      </c>
      <c r="H876" s="399">
        <v>0</v>
      </c>
    </row>
    <row r="877" spans="1:8" x14ac:dyDescent="0.3">
      <c r="A877" s="395" t="s">
        <v>2078</v>
      </c>
      <c r="B877" s="395" t="s">
        <v>1183</v>
      </c>
      <c r="C877" s="399">
        <v>5000</v>
      </c>
      <c r="D877" s="399">
        <v>5000</v>
      </c>
      <c r="E877" s="399">
        <v>3500</v>
      </c>
      <c r="F877" s="399">
        <v>3500</v>
      </c>
      <c r="G877" s="399">
        <v>1500</v>
      </c>
      <c r="H877" s="399">
        <v>70</v>
      </c>
    </row>
    <row r="878" spans="1:8" x14ac:dyDescent="0.3">
      <c r="A878" s="395" t="s">
        <v>3362</v>
      </c>
      <c r="B878" s="395" t="s">
        <v>3363</v>
      </c>
      <c r="C878" s="399">
        <v>0</v>
      </c>
      <c r="D878" s="399">
        <v>0</v>
      </c>
      <c r="E878" s="399">
        <v>0</v>
      </c>
      <c r="F878" s="399">
        <v>0</v>
      </c>
      <c r="G878" s="399">
        <v>0</v>
      </c>
      <c r="H878" s="399">
        <v>0</v>
      </c>
    </row>
    <row r="879" spans="1:8" x14ac:dyDescent="0.3">
      <c r="A879" s="395" t="s">
        <v>3364</v>
      </c>
      <c r="B879" s="395" t="s">
        <v>3365</v>
      </c>
      <c r="C879" s="399">
        <v>0</v>
      </c>
      <c r="D879" s="399">
        <v>0</v>
      </c>
      <c r="E879" s="399">
        <v>0</v>
      </c>
      <c r="F879" s="399">
        <v>0</v>
      </c>
      <c r="G879" s="399">
        <v>0</v>
      </c>
      <c r="H879" s="399">
        <v>0</v>
      </c>
    </row>
    <row r="880" spans="1:8" x14ac:dyDescent="0.3">
      <c r="A880" s="395" t="s">
        <v>3366</v>
      </c>
      <c r="B880" s="395" t="s">
        <v>3367</v>
      </c>
      <c r="C880" s="399">
        <v>0</v>
      </c>
      <c r="D880" s="399">
        <v>0</v>
      </c>
      <c r="E880" s="399">
        <v>0</v>
      </c>
      <c r="F880" s="399">
        <v>0</v>
      </c>
      <c r="G880" s="399">
        <v>0</v>
      </c>
      <c r="H880" s="399">
        <v>0</v>
      </c>
    </row>
    <row r="881" spans="1:8" x14ac:dyDescent="0.3">
      <c r="A881" s="395" t="s">
        <v>3368</v>
      </c>
      <c r="B881" s="395" t="s">
        <v>3369</v>
      </c>
      <c r="C881" s="399">
        <v>0</v>
      </c>
      <c r="D881" s="399">
        <v>0</v>
      </c>
      <c r="E881" s="399">
        <v>0</v>
      </c>
      <c r="F881" s="399">
        <v>0</v>
      </c>
      <c r="G881" s="399">
        <v>0</v>
      </c>
      <c r="H881" s="399">
        <v>0</v>
      </c>
    </row>
    <row r="882" spans="1:8" x14ac:dyDescent="0.3">
      <c r="A882" s="395" t="s">
        <v>2079</v>
      </c>
      <c r="B882" s="395" t="s">
        <v>1185</v>
      </c>
      <c r="C882" s="399">
        <v>13000</v>
      </c>
      <c r="D882" s="399">
        <v>13000</v>
      </c>
      <c r="E882" s="399">
        <v>0</v>
      </c>
      <c r="F882" s="399">
        <v>0</v>
      </c>
      <c r="G882" s="399">
        <v>13000</v>
      </c>
      <c r="H882" s="399">
        <v>0</v>
      </c>
    </row>
    <row r="883" spans="1:8" x14ac:dyDescent="0.3">
      <c r="A883" s="395" t="s">
        <v>3370</v>
      </c>
      <c r="B883" s="395" t="s">
        <v>3371</v>
      </c>
      <c r="C883" s="399">
        <v>0</v>
      </c>
      <c r="D883" s="399">
        <v>0</v>
      </c>
      <c r="E883" s="399">
        <v>0</v>
      </c>
      <c r="F883" s="399">
        <v>0</v>
      </c>
      <c r="G883" s="399">
        <v>0</v>
      </c>
      <c r="H883" s="399">
        <v>0</v>
      </c>
    </row>
    <row r="884" spans="1:8" x14ac:dyDescent="0.3">
      <c r="A884" s="395" t="s">
        <v>3372</v>
      </c>
      <c r="B884" s="395" t="s">
        <v>3373</v>
      </c>
      <c r="C884" s="399">
        <v>0</v>
      </c>
      <c r="D884" s="399">
        <v>0</v>
      </c>
      <c r="E884" s="399">
        <v>0</v>
      </c>
      <c r="F884" s="399">
        <v>0</v>
      </c>
      <c r="G884" s="399">
        <v>0</v>
      </c>
      <c r="H884" s="399">
        <v>0</v>
      </c>
    </row>
    <row r="885" spans="1:8" x14ac:dyDescent="0.3">
      <c r="A885" s="395" t="s">
        <v>3374</v>
      </c>
      <c r="B885" s="395" t="s">
        <v>3375</v>
      </c>
      <c r="C885" s="399">
        <v>0</v>
      </c>
      <c r="D885" s="399">
        <v>0</v>
      </c>
      <c r="E885" s="399">
        <v>0</v>
      </c>
      <c r="F885" s="399">
        <v>0</v>
      </c>
      <c r="G885" s="399">
        <v>0</v>
      </c>
      <c r="H885" s="399">
        <v>0</v>
      </c>
    </row>
    <row r="886" spans="1:8" x14ac:dyDescent="0.3">
      <c r="A886" s="395" t="s">
        <v>3376</v>
      </c>
      <c r="B886" s="395" t="s">
        <v>3377</v>
      </c>
      <c r="C886" s="399">
        <v>0</v>
      </c>
      <c r="D886" s="399">
        <v>0</v>
      </c>
      <c r="E886" s="399">
        <v>0</v>
      </c>
      <c r="F886" s="399">
        <v>0</v>
      </c>
      <c r="G886" s="399">
        <v>0</v>
      </c>
      <c r="H886" s="399">
        <v>0</v>
      </c>
    </row>
    <row r="887" spans="1:8" x14ac:dyDescent="0.3">
      <c r="A887" s="395" t="s">
        <v>2080</v>
      </c>
      <c r="B887" s="395" t="s">
        <v>1187</v>
      </c>
      <c r="C887" s="399">
        <v>26000</v>
      </c>
      <c r="D887" s="399">
        <v>26000</v>
      </c>
      <c r="E887" s="399">
        <v>6000</v>
      </c>
      <c r="F887" s="399">
        <v>6000</v>
      </c>
      <c r="G887" s="399">
        <v>20000</v>
      </c>
      <c r="H887" s="399">
        <v>23.08</v>
      </c>
    </row>
    <row r="888" spans="1:8" x14ac:dyDescent="0.3">
      <c r="A888" s="395" t="s">
        <v>2081</v>
      </c>
      <c r="B888" s="395" t="s">
        <v>1189</v>
      </c>
      <c r="C888" s="399">
        <v>3500</v>
      </c>
      <c r="D888" s="399">
        <v>3500</v>
      </c>
      <c r="E888" s="399">
        <v>4310</v>
      </c>
      <c r="F888" s="399">
        <v>4310</v>
      </c>
      <c r="G888" s="399">
        <v>-810</v>
      </c>
      <c r="H888" s="399">
        <v>123.14</v>
      </c>
    </row>
    <row r="889" spans="1:8" x14ac:dyDescent="0.3">
      <c r="A889" s="395" t="s">
        <v>3378</v>
      </c>
      <c r="B889" s="395" t="s">
        <v>3379</v>
      </c>
      <c r="C889" s="399">
        <v>0</v>
      </c>
      <c r="D889" s="399">
        <v>0</v>
      </c>
      <c r="E889" s="399">
        <v>0</v>
      </c>
      <c r="F889" s="399">
        <v>0</v>
      </c>
      <c r="G889" s="399">
        <v>0</v>
      </c>
      <c r="H889" s="399">
        <v>0</v>
      </c>
    </row>
    <row r="890" spans="1:8" x14ac:dyDescent="0.3">
      <c r="A890" s="395" t="s">
        <v>3380</v>
      </c>
      <c r="B890" s="395" t="s">
        <v>3381</v>
      </c>
      <c r="C890" s="399">
        <v>0</v>
      </c>
      <c r="D890" s="399">
        <v>0</v>
      </c>
      <c r="E890" s="399">
        <v>0</v>
      </c>
      <c r="F890" s="399">
        <v>0</v>
      </c>
      <c r="G890" s="399">
        <v>0</v>
      </c>
      <c r="H890" s="399">
        <v>0</v>
      </c>
    </row>
    <row r="891" spans="1:8" x14ac:dyDescent="0.3">
      <c r="A891" s="395" t="s">
        <v>3382</v>
      </c>
      <c r="B891" s="395" t="s">
        <v>3383</v>
      </c>
      <c r="C891" s="399">
        <v>0</v>
      </c>
      <c r="D891" s="399">
        <v>0</v>
      </c>
      <c r="E891" s="399">
        <v>0</v>
      </c>
      <c r="F891" s="399">
        <v>0</v>
      </c>
      <c r="G891" s="399">
        <v>0</v>
      </c>
      <c r="H891" s="399">
        <v>0</v>
      </c>
    </row>
    <row r="892" spans="1:8" x14ac:dyDescent="0.3">
      <c r="A892" s="395" t="s">
        <v>3384</v>
      </c>
      <c r="B892" s="395" t="s">
        <v>3385</v>
      </c>
      <c r="C892" s="399">
        <v>0</v>
      </c>
      <c r="D892" s="399">
        <v>0</v>
      </c>
      <c r="E892" s="399">
        <v>0</v>
      </c>
      <c r="F892" s="399">
        <v>0</v>
      </c>
      <c r="G892" s="399">
        <v>0</v>
      </c>
      <c r="H892" s="399">
        <v>0</v>
      </c>
    </row>
    <row r="893" spans="1:8" x14ac:dyDescent="0.3">
      <c r="A893" s="395" t="s">
        <v>3386</v>
      </c>
      <c r="B893" s="395" t="s">
        <v>3387</v>
      </c>
      <c r="C893" s="399">
        <v>0</v>
      </c>
      <c r="D893" s="399">
        <v>0</v>
      </c>
      <c r="E893" s="399">
        <v>0</v>
      </c>
      <c r="F893" s="399">
        <v>0</v>
      </c>
      <c r="G893" s="399">
        <v>0</v>
      </c>
      <c r="H893" s="399">
        <v>0</v>
      </c>
    </row>
    <row r="894" spans="1:8" x14ac:dyDescent="0.3">
      <c r="A894" s="395" t="s">
        <v>3388</v>
      </c>
      <c r="B894" s="395" t="s">
        <v>3389</v>
      </c>
      <c r="C894" s="399">
        <v>0</v>
      </c>
      <c r="D894" s="399">
        <v>0</v>
      </c>
      <c r="E894" s="399">
        <v>0</v>
      </c>
      <c r="F894" s="399">
        <v>0</v>
      </c>
      <c r="G894" s="399">
        <v>0</v>
      </c>
      <c r="H894" s="399">
        <v>0</v>
      </c>
    </row>
    <row r="895" spans="1:8" x14ac:dyDescent="0.3">
      <c r="A895" s="395" t="s">
        <v>3390</v>
      </c>
      <c r="B895" s="395" t="s">
        <v>3391</v>
      </c>
      <c r="C895" s="399">
        <v>0</v>
      </c>
      <c r="D895" s="399">
        <v>0</v>
      </c>
      <c r="E895" s="399">
        <v>0</v>
      </c>
      <c r="F895" s="399">
        <v>0</v>
      </c>
      <c r="G895" s="399">
        <v>0</v>
      </c>
      <c r="H895" s="399">
        <v>0</v>
      </c>
    </row>
    <row r="896" spans="1:8" x14ac:dyDescent="0.3">
      <c r="A896" s="395" t="s">
        <v>3392</v>
      </c>
      <c r="B896" s="395" t="s">
        <v>3393</v>
      </c>
      <c r="C896" s="399">
        <v>0</v>
      </c>
      <c r="D896" s="399">
        <v>0</v>
      </c>
      <c r="E896" s="399">
        <v>0</v>
      </c>
      <c r="F896" s="399">
        <v>0</v>
      </c>
      <c r="G896" s="399">
        <v>0</v>
      </c>
      <c r="H896" s="399">
        <v>0</v>
      </c>
    </row>
    <row r="897" spans="1:8" x14ac:dyDescent="0.3">
      <c r="A897" s="395" t="s">
        <v>3394</v>
      </c>
      <c r="B897" s="395" t="s">
        <v>3395</v>
      </c>
      <c r="C897" s="399">
        <v>0</v>
      </c>
      <c r="D897" s="399">
        <v>0</v>
      </c>
      <c r="E897" s="399">
        <v>0</v>
      </c>
      <c r="F897" s="399">
        <v>0</v>
      </c>
      <c r="G897" s="399">
        <v>0</v>
      </c>
      <c r="H897" s="399">
        <v>0</v>
      </c>
    </row>
    <row r="898" spans="1:8" x14ac:dyDescent="0.3">
      <c r="A898" s="395" t="s">
        <v>3396</v>
      </c>
      <c r="B898" s="395" t="s">
        <v>3397</v>
      </c>
      <c r="C898" s="399">
        <v>0</v>
      </c>
      <c r="D898" s="399">
        <v>0</v>
      </c>
      <c r="E898" s="399">
        <v>0</v>
      </c>
      <c r="F898" s="399">
        <v>0</v>
      </c>
      <c r="G898" s="399">
        <v>0</v>
      </c>
      <c r="H898" s="399">
        <v>0</v>
      </c>
    </row>
    <row r="899" spans="1:8" x14ac:dyDescent="0.3">
      <c r="A899" s="395" t="s">
        <v>3398</v>
      </c>
      <c r="B899" s="395" t="s">
        <v>3399</v>
      </c>
      <c r="C899" s="399">
        <v>0</v>
      </c>
      <c r="D899" s="399">
        <v>0</v>
      </c>
      <c r="E899" s="399">
        <v>0</v>
      </c>
      <c r="F899" s="399">
        <v>0</v>
      </c>
      <c r="G899" s="399">
        <v>0</v>
      </c>
      <c r="H899" s="399">
        <v>0</v>
      </c>
    </row>
    <row r="900" spans="1:8" x14ac:dyDescent="0.3">
      <c r="A900" s="395" t="s">
        <v>3400</v>
      </c>
      <c r="B900" s="395" t="s">
        <v>3401</v>
      </c>
      <c r="C900" s="399">
        <v>0</v>
      </c>
      <c r="D900" s="399">
        <v>0</v>
      </c>
      <c r="E900" s="399">
        <v>0</v>
      </c>
      <c r="F900" s="399">
        <v>0</v>
      </c>
      <c r="G900" s="399">
        <v>0</v>
      </c>
      <c r="H900" s="399">
        <v>0</v>
      </c>
    </row>
    <row r="901" spans="1:8" x14ac:dyDescent="0.3">
      <c r="A901" s="395" t="s">
        <v>3402</v>
      </c>
      <c r="B901" s="395" t="s">
        <v>3403</v>
      </c>
      <c r="C901" s="399">
        <v>0</v>
      </c>
      <c r="D901" s="399">
        <v>0</v>
      </c>
      <c r="E901" s="399">
        <v>0</v>
      </c>
      <c r="F901" s="399">
        <v>0</v>
      </c>
      <c r="G901" s="399">
        <v>0</v>
      </c>
      <c r="H901" s="399">
        <v>0</v>
      </c>
    </row>
    <row r="902" spans="1:8" x14ac:dyDescent="0.3">
      <c r="A902" s="395" t="s">
        <v>2082</v>
      </c>
      <c r="B902" s="395" t="s">
        <v>1191</v>
      </c>
      <c r="C902" s="399">
        <v>1000</v>
      </c>
      <c r="D902" s="399">
        <v>1000</v>
      </c>
      <c r="E902" s="399">
        <v>0</v>
      </c>
      <c r="F902" s="399">
        <v>0</v>
      </c>
      <c r="G902" s="399">
        <v>1000</v>
      </c>
      <c r="H902" s="399">
        <v>0</v>
      </c>
    </row>
    <row r="903" spans="1:8" x14ac:dyDescent="0.3">
      <c r="A903" s="395" t="s">
        <v>3404</v>
      </c>
      <c r="B903" s="395" t="s">
        <v>3405</v>
      </c>
      <c r="C903" s="399">
        <v>0</v>
      </c>
      <c r="D903" s="399">
        <v>0</v>
      </c>
      <c r="E903" s="399">
        <v>0</v>
      </c>
      <c r="F903" s="399">
        <v>0</v>
      </c>
      <c r="G903" s="399">
        <v>0</v>
      </c>
      <c r="H903" s="399">
        <v>0</v>
      </c>
    </row>
    <row r="904" spans="1:8" x14ac:dyDescent="0.3">
      <c r="A904" s="395" t="s">
        <v>3406</v>
      </c>
      <c r="B904" s="395" t="s">
        <v>3407</v>
      </c>
      <c r="C904" s="399">
        <v>0</v>
      </c>
      <c r="D904" s="399">
        <v>0</v>
      </c>
      <c r="E904" s="399">
        <v>0</v>
      </c>
      <c r="F904" s="399">
        <v>0</v>
      </c>
      <c r="G904" s="399">
        <v>0</v>
      </c>
      <c r="H904" s="399">
        <v>0</v>
      </c>
    </row>
    <row r="905" spans="1:8" x14ac:dyDescent="0.3">
      <c r="A905" s="395" t="s">
        <v>3408</v>
      </c>
      <c r="B905" s="395" t="s">
        <v>1175</v>
      </c>
      <c r="C905" s="399">
        <v>0</v>
      </c>
      <c r="D905" s="399">
        <v>0</v>
      </c>
      <c r="E905" s="399">
        <v>0</v>
      </c>
      <c r="F905" s="399">
        <v>0</v>
      </c>
      <c r="G905" s="399">
        <v>0</v>
      </c>
      <c r="H905" s="399">
        <v>0</v>
      </c>
    </row>
    <row r="906" spans="1:8" x14ac:dyDescent="0.3">
      <c r="A906" s="395" t="s">
        <v>3409</v>
      </c>
      <c r="B906" s="395" t="s">
        <v>3410</v>
      </c>
      <c r="C906" s="399">
        <v>0</v>
      </c>
      <c r="D906" s="399">
        <v>0</v>
      </c>
      <c r="E906" s="399">
        <v>0</v>
      </c>
      <c r="F906" s="399">
        <v>0</v>
      </c>
      <c r="G906" s="399">
        <v>0</v>
      </c>
      <c r="H906" s="399">
        <v>0</v>
      </c>
    </row>
    <row r="907" spans="1:8" x14ac:dyDescent="0.3">
      <c r="A907" s="395" t="s">
        <v>3411</v>
      </c>
      <c r="B907" s="395" t="s">
        <v>3412</v>
      </c>
      <c r="C907" s="399">
        <v>0</v>
      </c>
      <c r="D907" s="399">
        <v>0</v>
      </c>
      <c r="E907" s="399">
        <v>0</v>
      </c>
      <c r="F907" s="399">
        <v>0</v>
      </c>
      <c r="G907" s="399">
        <v>0</v>
      </c>
      <c r="H907" s="399">
        <v>0</v>
      </c>
    </row>
    <row r="908" spans="1:8" x14ac:dyDescent="0.3">
      <c r="A908" s="395" t="s">
        <v>2083</v>
      </c>
      <c r="B908" s="395" t="s">
        <v>1193</v>
      </c>
      <c r="C908" s="399">
        <v>4600</v>
      </c>
      <c r="D908" s="399">
        <v>4600</v>
      </c>
      <c r="E908" s="399">
        <v>2180</v>
      </c>
      <c r="F908" s="399">
        <v>2180</v>
      </c>
      <c r="G908" s="399">
        <v>2420</v>
      </c>
      <c r="H908" s="399">
        <v>47.39</v>
      </c>
    </row>
    <row r="909" spans="1:8" x14ac:dyDescent="0.3">
      <c r="A909" s="395" t="s">
        <v>3413</v>
      </c>
      <c r="B909" s="395" t="s">
        <v>3414</v>
      </c>
      <c r="C909" s="399">
        <v>0</v>
      </c>
      <c r="D909" s="399">
        <v>0</v>
      </c>
      <c r="E909" s="399">
        <v>0</v>
      </c>
      <c r="F909" s="399">
        <v>0</v>
      </c>
      <c r="G909" s="399">
        <v>0</v>
      </c>
      <c r="H909" s="399">
        <v>0</v>
      </c>
    </row>
    <row r="910" spans="1:8" x14ac:dyDescent="0.3">
      <c r="A910" s="395" t="s">
        <v>2084</v>
      </c>
      <c r="B910" s="395" t="s">
        <v>1195</v>
      </c>
      <c r="C910" s="399">
        <v>500</v>
      </c>
      <c r="D910" s="399">
        <v>500</v>
      </c>
      <c r="E910" s="399">
        <v>0</v>
      </c>
      <c r="F910" s="399">
        <v>0</v>
      </c>
      <c r="G910" s="399">
        <v>500</v>
      </c>
      <c r="H910" s="399">
        <v>0</v>
      </c>
    </row>
    <row r="911" spans="1:8" x14ac:dyDescent="0.3">
      <c r="A911" s="395" t="s">
        <v>3415</v>
      </c>
      <c r="B911" s="395" t="s">
        <v>3416</v>
      </c>
      <c r="C911" s="399">
        <v>0</v>
      </c>
      <c r="D911" s="399">
        <v>0</v>
      </c>
      <c r="E911" s="399">
        <v>0</v>
      </c>
      <c r="F911" s="399">
        <v>0</v>
      </c>
      <c r="G911" s="399">
        <v>0</v>
      </c>
      <c r="H911" s="399">
        <v>0</v>
      </c>
    </row>
    <row r="912" spans="1:8" x14ac:dyDescent="0.3">
      <c r="A912" s="395" t="s">
        <v>3417</v>
      </c>
      <c r="B912" s="395" t="s">
        <v>3418</v>
      </c>
      <c r="C912" s="399">
        <v>0</v>
      </c>
      <c r="D912" s="399">
        <v>0</v>
      </c>
      <c r="E912" s="399">
        <v>0</v>
      </c>
      <c r="F912" s="399">
        <v>0</v>
      </c>
      <c r="G912" s="399">
        <v>0</v>
      </c>
      <c r="H912" s="399">
        <v>0</v>
      </c>
    </row>
    <row r="913" spans="1:8" x14ac:dyDescent="0.3">
      <c r="A913" s="395" t="s">
        <v>3419</v>
      </c>
      <c r="B913" s="395" t="s">
        <v>3420</v>
      </c>
      <c r="C913" s="399">
        <v>0</v>
      </c>
      <c r="D913" s="399">
        <v>0</v>
      </c>
      <c r="E913" s="399">
        <v>0</v>
      </c>
      <c r="F913" s="399">
        <v>0</v>
      </c>
      <c r="G913" s="399">
        <v>0</v>
      </c>
      <c r="H913" s="399">
        <v>0</v>
      </c>
    </row>
    <row r="914" spans="1:8" x14ac:dyDescent="0.3">
      <c r="A914" s="395" t="s">
        <v>3421</v>
      </c>
      <c r="B914" s="395" t="s">
        <v>3422</v>
      </c>
      <c r="C914" s="399">
        <v>0</v>
      </c>
      <c r="D914" s="399">
        <v>0</v>
      </c>
      <c r="E914" s="399">
        <v>0</v>
      </c>
      <c r="F914" s="399">
        <v>0</v>
      </c>
      <c r="G914" s="399">
        <v>0</v>
      </c>
      <c r="H914" s="399">
        <v>0</v>
      </c>
    </row>
    <row r="915" spans="1:8" x14ac:dyDescent="0.3">
      <c r="A915" s="395" t="s">
        <v>2085</v>
      </c>
      <c r="B915" s="395" t="s">
        <v>1197</v>
      </c>
      <c r="C915" s="399">
        <v>1000</v>
      </c>
      <c r="D915" s="399">
        <v>1000</v>
      </c>
      <c r="E915" s="399">
        <v>200</v>
      </c>
      <c r="F915" s="399">
        <v>200</v>
      </c>
      <c r="G915" s="399">
        <v>800</v>
      </c>
      <c r="H915" s="399">
        <v>20</v>
      </c>
    </row>
    <row r="916" spans="1:8" x14ac:dyDescent="0.3">
      <c r="A916" s="395" t="s">
        <v>3423</v>
      </c>
      <c r="B916" s="395" t="s">
        <v>3424</v>
      </c>
      <c r="C916" s="399">
        <v>0</v>
      </c>
      <c r="D916" s="399">
        <v>0</v>
      </c>
      <c r="E916" s="399">
        <v>0</v>
      </c>
      <c r="F916" s="399">
        <v>0</v>
      </c>
      <c r="G916" s="399">
        <v>0</v>
      </c>
      <c r="H916" s="399">
        <v>0</v>
      </c>
    </row>
    <row r="917" spans="1:8" x14ac:dyDescent="0.3">
      <c r="A917" s="395" t="s">
        <v>3425</v>
      </c>
      <c r="B917" s="395" t="s">
        <v>3426</v>
      </c>
      <c r="C917" s="399">
        <v>0</v>
      </c>
      <c r="D917" s="399">
        <v>0</v>
      </c>
      <c r="E917" s="399">
        <v>0</v>
      </c>
      <c r="F917" s="399">
        <v>0</v>
      </c>
      <c r="G917" s="399">
        <v>0</v>
      </c>
      <c r="H917" s="399">
        <v>0</v>
      </c>
    </row>
    <row r="918" spans="1:8" x14ac:dyDescent="0.3">
      <c r="A918" s="395" t="s">
        <v>3427</v>
      </c>
      <c r="B918" s="395" t="s">
        <v>3428</v>
      </c>
      <c r="C918" s="399">
        <v>0</v>
      </c>
      <c r="D918" s="399">
        <v>0</v>
      </c>
      <c r="E918" s="399">
        <v>0</v>
      </c>
      <c r="F918" s="399">
        <v>0</v>
      </c>
      <c r="G918" s="399">
        <v>0</v>
      </c>
      <c r="H918" s="399">
        <v>0</v>
      </c>
    </row>
    <row r="919" spans="1:8" x14ac:dyDescent="0.3">
      <c r="A919" s="395" t="s">
        <v>2086</v>
      </c>
      <c r="B919" s="395" t="s">
        <v>1199</v>
      </c>
      <c r="C919" s="399">
        <v>30000</v>
      </c>
      <c r="D919" s="399">
        <v>30000</v>
      </c>
      <c r="E919" s="399">
        <v>7738</v>
      </c>
      <c r="F919" s="399">
        <v>7738</v>
      </c>
      <c r="G919" s="399">
        <v>22262</v>
      </c>
      <c r="H919" s="399">
        <v>25.79</v>
      </c>
    </row>
    <row r="920" spans="1:8" x14ac:dyDescent="0.3">
      <c r="A920" s="395" t="s">
        <v>3429</v>
      </c>
      <c r="B920" s="395" t="s">
        <v>3430</v>
      </c>
      <c r="C920" s="399">
        <v>0</v>
      </c>
      <c r="D920" s="399">
        <v>0</v>
      </c>
      <c r="E920" s="399">
        <v>0</v>
      </c>
      <c r="F920" s="399">
        <v>0</v>
      </c>
      <c r="G920" s="399">
        <v>0</v>
      </c>
      <c r="H920" s="399">
        <v>0</v>
      </c>
    </row>
    <row r="921" spans="1:8" x14ac:dyDescent="0.3">
      <c r="A921" s="395" t="s">
        <v>2087</v>
      </c>
      <c r="B921" s="395" t="s">
        <v>1201</v>
      </c>
      <c r="C921" s="399">
        <v>6100</v>
      </c>
      <c r="D921" s="399">
        <v>6100</v>
      </c>
      <c r="E921" s="399">
        <v>450</v>
      </c>
      <c r="F921" s="399">
        <v>450</v>
      </c>
      <c r="G921" s="399">
        <v>5650</v>
      </c>
      <c r="H921" s="399">
        <v>7.38</v>
      </c>
    </row>
    <row r="922" spans="1:8" x14ac:dyDescent="0.3">
      <c r="A922" s="395" t="s">
        <v>2088</v>
      </c>
      <c r="B922" s="395" t="s">
        <v>1203</v>
      </c>
      <c r="C922" s="399">
        <v>1500</v>
      </c>
      <c r="D922" s="399">
        <v>1500</v>
      </c>
      <c r="E922" s="399">
        <v>0</v>
      </c>
      <c r="F922" s="399">
        <v>0</v>
      </c>
      <c r="G922" s="399">
        <v>1500</v>
      </c>
      <c r="H922" s="399">
        <v>0</v>
      </c>
    </row>
    <row r="923" spans="1:8" x14ac:dyDescent="0.3">
      <c r="A923" s="395" t="s">
        <v>3431</v>
      </c>
      <c r="B923" s="395" t="s">
        <v>3432</v>
      </c>
      <c r="C923" s="399">
        <v>0</v>
      </c>
      <c r="D923" s="399">
        <v>0</v>
      </c>
      <c r="E923" s="399">
        <v>0</v>
      </c>
      <c r="F923" s="399">
        <v>0</v>
      </c>
      <c r="G923" s="399">
        <v>0</v>
      </c>
      <c r="H923" s="399">
        <v>0</v>
      </c>
    </row>
    <row r="924" spans="1:8" x14ac:dyDescent="0.3">
      <c r="A924" s="395" t="s">
        <v>3433</v>
      </c>
      <c r="B924" s="395" t="s">
        <v>3434</v>
      </c>
      <c r="C924" s="399">
        <v>0</v>
      </c>
      <c r="D924" s="399">
        <v>0</v>
      </c>
      <c r="E924" s="399">
        <v>0</v>
      </c>
      <c r="F924" s="399">
        <v>0</v>
      </c>
      <c r="G924" s="399">
        <v>0</v>
      </c>
      <c r="H924" s="399">
        <v>0</v>
      </c>
    </row>
    <row r="925" spans="1:8" x14ac:dyDescent="0.3">
      <c r="A925" s="395" t="s">
        <v>3435</v>
      </c>
      <c r="B925" s="395" t="s">
        <v>3436</v>
      </c>
      <c r="C925" s="399">
        <v>0</v>
      </c>
      <c r="D925" s="399">
        <v>0</v>
      </c>
      <c r="E925" s="399">
        <v>0</v>
      </c>
      <c r="F925" s="399">
        <v>0</v>
      </c>
      <c r="G925" s="399">
        <v>0</v>
      </c>
      <c r="H925" s="399">
        <v>0</v>
      </c>
    </row>
    <row r="926" spans="1:8" x14ac:dyDescent="0.3">
      <c r="A926" s="395" t="s">
        <v>3437</v>
      </c>
      <c r="B926" s="395" t="s">
        <v>3438</v>
      </c>
      <c r="C926" s="399">
        <v>0</v>
      </c>
      <c r="D926" s="399">
        <v>0</v>
      </c>
      <c r="E926" s="399">
        <v>0</v>
      </c>
      <c r="F926" s="399">
        <v>0</v>
      </c>
      <c r="G926" s="399">
        <v>0</v>
      </c>
      <c r="H926" s="399">
        <v>0</v>
      </c>
    </row>
    <row r="927" spans="1:8" x14ac:dyDescent="0.3">
      <c r="A927" s="395" t="s">
        <v>3439</v>
      </c>
      <c r="B927" s="395" t="s">
        <v>3440</v>
      </c>
      <c r="C927" s="399">
        <v>0</v>
      </c>
      <c r="D927" s="399">
        <v>0</v>
      </c>
      <c r="E927" s="399">
        <v>0</v>
      </c>
      <c r="F927" s="399">
        <v>0</v>
      </c>
      <c r="G927" s="399">
        <v>0</v>
      </c>
      <c r="H927" s="399">
        <v>0</v>
      </c>
    </row>
    <row r="928" spans="1:8" x14ac:dyDescent="0.3">
      <c r="A928" s="395" t="s">
        <v>3441</v>
      </c>
      <c r="B928" s="395" t="s">
        <v>245</v>
      </c>
      <c r="C928" s="399">
        <v>0</v>
      </c>
      <c r="D928" s="399">
        <v>0</v>
      </c>
      <c r="E928" s="399">
        <v>0</v>
      </c>
      <c r="F928" s="399">
        <v>0</v>
      </c>
      <c r="G928" s="399">
        <v>0</v>
      </c>
      <c r="H928" s="399">
        <v>0</v>
      </c>
    </row>
    <row r="929" spans="1:8" x14ac:dyDescent="0.3">
      <c r="A929" s="395" t="s">
        <v>3442</v>
      </c>
      <c r="B929" s="395" t="s">
        <v>2602</v>
      </c>
      <c r="C929" s="399">
        <v>0</v>
      </c>
      <c r="D929" s="399">
        <v>0</v>
      </c>
      <c r="E929" s="399">
        <v>0</v>
      </c>
      <c r="F929" s="399">
        <v>0</v>
      </c>
      <c r="G929" s="399">
        <v>0</v>
      </c>
      <c r="H929" s="399">
        <v>0</v>
      </c>
    </row>
    <row r="930" spans="1:8" x14ac:dyDescent="0.3">
      <c r="A930" s="395" t="s">
        <v>3443</v>
      </c>
      <c r="B930" s="395" t="s">
        <v>525</v>
      </c>
      <c r="C930" s="399">
        <v>0</v>
      </c>
      <c r="D930" s="399">
        <v>0</v>
      </c>
      <c r="E930" s="399">
        <v>0</v>
      </c>
      <c r="F930" s="399">
        <v>0</v>
      </c>
      <c r="G930" s="399">
        <v>0</v>
      </c>
      <c r="H930" s="399">
        <v>0</v>
      </c>
    </row>
    <row r="931" spans="1:8" x14ac:dyDescent="0.3">
      <c r="A931" s="395" t="s">
        <v>3444</v>
      </c>
      <c r="B931" s="395" t="s">
        <v>2608</v>
      </c>
      <c r="C931" s="399">
        <v>0</v>
      </c>
      <c r="D931" s="399">
        <v>0</v>
      </c>
      <c r="E931" s="399">
        <v>0</v>
      </c>
      <c r="F931" s="399">
        <v>0</v>
      </c>
      <c r="G931" s="399">
        <v>0</v>
      </c>
      <c r="H931" s="399">
        <v>0</v>
      </c>
    </row>
    <row r="932" spans="1:8" x14ac:dyDescent="0.3">
      <c r="A932" s="395" t="s">
        <v>3445</v>
      </c>
      <c r="B932" s="395" t="s">
        <v>2610</v>
      </c>
      <c r="C932" s="399">
        <v>0</v>
      </c>
      <c r="D932" s="399">
        <v>0</v>
      </c>
      <c r="E932" s="399">
        <v>0</v>
      </c>
      <c r="F932" s="399">
        <v>0</v>
      </c>
      <c r="G932" s="399">
        <v>0</v>
      </c>
      <c r="H932" s="399">
        <v>0</v>
      </c>
    </row>
    <row r="933" spans="1:8" x14ac:dyDescent="0.3">
      <c r="A933" s="395" t="s">
        <v>3446</v>
      </c>
      <c r="B933" s="395" t="s">
        <v>2614</v>
      </c>
      <c r="C933" s="399">
        <v>0</v>
      </c>
      <c r="D933" s="399">
        <v>0</v>
      </c>
      <c r="E933" s="399">
        <v>0</v>
      </c>
      <c r="F933" s="399">
        <v>0</v>
      </c>
      <c r="G933" s="399">
        <v>0</v>
      </c>
      <c r="H933" s="399">
        <v>0</v>
      </c>
    </row>
    <row r="934" spans="1:8" x14ac:dyDescent="0.3">
      <c r="A934" s="395" t="s">
        <v>3447</v>
      </c>
      <c r="B934" s="395" t="s">
        <v>2492</v>
      </c>
      <c r="C934" s="399">
        <v>0</v>
      </c>
      <c r="D934" s="399">
        <v>0</v>
      </c>
      <c r="E934" s="399">
        <v>5.66</v>
      </c>
      <c r="F934" s="399">
        <v>5.66</v>
      </c>
      <c r="G934" s="399">
        <v>-5.66</v>
      </c>
      <c r="H934" s="399">
        <v>100</v>
      </c>
    </row>
    <row r="935" spans="1:8" x14ac:dyDescent="0.3">
      <c r="A935" s="395" t="s">
        <v>2089</v>
      </c>
      <c r="B935" s="395" t="s">
        <v>1205</v>
      </c>
      <c r="C935" s="399">
        <v>0</v>
      </c>
      <c r="D935" s="399">
        <v>0</v>
      </c>
      <c r="E935" s="399">
        <v>743.57</v>
      </c>
      <c r="F935" s="399">
        <v>743.57</v>
      </c>
      <c r="G935" s="399">
        <v>-743.57</v>
      </c>
      <c r="H935" s="399">
        <v>100</v>
      </c>
    </row>
    <row r="936" spans="1:8" x14ac:dyDescent="0.3">
      <c r="A936" s="395" t="s">
        <v>3448</v>
      </c>
      <c r="B936" s="395" t="s">
        <v>2884</v>
      </c>
      <c r="C936" s="399">
        <v>0</v>
      </c>
      <c r="D936" s="399">
        <v>0</v>
      </c>
      <c r="E936" s="399">
        <v>0</v>
      </c>
      <c r="F936" s="399">
        <v>0</v>
      </c>
      <c r="G936" s="399">
        <v>0</v>
      </c>
      <c r="H936" s="399">
        <v>0</v>
      </c>
    </row>
    <row r="937" spans="1:8" x14ac:dyDescent="0.3">
      <c r="A937" s="395" t="s">
        <v>2090</v>
      </c>
      <c r="B937" s="395" t="s">
        <v>44</v>
      </c>
      <c r="C937" s="399">
        <v>27428</v>
      </c>
      <c r="D937" s="399">
        <v>27428</v>
      </c>
      <c r="E937" s="399">
        <v>6857.01</v>
      </c>
      <c r="F937" s="399">
        <v>6857.01</v>
      </c>
      <c r="G937" s="399">
        <v>20570.990000000002</v>
      </c>
      <c r="H937" s="399">
        <v>25</v>
      </c>
    </row>
    <row r="938" spans="1:8" x14ac:dyDescent="0.3">
      <c r="A938" s="395" t="s">
        <v>2091</v>
      </c>
      <c r="B938" s="395" t="s">
        <v>244</v>
      </c>
      <c r="C938" s="399">
        <v>10000</v>
      </c>
      <c r="D938" s="399">
        <v>10000</v>
      </c>
      <c r="E938" s="399">
        <v>0</v>
      </c>
      <c r="F938" s="399">
        <v>0</v>
      </c>
      <c r="G938" s="399">
        <v>10000</v>
      </c>
      <c r="H938" s="399">
        <v>0</v>
      </c>
    </row>
    <row r="939" spans="1:8" x14ac:dyDescent="0.3">
      <c r="A939" s="395" t="s">
        <v>3449</v>
      </c>
      <c r="B939" s="395" t="s">
        <v>1036</v>
      </c>
      <c r="C939" s="399">
        <v>0</v>
      </c>
      <c r="D939" s="399">
        <v>0</v>
      </c>
      <c r="E939" s="399">
        <v>0</v>
      </c>
      <c r="F939" s="399">
        <v>0</v>
      </c>
      <c r="G939" s="399">
        <v>0</v>
      </c>
      <c r="H939" s="399">
        <v>0</v>
      </c>
    </row>
    <row r="940" spans="1:8" x14ac:dyDescent="0.3">
      <c r="A940" s="395" t="s">
        <v>3450</v>
      </c>
      <c r="B940" s="395" t="s">
        <v>246</v>
      </c>
      <c r="C940" s="399">
        <v>0</v>
      </c>
      <c r="D940" s="399">
        <v>0</v>
      </c>
      <c r="E940" s="399">
        <v>0</v>
      </c>
      <c r="F940" s="399">
        <v>0</v>
      </c>
      <c r="G940" s="399">
        <v>0</v>
      </c>
      <c r="H940" s="399">
        <v>0</v>
      </c>
    </row>
    <row r="941" spans="1:8" x14ac:dyDescent="0.3">
      <c r="A941" s="395" t="s">
        <v>2092</v>
      </c>
      <c r="B941" s="395" t="s">
        <v>1209</v>
      </c>
      <c r="C941" s="399">
        <v>150000</v>
      </c>
      <c r="D941" s="399">
        <v>150000</v>
      </c>
      <c r="E941" s="399">
        <v>0</v>
      </c>
      <c r="F941" s="399">
        <v>0</v>
      </c>
      <c r="G941" s="399">
        <v>150000</v>
      </c>
      <c r="H941" s="399">
        <v>0</v>
      </c>
    </row>
    <row r="942" spans="1:8" x14ac:dyDescent="0.3">
      <c r="A942" s="395" t="s">
        <v>3451</v>
      </c>
      <c r="B942" s="395" t="s">
        <v>2663</v>
      </c>
      <c r="C942" s="399">
        <v>0</v>
      </c>
      <c r="D942" s="399">
        <v>0</v>
      </c>
      <c r="E942" s="399">
        <v>0</v>
      </c>
      <c r="F942" s="399">
        <v>0</v>
      </c>
      <c r="G942" s="399">
        <v>0</v>
      </c>
      <c r="H942" s="399">
        <v>0</v>
      </c>
    </row>
    <row r="943" spans="1:8" x14ac:dyDescent="0.3">
      <c r="A943" s="395" t="s">
        <v>3452</v>
      </c>
      <c r="B943" s="395" t="s">
        <v>180</v>
      </c>
      <c r="C943" s="399">
        <v>0</v>
      </c>
      <c r="D943" s="399">
        <v>0</v>
      </c>
      <c r="E943" s="399">
        <v>0</v>
      </c>
      <c r="F943" s="399">
        <v>0</v>
      </c>
      <c r="G943" s="399">
        <v>0</v>
      </c>
      <c r="H943" s="399">
        <v>0</v>
      </c>
    </row>
    <row r="944" spans="1:8" x14ac:dyDescent="0.3">
      <c r="A944" s="395" t="s">
        <v>2093</v>
      </c>
      <c r="B944" s="395" t="s">
        <v>51</v>
      </c>
      <c r="C944" s="399">
        <v>80500</v>
      </c>
      <c r="D944" s="399">
        <v>80500</v>
      </c>
      <c r="E944" s="399">
        <v>18714.09</v>
      </c>
      <c r="F944" s="399">
        <v>18714.09</v>
      </c>
      <c r="G944" s="399">
        <v>61785.91</v>
      </c>
      <c r="H944" s="399">
        <v>23.25</v>
      </c>
    </row>
    <row r="945" spans="1:8" x14ac:dyDescent="0.3">
      <c r="A945" s="395" t="s">
        <v>2094</v>
      </c>
      <c r="B945" s="395" t="s">
        <v>181</v>
      </c>
      <c r="C945" s="399">
        <v>2040</v>
      </c>
      <c r="D945" s="399">
        <v>2040</v>
      </c>
      <c r="E945" s="399">
        <v>218.41</v>
      </c>
      <c r="F945" s="399">
        <v>218.41</v>
      </c>
      <c r="G945" s="399">
        <v>1821.59</v>
      </c>
      <c r="H945" s="399">
        <v>10.71</v>
      </c>
    </row>
    <row r="946" spans="1:8" x14ac:dyDescent="0.3">
      <c r="A946" s="395" t="s">
        <v>2095</v>
      </c>
      <c r="B946" s="395" t="s">
        <v>580</v>
      </c>
      <c r="C946" s="399">
        <v>13612</v>
      </c>
      <c r="D946" s="399">
        <v>13612</v>
      </c>
      <c r="E946" s="399">
        <v>3461.74</v>
      </c>
      <c r="F946" s="399">
        <v>3461.74</v>
      </c>
      <c r="G946" s="399">
        <v>10150.26</v>
      </c>
      <c r="H946" s="399">
        <v>25.43</v>
      </c>
    </row>
    <row r="947" spans="1:8" x14ac:dyDescent="0.3">
      <c r="A947" s="395" t="s">
        <v>3453</v>
      </c>
      <c r="B947" s="395" t="s">
        <v>3454</v>
      </c>
      <c r="C947" s="399">
        <v>0</v>
      </c>
      <c r="D947" s="399">
        <v>0</v>
      </c>
      <c r="E947" s="399">
        <v>0</v>
      </c>
      <c r="F947" s="399">
        <v>0</v>
      </c>
      <c r="G947" s="399">
        <v>0</v>
      </c>
      <c r="H947" s="399">
        <v>0</v>
      </c>
    </row>
    <row r="948" spans="1:8" x14ac:dyDescent="0.3">
      <c r="A948" s="395" t="s">
        <v>3455</v>
      </c>
      <c r="B948" s="395" t="s">
        <v>3456</v>
      </c>
      <c r="C948" s="399">
        <v>0</v>
      </c>
      <c r="D948" s="399">
        <v>0</v>
      </c>
      <c r="E948" s="399">
        <v>0</v>
      </c>
      <c r="F948" s="399">
        <v>0</v>
      </c>
      <c r="G948" s="399">
        <v>0</v>
      </c>
      <c r="H948" s="399">
        <v>0</v>
      </c>
    </row>
    <row r="949" spans="1:8" x14ac:dyDescent="0.3">
      <c r="A949" s="395" t="s">
        <v>3457</v>
      </c>
      <c r="B949" s="395" t="s">
        <v>2734</v>
      </c>
      <c r="C949" s="399">
        <v>0</v>
      </c>
      <c r="D949" s="399">
        <v>0</v>
      </c>
      <c r="E949" s="399">
        <v>0</v>
      </c>
      <c r="F949" s="399">
        <v>0</v>
      </c>
      <c r="G949" s="399">
        <v>0</v>
      </c>
      <c r="H949" s="399">
        <v>0</v>
      </c>
    </row>
    <row r="950" spans="1:8" x14ac:dyDescent="0.3">
      <c r="A950" s="395" t="s">
        <v>3458</v>
      </c>
      <c r="B950" s="395" t="s">
        <v>582</v>
      </c>
      <c r="C950" s="399">
        <v>0</v>
      </c>
      <c r="D950" s="399">
        <v>0</v>
      </c>
      <c r="E950" s="399">
        <v>0</v>
      </c>
      <c r="F950" s="399">
        <v>0</v>
      </c>
      <c r="G950" s="399">
        <v>0</v>
      </c>
      <c r="H950" s="399">
        <v>0</v>
      </c>
    </row>
    <row r="951" spans="1:8" x14ac:dyDescent="0.3">
      <c r="A951" s="395" t="s">
        <v>2096</v>
      </c>
      <c r="B951" s="395" t="s">
        <v>259</v>
      </c>
      <c r="C951" s="399">
        <v>8000</v>
      </c>
      <c r="D951" s="399">
        <v>8000</v>
      </c>
      <c r="E951" s="399">
        <v>1692.12</v>
      </c>
      <c r="F951" s="399">
        <v>1692.12</v>
      </c>
      <c r="G951" s="399">
        <v>6307.88</v>
      </c>
      <c r="H951" s="399">
        <v>21.15</v>
      </c>
    </row>
    <row r="952" spans="1:8" x14ac:dyDescent="0.3">
      <c r="A952" s="395" t="s">
        <v>2097</v>
      </c>
      <c r="B952" s="395" t="s">
        <v>53</v>
      </c>
      <c r="C952" s="399">
        <v>13000</v>
      </c>
      <c r="D952" s="399">
        <v>13000</v>
      </c>
      <c r="E952" s="399">
        <v>2552.4</v>
      </c>
      <c r="F952" s="399">
        <v>2552.4</v>
      </c>
      <c r="G952" s="399">
        <v>10447.6</v>
      </c>
      <c r="H952" s="399">
        <v>19.63</v>
      </c>
    </row>
    <row r="953" spans="1:8" x14ac:dyDescent="0.3">
      <c r="A953" s="395" t="s">
        <v>3459</v>
      </c>
      <c r="B953" s="395" t="s">
        <v>628</v>
      </c>
      <c r="C953" s="399">
        <v>0</v>
      </c>
      <c r="D953" s="399">
        <v>0</v>
      </c>
      <c r="E953" s="399">
        <v>0</v>
      </c>
      <c r="F953" s="399">
        <v>0</v>
      </c>
      <c r="G953" s="399">
        <v>0</v>
      </c>
      <c r="H953" s="399">
        <v>0</v>
      </c>
    </row>
    <row r="954" spans="1:8" x14ac:dyDescent="0.3">
      <c r="A954" s="395" t="s">
        <v>2098</v>
      </c>
      <c r="B954" s="395" t="s">
        <v>257</v>
      </c>
      <c r="C954" s="399">
        <v>4100</v>
      </c>
      <c r="D954" s="399">
        <v>4100</v>
      </c>
      <c r="E954" s="399">
        <v>0</v>
      </c>
      <c r="F954" s="399">
        <v>0</v>
      </c>
      <c r="G954" s="399">
        <v>4100</v>
      </c>
      <c r="H954" s="399">
        <v>0</v>
      </c>
    </row>
    <row r="955" spans="1:8" x14ac:dyDescent="0.3">
      <c r="A955" s="395" t="s">
        <v>3460</v>
      </c>
      <c r="B955" s="395" t="s">
        <v>2743</v>
      </c>
      <c r="C955" s="399">
        <v>0</v>
      </c>
      <c r="D955" s="399">
        <v>0</v>
      </c>
      <c r="E955" s="399">
        <v>0</v>
      </c>
      <c r="F955" s="399">
        <v>0</v>
      </c>
      <c r="G955" s="399">
        <v>0</v>
      </c>
      <c r="H955" s="399">
        <v>0</v>
      </c>
    </row>
    <row r="956" spans="1:8" x14ac:dyDescent="0.3">
      <c r="A956" s="395" t="s">
        <v>3461</v>
      </c>
      <c r="B956" s="395" t="s">
        <v>54</v>
      </c>
      <c r="C956" s="399">
        <v>0</v>
      </c>
      <c r="D956" s="399">
        <v>0</v>
      </c>
      <c r="E956" s="399">
        <v>0</v>
      </c>
      <c r="F956" s="399">
        <v>0</v>
      </c>
      <c r="G956" s="399">
        <v>0</v>
      </c>
      <c r="H956" s="399">
        <v>0</v>
      </c>
    </row>
    <row r="957" spans="1:8" x14ac:dyDescent="0.3">
      <c r="A957" s="395" t="s">
        <v>2099</v>
      </c>
      <c r="B957" s="395" t="s">
        <v>588</v>
      </c>
      <c r="C957" s="399">
        <v>8900</v>
      </c>
      <c r="D957" s="399">
        <v>8900</v>
      </c>
      <c r="E957" s="399">
        <v>2051.2800000000002</v>
      </c>
      <c r="F957" s="399">
        <v>2051.2800000000002</v>
      </c>
      <c r="G957" s="399">
        <v>6848.72</v>
      </c>
      <c r="H957" s="399">
        <v>23.05</v>
      </c>
    </row>
    <row r="958" spans="1:8" x14ac:dyDescent="0.3">
      <c r="A958" s="395" t="s">
        <v>2100</v>
      </c>
      <c r="B958" s="395" t="s">
        <v>812</v>
      </c>
      <c r="C958" s="399">
        <v>2400</v>
      </c>
      <c r="D958" s="399">
        <v>2400</v>
      </c>
      <c r="E958" s="399">
        <v>553.91999999999996</v>
      </c>
      <c r="F958" s="399">
        <v>553.91999999999996</v>
      </c>
      <c r="G958" s="399">
        <v>1846.08</v>
      </c>
      <c r="H958" s="399">
        <v>23.08</v>
      </c>
    </row>
    <row r="959" spans="1:8" x14ac:dyDescent="0.3">
      <c r="A959" s="395" t="s">
        <v>2101</v>
      </c>
      <c r="B959" s="395" t="s">
        <v>592</v>
      </c>
      <c r="C959" s="399">
        <v>750</v>
      </c>
      <c r="D959" s="399">
        <v>750</v>
      </c>
      <c r="E959" s="399">
        <v>222.84</v>
      </c>
      <c r="F959" s="399">
        <v>222.84</v>
      </c>
      <c r="G959" s="399">
        <v>527.16</v>
      </c>
      <c r="H959" s="399">
        <v>29.71</v>
      </c>
    </row>
    <row r="960" spans="1:8" x14ac:dyDescent="0.3">
      <c r="A960" s="395" t="s">
        <v>3462</v>
      </c>
      <c r="B960" s="395" t="s">
        <v>563</v>
      </c>
      <c r="C960" s="399">
        <v>0</v>
      </c>
      <c r="D960" s="399">
        <v>0</v>
      </c>
      <c r="E960" s="399">
        <v>0</v>
      </c>
      <c r="F960" s="399">
        <v>0</v>
      </c>
      <c r="G960" s="399">
        <v>0</v>
      </c>
      <c r="H960" s="399">
        <v>0</v>
      </c>
    </row>
    <row r="961" spans="1:8" x14ac:dyDescent="0.3">
      <c r="A961" s="395" t="s">
        <v>3463</v>
      </c>
      <c r="B961" s="395" t="s">
        <v>595</v>
      </c>
      <c r="C961" s="399">
        <v>0</v>
      </c>
      <c r="D961" s="399">
        <v>0</v>
      </c>
      <c r="E961" s="399">
        <v>0</v>
      </c>
      <c r="F961" s="399">
        <v>0</v>
      </c>
      <c r="G961" s="399">
        <v>0</v>
      </c>
      <c r="H961" s="399">
        <v>0</v>
      </c>
    </row>
    <row r="962" spans="1:8" x14ac:dyDescent="0.3">
      <c r="A962" s="395" t="s">
        <v>2102</v>
      </c>
      <c r="B962" s="395" t="s">
        <v>616</v>
      </c>
      <c r="C962" s="399">
        <v>14204</v>
      </c>
      <c r="D962" s="399">
        <v>14204</v>
      </c>
      <c r="E962" s="399">
        <v>0</v>
      </c>
      <c r="F962" s="399">
        <v>0</v>
      </c>
      <c r="G962" s="399">
        <v>14204</v>
      </c>
      <c r="H962" s="399">
        <v>0</v>
      </c>
    </row>
    <row r="963" spans="1:8" x14ac:dyDescent="0.3">
      <c r="A963" s="395" t="s">
        <v>3464</v>
      </c>
      <c r="B963" s="395" t="s">
        <v>682</v>
      </c>
      <c r="C963" s="399">
        <v>0</v>
      </c>
      <c r="D963" s="399">
        <v>0</v>
      </c>
      <c r="E963" s="399">
        <v>0</v>
      </c>
      <c r="F963" s="399">
        <v>0</v>
      </c>
      <c r="G963" s="399">
        <v>0</v>
      </c>
      <c r="H963" s="399">
        <v>0</v>
      </c>
    </row>
    <row r="964" spans="1:8" x14ac:dyDescent="0.3">
      <c r="A964" s="395" t="s">
        <v>2103</v>
      </c>
      <c r="B964" s="395" t="s">
        <v>1249</v>
      </c>
      <c r="C964" s="399">
        <v>9534</v>
      </c>
      <c r="D964" s="399">
        <v>9534</v>
      </c>
      <c r="E964" s="399">
        <v>0</v>
      </c>
      <c r="F964" s="399">
        <v>0</v>
      </c>
      <c r="G964" s="399">
        <v>9534</v>
      </c>
      <c r="H964" s="399">
        <v>0</v>
      </c>
    </row>
    <row r="965" spans="1:8" x14ac:dyDescent="0.3">
      <c r="A965" s="395" t="s">
        <v>3465</v>
      </c>
      <c r="B965" s="395" t="s">
        <v>258</v>
      </c>
      <c r="C965" s="399">
        <v>0</v>
      </c>
      <c r="D965" s="399">
        <v>0</v>
      </c>
      <c r="E965" s="399">
        <v>0</v>
      </c>
      <c r="F965" s="399">
        <v>0</v>
      </c>
      <c r="G965" s="399">
        <v>0</v>
      </c>
      <c r="H965" s="399">
        <v>0</v>
      </c>
    </row>
    <row r="966" spans="1:8" x14ac:dyDescent="0.3">
      <c r="A966" s="395" t="s">
        <v>2104</v>
      </c>
      <c r="B966" s="395" t="s">
        <v>1283</v>
      </c>
      <c r="C966" s="399">
        <v>17000</v>
      </c>
      <c r="D966" s="399">
        <v>17000</v>
      </c>
      <c r="E966" s="399">
        <v>3810.22</v>
      </c>
      <c r="F966" s="399">
        <v>3810.22</v>
      </c>
      <c r="G966" s="399">
        <v>13189.78</v>
      </c>
      <c r="H966" s="399">
        <v>22.41</v>
      </c>
    </row>
    <row r="967" spans="1:8" x14ac:dyDescent="0.3">
      <c r="A967" s="395" t="s">
        <v>3466</v>
      </c>
      <c r="B967" s="395" t="s">
        <v>3467</v>
      </c>
      <c r="C967" s="399">
        <v>0</v>
      </c>
      <c r="D967" s="399">
        <v>0</v>
      </c>
      <c r="E967" s="399">
        <v>0</v>
      </c>
      <c r="F967" s="399">
        <v>0</v>
      </c>
      <c r="G967" s="399">
        <v>0</v>
      </c>
      <c r="H967" s="399">
        <v>0</v>
      </c>
    </row>
    <row r="968" spans="1:8" x14ac:dyDescent="0.3">
      <c r="A968" s="395" t="s">
        <v>3468</v>
      </c>
      <c r="B968" s="395" t="s">
        <v>3469</v>
      </c>
      <c r="C968" s="399">
        <v>0</v>
      </c>
      <c r="D968" s="399">
        <v>0</v>
      </c>
      <c r="E968" s="399">
        <v>0</v>
      </c>
      <c r="F968" s="399">
        <v>0</v>
      </c>
      <c r="G968" s="399">
        <v>0</v>
      </c>
      <c r="H968" s="399">
        <v>0</v>
      </c>
    </row>
    <row r="969" spans="1:8" x14ac:dyDescent="0.3">
      <c r="A969" s="395" t="s">
        <v>2105</v>
      </c>
      <c r="B969" s="395" t="s">
        <v>1272</v>
      </c>
      <c r="C969" s="399">
        <v>20402</v>
      </c>
      <c r="D969" s="399">
        <v>20402</v>
      </c>
      <c r="E969" s="399">
        <v>5190.5600000000004</v>
      </c>
      <c r="F969" s="399">
        <v>5190.5600000000004</v>
      </c>
      <c r="G969" s="399">
        <v>15211.44</v>
      </c>
      <c r="H969" s="399">
        <v>25.44</v>
      </c>
    </row>
    <row r="970" spans="1:8" x14ac:dyDescent="0.3">
      <c r="A970" s="395" t="s">
        <v>3470</v>
      </c>
      <c r="B970" s="395" t="s">
        <v>1077</v>
      </c>
      <c r="C970" s="399">
        <v>0</v>
      </c>
      <c r="D970" s="399">
        <v>0</v>
      </c>
      <c r="E970" s="399">
        <v>0</v>
      </c>
      <c r="F970" s="399">
        <v>0</v>
      </c>
      <c r="G970" s="399">
        <v>0</v>
      </c>
      <c r="H970" s="399">
        <v>0</v>
      </c>
    </row>
    <row r="971" spans="1:8" x14ac:dyDescent="0.3">
      <c r="A971" s="395" t="s">
        <v>2106</v>
      </c>
      <c r="B971" s="395" t="s">
        <v>1233</v>
      </c>
      <c r="C971" s="399">
        <v>625</v>
      </c>
      <c r="D971" s="399">
        <v>625</v>
      </c>
      <c r="E971" s="399">
        <v>472.2</v>
      </c>
      <c r="F971" s="399">
        <v>472.2</v>
      </c>
      <c r="G971" s="399">
        <v>152.80000000000001</v>
      </c>
      <c r="H971" s="399">
        <v>75.55</v>
      </c>
    </row>
    <row r="972" spans="1:8" x14ac:dyDescent="0.3">
      <c r="A972" s="395" t="s">
        <v>2107</v>
      </c>
      <c r="B972" s="395" t="s">
        <v>1242</v>
      </c>
      <c r="C972" s="399">
        <v>42870</v>
      </c>
      <c r="D972" s="399">
        <v>42870</v>
      </c>
      <c r="E972" s="399">
        <v>3036.83</v>
      </c>
      <c r="F972" s="399">
        <v>3036.83</v>
      </c>
      <c r="G972" s="399">
        <v>39833.17</v>
      </c>
      <c r="H972" s="399">
        <v>7.08</v>
      </c>
    </row>
    <row r="973" spans="1:8" x14ac:dyDescent="0.3">
      <c r="A973" s="395" t="s">
        <v>2108</v>
      </c>
      <c r="B973" s="395" t="s">
        <v>1227</v>
      </c>
      <c r="C973" s="399">
        <v>5900</v>
      </c>
      <c r="D973" s="399">
        <v>5900</v>
      </c>
      <c r="E973" s="399">
        <v>3301.53</v>
      </c>
      <c r="F973" s="399">
        <v>3301.53</v>
      </c>
      <c r="G973" s="399">
        <v>2598.4699999999998</v>
      </c>
      <c r="H973" s="399">
        <v>55.96</v>
      </c>
    </row>
    <row r="974" spans="1:8" x14ac:dyDescent="0.3">
      <c r="A974" s="395" t="s">
        <v>3471</v>
      </c>
      <c r="B974" s="395" t="s">
        <v>3472</v>
      </c>
      <c r="C974" s="399">
        <v>0</v>
      </c>
      <c r="D974" s="399">
        <v>0</v>
      </c>
      <c r="E974" s="399">
        <v>0</v>
      </c>
      <c r="F974" s="399">
        <v>0</v>
      </c>
      <c r="G974" s="399">
        <v>0</v>
      </c>
      <c r="H974" s="399">
        <v>0</v>
      </c>
    </row>
    <row r="975" spans="1:8" x14ac:dyDescent="0.3">
      <c r="A975" s="395" t="s">
        <v>3473</v>
      </c>
      <c r="B975" s="395" t="s">
        <v>3474</v>
      </c>
      <c r="C975" s="399">
        <v>0</v>
      </c>
      <c r="D975" s="399">
        <v>0</v>
      </c>
      <c r="E975" s="399">
        <v>0</v>
      </c>
      <c r="F975" s="399">
        <v>0</v>
      </c>
      <c r="G975" s="399">
        <v>0</v>
      </c>
      <c r="H975" s="399">
        <v>0</v>
      </c>
    </row>
    <row r="976" spans="1:8" x14ac:dyDescent="0.3">
      <c r="A976" s="395" t="s">
        <v>3475</v>
      </c>
      <c r="B976" s="395" t="s">
        <v>3476</v>
      </c>
      <c r="C976" s="399">
        <v>0</v>
      </c>
      <c r="D976" s="399">
        <v>0</v>
      </c>
      <c r="E976" s="399">
        <v>0</v>
      </c>
      <c r="F976" s="399">
        <v>0</v>
      </c>
      <c r="G976" s="399">
        <v>0</v>
      </c>
      <c r="H976" s="399">
        <v>0</v>
      </c>
    </row>
    <row r="977" spans="1:8" x14ac:dyDescent="0.3">
      <c r="A977" s="395" t="s">
        <v>2109</v>
      </c>
      <c r="B977" s="395" t="s">
        <v>1266</v>
      </c>
      <c r="C977" s="399">
        <v>878</v>
      </c>
      <c r="D977" s="399">
        <v>878</v>
      </c>
      <c r="E977" s="399">
        <v>300</v>
      </c>
      <c r="F977" s="399">
        <v>300</v>
      </c>
      <c r="G977" s="399">
        <v>578</v>
      </c>
      <c r="H977" s="399">
        <v>34.17</v>
      </c>
    </row>
    <row r="978" spans="1:8" x14ac:dyDescent="0.3">
      <c r="A978" s="395" t="s">
        <v>3477</v>
      </c>
      <c r="B978" s="395" t="s">
        <v>3478</v>
      </c>
      <c r="C978" s="399">
        <v>0</v>
      </c>
      <c r="D978" s="399">
        <v>0</v>
      </c>
      <c r="E978" s="399">
        <v>0</v>
      </c>
      <c r="F978" s="399">
        <v>0</v>
      </c>
      <c r="G978" s="399">
        <v>0</v>
      </c>
      <c r="H978" s="399">
        <v>0</v>
      </c>
    </row>
    <row r="979" spans="1:8" x14ac:dyDescent="0.3">
      <c r="A979" s="395" t="s">
        <v>2110</v>
      </c>
      <c r="B979" s="395" t="s">
        <v>1244</v>
      </c>
      <c r="C979" s="399">
        <v>27099</v>
      </c>
      <c r="D979" s="399">
        <v>27099</v>
      </c>
      <c r="E979" s="399">
        <v>0</v>
      </c>
      <c r="F979" s="399">
        <v>0</v>
      </c>
      <c r="G979" s="399">
        <v>27099</v>
      </c>
      <c r="H979" s="399">
        <v>0</v>
      </c>
    </row>
    <row r="980" spans="1:8" x14ac:dyDescent="0.3">
      <c r="A980" s="395" t="s">
        <v>3479</v>
      </c>
      <c r="B980" s="395" t="s">
        <v>3480</v>
      </c>
      <c r="C980" s="399">
        <v>0</v>
      </c>
      <c r="D980" s="399">
        <v>0</v>
      </c>
      <c r="E980" s="399">
        <v>0</v>
      </c>
      <c r="F980" s="399">
        <v>0</v>
      </c>
      <c r="G980" s="399">
        <v>0</v>
      </c>
      <c r="H980" s="399">
        <v>0</v>
      </c>
    </row>
    <row r="981" spans="1:8" x14ac:dyDescent="0.3">
      <c r="A981" s="395" t="s">
        <v>3481</v>
      </c>
      <c r="B981" s="395" t="s">
        <v>3482</v>
      </c>
      <c r="C981" s="399">
        <v>0</v>
      </c>
      <c r="D981" s="399">
        <v>0</v>
      </c>
      <c r="E981" s="399">
        <v>0</v>
      </c>
      <c r="F981" s="399">
        <v>0</v>
      </c>
      <c r="G981" s="399">
        <v>0</v>
      </c>
      <c r="H981" s="399">
        <v>0</v>
      </c>
    </row>
    <row r="982" spans="1:8" x14ac:dyDescent="0.3">
      <c r="A982" s="395" t="s">
        <v>3483</v>
      </c>
      <c r="B982" s="395" t="s">
        <v>3484</v>
      </c>
      <c r="C982" s="399">
        <v>0</v>
      </c>
      <c r="D982" s="399">
        <v>0</v>
      </c>
      <c r="E982" s="399">
        <v>0</v>
      </c>
      <c r="F982" s="399">
        <v>0</v>
      </c>
      <c r="G982" s="399">
        <v>0</v>
      </c>
      <c r="H982" s="399">
        <v>0</v>
      </c>
    </row>
    <row r="983" spans="1:8" x14ac:dyDescent="0.3">
      <c r="A983" s="395" t="s">
        <v>3485</v>
      </c>
      <c r="B983" s="395" t="s">
        <v>3486</v>
      </c>
      <c r="C983" s="399">
        <v>0</v>
      </c>
      <c r="D983" s="399">
        <v>0</v>
      </c>
      <c r="E983" s="399">
        <v>0</v>
      </c>
      <c r="F983" s="399">
        <v>0</v>
      </c>
      <c r="G983" s="399">
        <v>0</v>
      </c>
      <c r="H983" s="399">
        <v>0</v>
      </c>
    </row>
    <row r="984" spans="1:8" x14ac:dyDescent="0.3">
      <c r="A984" s="395" t="s">
        <v>3487</v>
      </c>
      <c r="B984" s="395" t="s">
        <v>3488</v>
      </c>
      <c r="C984" s="399">
        <v>0</v>
      </c>
      <c r="D984" s="399">
        <v>0</v>
      </c>
      <c r="E984" s="399">
        <v>0</v>
      </c>
      <c r="F984" s="399">
        <v>0</v>
      </c>
      <c r="G984" s="399">
        <v>0</v>
      </c>
      <c r="H984" s="399">
        <v>0</v>
      </c>
    </row>
    <row r="985" spans="1:8" x14ac:dyDescent="0.3">
      <c r="A985" s="395" t="s">
        <v>3489</v>
      </c>
      <c r="B985" s="395" t="s">
        <v>3490</v>
      </c>
      <c r="C985" s="399">
        <v>0</v>
      </c>
      <c r="D985" s="399">
        <v>0</v>
      </c>
      <c r="E985" s="399">
        <v>0</v>
      </c>
      <c r="F985" s="399">
        <v>0</v>
      </c>
      <c r="G985" s="399">
        <v>0</v>
      </c>
      <c r="H985" s="399">
        <v>0</v>
      </c>
    </row>
    <row r="986" spans="1:8" x14ac:dyDescent="0.3">
      <c r="A986" s="395" t="s">
        <v>3491</v>
      </c>
      <c r="B986" s="395" t="s">
        <v>3492</v>
      </c>
      <c r="C986" s="399">
        <v>0</v>
      </c>
      <c r="D986" s="399">
        <v>0</v>
      </c>
      <c r="E986" s="399">
        <v>0</v>
      </c>
      <c r="F986" s="399">
        <v>0</v>
      </c>
      <c r="G986" s="399">
        <v>0</v>
      </c>
      <c r="H986" s="399">
        <v>0</v>
      </c>
    </row>
    <row r="987" spans="1:8" x14ac:dyDescent="0.3">
      <c r="A987" s="395" t="s">
        <v>3493</v>
      </c>
      <c r="B987" s="395" t="s">
        <v>3494</v>
      </c>
      <c r="C987" s="399">
        <v>0</v>
      </c>
      <c r="D987" s="399">
        <v>0</v>
      </c>
      <c r="E987" s="399">
        <v>0</v>
      </c>
      <c r="F987" s="399">
        <v>0</v>
      </c>
      <c r="G987" s="399">
        <v>0</v>
      </c>
      <c r="H987" s="399">
        <v>0</v>
      </c>
    </row>
    <row r="988" spans="1:8" x14ac:dyDescent="0.3">
      <c r="A988" s="395" t="s">
        <v>2111</v>
      </c>
      <c r="B988" s="395" t="s">
        <v>1246</v>
      </c>
      <c r="C988" s="399">
        <v>6021</v>
      </c>
      <c r="D988" s="399">
        <v>6021</v>
      </c>
      <c r="E988" s="399">
        <v>1799</v>
      </c>
      <c r="F988" s="399">
        <v>1799</v>
      </c>
      <c r="G988" s="399">
        <v>4222</v>
      </c>
      <c r="H988" s="399">
        <v>29.88</v>
      </c>
    </row>
    <row r="989" spans="1:8" x14ac:dyDescent="0.3">
      <c r="A989" s="395" t="s">
        <v>3495</v>
      </c>
      <c r="B989" s="395" t="s">
        <v>3496</v>
      </c>
      <c r="C989" s="399">
        <v>0</v>
      </c>
      <c r="D989" s="399">
        <v>0</v>
      </c>
      <c r="E989" s="399">
        <v>0</v>
      </c>
      <c r="F989" s="399">
        <v>0</v>
      </c>
      <c r="G989" s="399">
        <v>0</v>
      </c>
      <c r="H989" s="399">
        <v>0</v>
      </c>
    </row>
    <row r="990" spans="1:8" x14ac:dyDescent="0.3">
      <c r="A990" s="395" t="s">
        <v>2112</v>
      </c>
      <c r="B990" s="395" t="s">
        <v>1256</v>
      </c>
      <c r="C990" s="399">
        <v>15006</v>
      </c>
      <c r="D990" s="399">
        <v>15006</v>
      </c>
      <c r="E990" s="399">
        <v>0</v>
      </c>
      <c r="F990" s="399">
        <v>0</v>
      </c>
      <c r="G990" s="399">
        <v>15006</v>
      </c>
      <c r="H990" s="399">
        <v>0</v>
      </c>
    </row>
    <row r="991" spans="1:8" x14ac:dyDescent="0.3">
      <c r="A991" s="395" t="s">
        <v>2113</v>
      </c>
      <c r="B991" s="395" t="s">
        <v>44</v>
      </c>
      <c r="C991" s="399">
        <v>30247</v>
      </c>
      <c r="D991" s="399">
        <v>30247</v>
      </c>
      <c r="E991" s="399">
        <v>7561.74</v>
      </c>
      <c r="F991" s="399">
        <v>7561.74</v>
      </c>
      <c r="G991" s="399">
        <v>22685.26</v>
      </c>
      <c r="H991" s="399">
        <v>25</v>
      </c>
    </row>
    <row r="992" spans="1:8" x14ac:dyDescent="0.3">
      <c r="A992" s="395" t="s">
        <v>2114</v>
      </c>
      <c r="B992" s="395" t="s">
        <v>183</v>
      </c>
      <c r="C992" s="399">
        <v>311525</v>
      </c>
      <c r="D992" s="399">
        <v>311525</v>
      </c>
      <c r="E992" s="399">
        <v>20736.13</v>
      </c>
      <c r="F992" s="399">
        <v>20736.13</v>
      </c>
      <c r="G992" s="399">
        <v>290788.87</v>
      </c>
      <c r="H992" s="399">
        <v>6.66</v>
      </c>
    </row>
    <row r="993" spans="1:8" x14ac:dyDescent="0.3">
      <c r="A993" s="395" t="s">
        <v>3497</v>
      </c>
      <c r="B993" s="395" t="s">
        <v>3498</v>
      </c>
      <c r="C993" s="399">
        <v>0</v>
      </c>
      <c r="D993" s="399">
        <v>0</v>
      </c>
      <c r="E993" s="399">
        <v>0</v>
      </c>
      <c r="F993" s="399">
        <v>0</v>
      </c>
      <c r="G993" s="399">
        <v>0</v>
      </c>
      <c r="H993" s="399">
        <v>0</v>
      </c>
    </row>
    <row r="994" spans="1:8" x14ac:dyDescent="0.3">
      <c r="A994" s="395" t="s">
        <v>3499</v>
      </c>
      <c r="B994" s="395" t="s">
        <v>1312</v>
      </c>
      <c r="C994" s="399">
        <v>0</v>
      </c>
      <c r="D994" s="399">
        <v>0</v>
      </c>
      <c r="E994" s="399">
        <v>0</v>
      </c>
      <c r="F994" s="399">
        <v>0</v>
      </c>
      <c r="G994" s="399">
        <v>0</v>
      </c>
      <c r="H994" s="399">
        <v>0</v>
      </c>
    </row>
    <row r="995" spans="1:8" x14ac:dyDescent="0.3">
      <c r="A995" s="395" t="s">
        <v>3500</v>
      </c>
      <c r="B995" s="395" t="s">
        <v>3501</v>
      </c>
      <c r="C995" s="399">
        <v>0</v>
      </c>
      <c r="D995" s="399">
        <v>0</v>
      </c>
      <c r="E995" s="399">
        <v>0</v>
      </c>
      <c r="F995" s="399">
        <v>0</v>
      </c>
      <c r="G995" s="399">
        <v>0</v>
      </c>
      <c r="H995" s="399">
        <v>0</v>
      </c>
    </row>
    <row r="996" spans="1:8" x14ac:dyDescent="0.3">
      <c r="A996" s="395" t="s">
        <v>3502</v>
      </c>
      <c r="B996" s="395" t="s">
        <v>3503</v>
      </c>
      <c r="C996" s="399">
        <v>0</v>
      </c>
      <c r="D996" s="399">
        <v>0</v>
      </c>
      <c r="E996" s="399">
        <v>0</v>
      </c>
      <c r="F996" s="399">
        <v>0</v>
      </c>
      <c r="G996" s="399">
        <v>0</v>
      </c>
      <c r="H996" s="399">
        <v>0</v>
      </c>
    </row>
    <row r="997" spans="1:8" x14ac:dyDescent="0.3">
      <c r="A997" s="395" t="s">
        <v>2115</v>
      </c>
      <c r="B997" s="395" t="s">
        <v>1221</v>
      </c>
      <c r="C997" s="399">
        <v>18000</v>
      </c>
      <c r="D997" s="399">
        <v>18000</v>
      </c>
      <c r="E997" s="399">
        <v>4767.84</v>
      </c>
      <c r="F997" s="399">
        <v>4767.84</v>
      </c>
      <c r="G997" s="399">
        <v>13232.16</v>
      </c>
      <c r="H997" s="399">
        <v>26.49</v>
      </c>
    </row>
    <row r="998" spans="1:8" x14ac:dyDescent="0.3">
      <c r="A998" s="395" t="s">
        <v>3504</v>
      </c>
      <c r="B998" s="395" t="s">
        <v>3505</v>
      </c>
      <c r="C998" s="399">
        <v>0</v>
      </c>
      <c r="D998" s="399">
        <v>0</v>
      </c>
      <c r="E998" s="399">
        <v>0</v>
      </c>
      <c r="F998" s="399">
        <v>0</v>
      </c>
      <c r="G998" s="399">
        <v>0</v>
      </c>
      <c r="H998" s="399">
        <v>0</v>
      </c>
    </row>
    <row r="999" spans="1:8" x14ac:dyDescent="0.3">
      <c r="A999" s="395" t="s">
        <v>2116</v>
      </c>
      <c r="B999" s="395" t="s">
        <v>55</v>
      </c>
      <c r="C999" s="399">
        <v>13779</v>
      </c>
      <c r="D999" s="399">
        <v>13779</v>
      </c>
      <c r="E999" s="399">
        <v>0</v>
      </c>
      <c r="F999" s="399">
        <v>0</v>
      </c>
      <c r="G999" s="399">
        <v>13779</v>
      </c>
      <c r="H999" s="399">
        <v>0</v>
      </c>
    </row>
    <row r="1000" spans="1:8" x14ac:dyDescent="0.3">
      <c r="A1000" s="395" t="s">
        <v>2117</v>
      </c>
      <c r="B1000" s="395" t="s">
        <v>914</v>
      </c>
      <c r="C1000" s="399">
        <v>2550</v>
      </c>
      <c r="D1000" s="399">
        <v>2550</v>
      </c>
      <c r="E1000" s="399">
        <v>0</v>
      </c>
      <c r="F1000" s="399">
        <v>0</v>
      </c>
      <c r="G1000" s="399">
        <v>2550</v>
      </c>
      <c r="H1000" s="399">
        <v>0</v>
      </c>
    </row>
    <row r="1001" spans="1:8" x14ac:dyDescent="0.3">
      <c r="A1001" s="395" t="s">
        <v>3506</v>
      </c>
      <c r="B1001" s="395" t="s">
        <v>330</v>
      </c>
      <c r="C1001" s="399">
        <v>0</v>
      </c>
      <c r="D1001" s="399">
        <v>0</v>
      </c>
      <c r="E1001" s="399">
        <v>0</v>
      </c>
      <c r="F1001" s="399">
        <v>0</v>
      </c>
      <c r="G1001" s="399">
        <v>0</v>
      </c>
      <c r="H1001" s="399">
        <v>0</v>
      </c>
    </row>
    <row r="1002" spans="1:8" x14ac:dyDescent="0.3">
      <c r="A1002" s="395" t="s">
        <v>3507</v>
      </c>
      <c r="B1002" s="395" t="s">
        <v>573</v>
      </c>
      <c r="C1002" s="399">
        <v>0</v>
      </c>
      <c r="D1002" s="399">
        <v>0</v>
      </c>
      <c r="E1002" s="399">
        <v>0</v>
      </c>
      <c r="F1002" s="399">
        <v>0</v>
      </c>
      <c r="G1002" s="399">
        <v>0</v>
      </c>
      <c r="H1002" s="399">
        <v>0</v>
      </c>
    </row>
    <row r="1003" spans="1:8" x14ac:dyDescent="0.3">
      <c r="A1003" s="395" t="s">
        <v>2118</v>
      </c>
      <c r="B1003" s="395" t="s">
        <v>713</v>
      </c>
      <c r="C1003" s="399">
        <v>0</v>
      </c>
      <c r="D1003" s="399">
        <v>0</v>
      </c>
      <c r="E1003" s="399">
        <v>11.76</v>
      </c>
      <c r="F1003" s="399">
        <v>11.76</v>
      </c>
      <c r="G1003" s="399">
        <v>-11.76</v>
      </c>
      <c r="H1003" s="399">
        <v>100</v>
      </c>
    </row>
    <row r="1004" spans="1:8" x14ac:dyDescent="0.3">
      <c r="A1004" s="395" t="s">
        <v>2119</v>
      </c>
      <c r="B1004" s="395" t="s">
        <v>575</v>
      </c>
      <c r="C1004" s="399">
        <v>62083</v>
      </c>
      <c r="D1004" s="399">
        <v>62083</v>
      </c>
      <c r="E1004" s="399">
        <v>18427.98</v>
      </c>
      <c r="F1004" s="399">
        <v>18427.98</v>
      </c>
      <c r="G1004" s="399">
        <v>43655.02</v>
      </c>
      <c r="H1004" s="399">
        <v>29.68</v>
      </c>
    </row>
    <row r="1005" spans="1:8" x14ac:dyDescent="0.3">
      <c r="A1005" s="395" t="s">
        <v>2120</v>
      </c>
      <c r="B1005" s="395" t="s">
        <v>252</v>
      </c>
      <c r="C1005" s="399">
        <v>5101</v>
      </c>
      <c r="D1005" s="399">
        <v>5101</v>
      </c>
      <c r="E1005" s="399">
        <v>1876.83</v>
      </c>
      <c r="F1005" s="399">
        <v>1876.83</v>
      </c>
      <c r="G1005" s="399">
        <v>3224.17</v>
      </c>
      <c r="H1005" s="399">
        <v>36.79</v>
      </c>
    </row>
    <row r="1006" spans="1:8" x14ac:dyDescent="0.3">
      <c r="A1006" s="395" t="s">
        <v>3508</v>
      </c>
      <c r="B1006" s="395" t="s">
        <v>716</v>
      </c>
      <c r="C1006" s="399">
        <v>0</v>
      </c>
      <c r="D1006" s="399">
        <v>0</v>
      </c>
      <c r="E1006" s="399">
        <v>0</v>
      </c>
      <c r="F1006" s="399">
        <v>0</v>
      </c>
      <c r="G1006" s="399">
        <v>0</v>
      </c>
      <c r="H1006" s="399">
        <v>0</v>
      </c>
    </row>
    <row r="1007" spans="1:8" x14ac:dyDescent="0.3">
      <c r="A1007" s="395" t="s">
        <v>3509</v>
      </c>
      <c r="B1007" s="395" t="s">
        <v>2828</v>
      </c>
      <c r="C1007" s="399">
        <v>0</v>
      </c>
      <c r="D1007" s="399">
        <v>0</v>
      </c>
      <c r="E1007" s="399">
        <v>0</v>
      </c>
      <c r="F1007" s="399">
        <v>0</v>
      </c>
      <c r="G1007" s="399">
        <v>0</v>
      </c>
      <c r="H1007" s="399">
        <v>0</v>
      </c>
    </row>
    <row r="1008" spans="1:8" x14ac:dyDescent="0.3">
      <c r="A1008" s="395" t="s">
        <v>3510</v>
      </c>
      <c r="B1008" s="395" t="s">
        <v>2861</v>
      </c>
      <c r="C1008" s="400">
        <v>0</v>
      </c>
      <c r="D1008" s="400">
        <v>0</v>
      </c>
      <c r="E1008" s="400">
        <v>0</v>
      </c>
      <c r="F1008" s="400">
        <v>0</v>
      </c>
      <c r="G1008" s="400">
        <v>0</v>
      </c>
      <c r="H1008" s="400">
        <v>0</v>
      </c>
    </row>
    <row r="1009" spans="1:8" x14ac:dyDescent="0.3">
      <c r="A1009" s="395" t="s">
        <v>1284</v>
      </c>
      <c r="B1009" s="401"/>
      <c r="C1009" s="399"/>
      <c r="D1009" s="399"/>
      <c r="E1009" s="399"/>
      <c r="F1009" s="399"/>
      <c r="G1009" s="399"/>
      <c r="H1009" s="399"/>
    </row>
    <row r="1011" spans="1:8" x14ac:dyDescent="0.3">
      <c r="A1011" s="395" t="s">
        <v>975</v>
      </c>
      <c r="B1011" s="401"/>
      <c r="C1011" s="399">
        <v>731286</v>
      </c>
      <c r="D1011" s="399">
        <v>731286</v>
      </c>
      <c r="E1011" s="399">
        <v>351321.16</v>
      </c>
      <c r="F1011" s="399">
        <v>351321.16</v>
      </c>
      <c r="G1011" s="399">
        <v>379964.84</v>
      </c>
      <c r="H1011" s="399">
        <v>48.04</v>
      </c>
    </row>
    <row r="1012" spans="1:8" x14ac:dyDescent="0.3">
      <c r="A1012" s="395" t="s">
        <v>976</v>
      </c>
      <c r="B1012" s="401"/>
      <c r="C1012" s="400">
        <v>736126</v>
      </c>
      <c r="D1012" s="400">
        <v>736126</v>
      </c>
      <c r="E1012" s="400">
        <v>100759.42</v>
      </c>
      <c r="F1012" s="400">
        <v>100759.42</v>
      </c>
      <c r="G1012" s="400">
        <v>635366.57999999996</v>
      </c>
      <c r="H1012" s="400">
        <v>13.69</v>
      </c>
    </row>
    <row r="1013" spans="1:8" x14ac:dyDescent="0.3">
      <c r="A1013" s="395" t="s">
        <v>977</v>
      </c>
      <c r="B1013" s="401"/>
      <c r="C1013" s="399">
        <v>-4840</v>
      </c>
      <c r="D1013" s="399">
        <v>-4840</v>
      </c>
      <c r="E1013" s="399">
        <v>250561.74</v>
      </c>
      <c r="F1013" s="399">
        <v>250561.74</v>
      </c>
      <c r="G1013" s="399">
        <v>-255401.74</v>
      </c>
      <c r="H1013" s="399">
        <v>5176.8999999999996</v>
      </c>
    </row>
    <row r="1015" spans="1:8" x14ac:dyDescent="0.3">
      <c r="A1015" s="395" t="s">
        <v>372</v>
      </c>
      <c r="B1015" s="394"/>
      <c r="C1015" s="394"/>
      <c r="D1015" s="394"/>
      <c r="E1015" s="394"/>
      <c r="F1015" s="394"/>
      <c r="G1015" s="394"/>
      <c r="H1015" s="394"/>
    </row>
    <row r="1016" spans="1:8" x14ac:dyDescent="0.3">
      <c r="A1016" s="395" t="s">
        <v>2121</v>
      </c>
      <c r="B1016" s="395" t="s">
        <v>43</v>
      </c>
      <c r="C1016" s="399">
        <v>1650000</v>
      </c>
      <c r="D1016" s="399">
        <v>1650000</v>
      </c>
      <c r="E1016" s="399">
        <v>1528725.53</v>
      </c>
      <c r="F1016" s="399">
        <v>1528725.53</v>
      </c>
      <c r="G1016" s="399">
        <v>121274.47</v>
      </c>
      <c r="H1016" s="399">
        <v>92.65</v>
      </c>
    </row>
    <row r="1017" spans="1:8" x14ac:dyDescent="0.3">
      <c r="A1017" s="395" t="s">
        <v>3511</v>
      </c>
      <c r="B1017" s="395" t="s">
        <v>2552</v>
      </c>
      <c r="C1017" s="399">
        <v>0</v>
      </c>
      <c r="D1017" s="399">
        <v>0</v>
      </c>
      <c r="E1017" s="399">
        <v>0</v>
      </c>
      <c r="F1017" s="399">
        <v>0</v>
      </c>
      <c r="G1017" s="399">
        <v>0</v>
      </c>
      <c r="H1017" s="399">
        <v>0</v>
      </c>
    </row>
    <row r="1018" spans="1:8" x14ac:dyDescent="0.3">
      <c r="A1018" s="395" t="s">
        <v>3512</v>
      </c>
      <c r="B1018" s="395" t="s">
        <v>2554</v>
      </c>
      <c r="C1018" s="399">
        <v>0</v>
      </c>
      <c r="D1018" s="399">
        <v>0</v>
      </c>
      <c r="E1018" s="399">
        <v>0</v>
      </c>
      <c r="F1018" s="399">
        <v>0</v>
      </c>
      <c r="G1018" s="399">
        <v>0</v>
      </c>
      <c r="H1018" s="399">
        <v>0</v>
      </c>
    </row>
    <row r="1019" spans="1:8" x14ac:dyDescent="0.3">
      <c r="A1019" s="395" t="s">
        <v>3513</v>
      </c>
      <c r="B1019" s="395" t="s">
        <v>3514</v>
      </c>
      <c r="C1019" s="399">
        <v>0</v>
      </c>
      <c r="D1019" s="399">
        <v>0</v>
      </c>
      <c r="E1019" s="399">
        <v>0</v>
      </c>
      <c r="F1019" s="399">
        <v>0</v>
      </c>
      <c r="G1019" s="399">
        <v>0</v>
      </c>
      <c r="H1019" s="399">
        <v>0</v>
      </c>
    </row>
    <row r="1020" spans="1:8" x14ac:dyDescent="0.3">
      <c r="A1020" s="395" t="s">
        <v>3515</v>
      </c>
      <c r="B1020" s="395" t="s">
        <v>3516</v>
      </c>
      <c r="C1020" s="399">
        <v>0</v>
      </c>
      <c r="D1020" s="399">
        <v>0</v>
      </c>
      <c r="E1020" s="399">
        <v>0</v>
      </c>
      <c r="F1020" s="399">
        <v>0</v>
      </c>
      <c r="G1020" s="399">
        <v>0</v>
      </c>
      <c r="H1020" s="399">
        <v>0</v>
      </c>
    </row>
    <row r="1021" spans="1:8" x14ac:dyDescent="0.3">
      <c r="A1021" s="395" t="s">
        <v>2122</v>
      </c>
      <c r="B1021" s="395" t="s">
        <v>49</v>
      </c>
      <c r="C1021" s="399">
        <v>40000</v>
      </c>
      <c r="D1021" s="399">
        <v>40000</v>
      </c>
      <c r="E1021" s="399">
        <v>0</v>
      </c>
      <c r="F1021" s="399">
        <v>0</v>
      </c>
      <c r="G1021" s="399">
        <v>40000</v>
      </c>
      <c r="H1021" s="399">
        <v>0</v>
      </c>
    </row>
    <row r="1022" spans="1:8" x14ac:dyDescent="0.3">
      <c r="A1022" s="395" t="s">
        <v>3517</v>
      </c>
      <c r="B1022" s="395" t="s">
        <v>3518</v>
      </c>
      <c r="C1022" s="399">
        <v>0</v>
      </c>
      <c r="D1022" s="399">
        <v>0</v>
      </c>
      <c r="E1022" s="399">
        <v>0</v>
      </c>
      <c r="F1022" s="399">
        <v>0</v>
      </c>
      <c r="G1022" s="399">
        <v>0</v>
      </c>
      <c r="H1022" s="399">
        <v>0</v>
      </c>
    </row>
    <row r="1023" spans="1:8" x14ac:dyDescent="0.3">
      <c r="A1023" s="395" t="s">
        <v>3519</v>
      </c>
      <c r="B1023" s="395" t="s">
        <v>3520</v>
      </c>
      <c r="C1023" s="399">
        <v>0</v>
      </c>
      <c r="D1023" s="399">
        <v>0</v>
      </c>
      <c r="E1023" s="399">
        <v>0</v>
      </c>
      <c r="F1023" s="399">
        <v>0</v>
      </c>
      <c r="G1023" s="399">
        <v>0</v>
      </c>
      <c r="H1023" s="399">
        <v>0</v>
      </c>
    </row>
    <row r="1024" spans="1:8" x14ac:dyDescent="0.3">
      <c r="A1024" s="395" t="s">
        <v>3521</v>
      </c>
      <c r="B1024" s="395" t="s">
        <v>1161</v>
      </c>
      <c r="C1024" s="399">
        <v>0</v>
      </c>
      <c r="D1024" s="399">
        <v>0</v>
      </c>
      <c r="E1024" s="399">
        <v>0</v>
      </c>
      <c r="F1024" s="399">
        <v>0</v>
      </c>
      <c r="G1024" s="399">
        <v>0</v>
      </c>
      <c r="H1024" s="399">
        <v>0</v>
      </c>
    </row>
    <row r="1025" spans="1:8" x14ac:dyDescent="0.3">
      <c r="A1025" s="395" t="s">
        <v>3522</v>
      </c>
      <c r="B1025" s="395" t="s">
        <v>1163</v>
      </c>
      <c r="C1025" s="399">
        <v>0</v>
      </c>
      <c r="D1025" s="399">
        <v>0</v>
      </c>
      <c r="E1025" s="399">
        <v>0</v>
      </c>
      <c r="F1025" s="399">
        <v>0</v>
      </c>
      <c r="G1025" s="399">
        <v>0</v>
      </c>
      <c r="H1025" s="399">
        <v>0</v>
      </c>
    </row>
    <row r="1026" spans="1:8" x14ac:dyDescent="0.3">
      <c r="A1026" s="395" t="s">
        <v>3523</v>
      </c>
      <c r="B1026" s="395" t="s">
        <v>1165</v>
      </c>
      <c r="C1026" s="399">
        <v>0</v>
      </c>
      <c r="D1026" s="399">
        <v>0</v>
      </c>
      <c r="E1026" s="399">
        <v>0</v>
      </c>
      <c r="F1026" s="399">
        <v>0</v>
      </c>
      <c r="G1026" s="399">
        <v>0</v>
      </c>
      <c r="H1026" s="399">
        <v>0</v>
      </c>
    </row>
    <row r="1027" spans="1:8" x14ac:dyDescent="0.3">
      <c r="A1027" s="395" t="s">
        <v>3524</v>
      </c>
      <c r="B1027" s="395" t="s">
        <v>1173</v>
      </c>
      <c r="C1027" s="399">
        <v>0</v>
      </c>
      <c r="D1027" s="399">
        <v>0</v>
      </c>
      <c r="E1027" s="399">
        <v>0</v>
      </c>
      <c r="F1027" s="399">
        <v>0</v>
      </c>
      <c r="G1027" s="399">
        <v>0</v>
      </c>
      <c r="H1027" s="399">
        <v>0</v>
      </c>
    </row>
    <row r="1028" spans="1:8" x14ac:dyDescent="0.3">
      <c r="A1028" s="395" t="s">
        <v>3525</v>
      </c>
      <c r="B1028" s="395" t="s">
        <v>3526</v>
      </c>
      <c r="C1028" s="399">
        <v>0</v>
      </c>
      <c r="D1028" s="399">
        <v>0</v>
      </c>
      <c r="E1028" s="399">
        <v>0</v>
      </c>
      <c r="F1028" s="399">
        <v>0</v>
      </c>
      <c r="G1028" s="399">
        <v>0</v>
      </c>
      <c r="H1028" s="399">
        <v>0</v>
      </c>
    </row>
    <row r="1029" spans="1:8" x14ac:dyDescent="0.3">
      <c r="A1029" s="395" t="s">
        <v>3527</v>
      </c>
      <c r="B1029" s="395" t="s">
        <v>1175</v>
      </c>
      <c r="C1029" s="399">
        <v>0</v>
      </c>
      <c r="D1029" s="399">
        <v>0</v>
      </c>
      <c r="E1029" s="399">
        <v>0</v>
      </c>
      <c r="F1029" s="399">
        <v>0</v>
      </c>
      <c r="G1029" s="399">
        <v>0</v>
      </c>
      <c r="H1029" s="399">
        <v>0</v>
      </c>
    </row>
    <row r="1030" spans="1:8" x14ac:dyDescent="0.3">
      <c r="A1030" s="395" t="s">
        <v>3528</v>
      </c>
      <c r="B1030" s="395" t="s">
        <v>1177</v>
      </c>
      <c r="C1030" s="399">
        <v>0</v>
      </c>
      <c r="D1030" s="399">
        <v>0</v>
      </c>
      <c r="E1030" s="399">
        <v>0</v>
      </c>
      <c r="F1030" s="399">
        <v>0</v>
      </c>
      <c r="G1030" s="399">
        <v>0</v>
      </c>
      <c r="H1030" s="399">
        <v>0</v>
      </c>
    </row>
    <row r="1031" spans="1:8" x14ac:dyDescent="0.3">
      <c r="A1031" s="395" t="s">
        <v>3529</v>
      </c>
      <c r="B1031" s="395" t="s">
        <v>3530</v>
      </c>
      <c r="C1031" s="399">
        <v>0</v>
      </c>
      <c r="D1031" s="399">
        <v>0</v>
      </c>
      <c r="E1031" s="399">
        <v>0</v>
      </c>
      <c r="F1031" s="399">
        <v>0</v>
      </c>
      <c r="G1031" s="399">
        <v>0</v>
      </c>
      <c r="H1031" s="399">
        <v>0</v>
      </c>
    </row>
    <row r="1032" spans="1:8" x14ac:dyDescent="0.3">
      <c r="A1032" s="395" t="s">
        <v>3531</v>
      </c>
      <c r="B1032" s="395" t="s">
        <v>1179</v>
      </c>
      <c r="C1032" s="399">
        <v>0</v>
      </c>
      <c r="D1032" s="399">
        <v>0</v>
      </c>
      <c r="E1032" s="399">
        <v>0</v>
      </c>
      <c r="F1032" s="399">
        <v>0</v>
      </c>
      <c r="G1032" s="399">
        <v>0</v>
      </c>
      <c r="H1032" s="399">
        <v>0</v>
      </c>
    </row>
    <row r="1033" spans="1:8" x14ac:dyDescent="0.3">
      <c r="A1033" s="395" t="s">
        <v>3532</v>
      </c>
      <c r="B1033" s="395" t="s">
        <v>1181</v>
      </c>
      <c r="C1033" s="399">
        <v>0</v>
      </c>
      <c r="D1033" s="399">
        <v>0</v>
      </c>
      <c r="E1033" s="399">
        <v>0</v>
      </c>
      <c r="F1033" s="399">
        <v>0</v>
      </c>
      <c r="G1033" s="399">
        <v>0</v>
      </c>
      <c r="H1033" s="399">
        <v>0</v>
      </c>
    </row>
    <row r="1034" spans="1:8" x14ac:dyDescent="0.3">
      <c r="A1034" s="395" t="s">
        <v>3533</v>
      </c>
      <c r="B1034" s="395" t="s">
        <v>3359</v>
      </c>
      <c r="C1034" s="399">
        <v>0</v>
      </c>
      <c r="D1034" s="399">
        <v>0</v>
      </c>
      <c r="E1034" s="399">
        <v>0</v>
      </c>
      <c r="F1034" s="399">
        <v>0</v>
      </c>
      <c r="G1034" s="399">
        <v>0</v>
      </c>
      <c r="H1034" s="399">
        <v>0</v>
      </c>
    </row>
    <row r="1035" spans="1:8" x14ac:dyDescent="0.3">
      <c r="A1035" s="395" t="s">
        <v>3534</v>
      </c>
      <c r="B1035" s="395" t="s">
        <v>3363</v>
      </c>
      <c r="C1035" s="399">
        <v>0</v>
      </c>
      <c r="D1035" s="399">
        <v>0</v>
      </c>
      <c r="E1035" s="399">
        <v>0</v>
      </c>
      <c r="F1035" s="399">
        <v>0</v>
      </c>
      <c r="G1035" s="399">
        <v>0</v>
      </c>
      <c r="H1035" s="399">
        <v>0</v>
      </c>
    </row>
    <row r="1036" spans="1:8" x14ac:dyDescent="0.3">
      <c r="A1036" s="395" t="s">
        <v>3535</v>
      </c>
      <c r="B1036" s="395" t="s">
        <v>3536</v>
      </c>
      <c r="C1036" s="399">
        <v>0</v>
      </c>
      <c r="D1036" s="399">
        <v>0</v>
      </c>
      <c r="E1036" s="399">
        <v>0</v>
      </c>
      <c r="F1036" s="399">
        <v>0</v>
      </c>
      <c r="G1036" s="399">
        <v>0</v>
      </c>
      <c r="H1036" s="399">
        <v>0</v>
      </c>
    </row>
    <row r="1037" spans="1:8" x14ac:dyDescent="0.3">
      <c r="A1037" s="395" t="s">
        <v>3537</v>
      </c>
      <c r="B1037" s="395" t="s">
        <v>3369</v>
      </c>
      <c r="C1037" s="399">
        <v>0</v>
      </c>
      <c r="D1037" s="399">
        <v>0</v>
      </c>
      <c r="E1037" s="399">
        <v>0</v>
      </c>
      <c r="F1037" s="399">
        <v>0</v>
      </c>
      <c r="G1037" s="399">
        <v>0</v>
      </c>
      <c r="H1037" s="399">
        <v>0</v>
      </c>
    </row>
    <row r="1038" spans="1:8" x14ac:dyDescent="0.3">
      <c r="A1038" s="395" t="s">
        <v>3538</v>
      </c>
      <c r="B1038" s="395" t="s">
        <v>1185</v>
      </c>
      <c r="C1038" s="399">
        <v>0</v>
      </c>
      <c r="D1038" s="399">
        <v>0</v>
      </c>
      <c r="E1038" s="399">
        <v>0</v>
      </c>
      <c r="F1038" s="399">
        <v>0</v>
      </c>
      <c r="G1038" s="399">
        <v>0</v>
      </c>
      <c r="H1038" s="399">
        <v>0</v>
      </c>
    </row>
    <row r="1039" spans="1:8" x14ac:dyDescent="0.3">
      <c r="A1039" s="395" t="s">
        <v>3539</v>
      </c>
      <c r="B1039" s="395" t="s">
        <v>3377</v>
      </c>
      <c r="C1039" s="399">
        <v>0</v>
      </c>
      <c r="D1039" s="399">
        <v>0</v>
      </c>
      <c r="E1039" s="399">
        <v>0</v>
      </c>
      <c r="F1039" s="399">
        <v>0</v>
      </c>
      <c r="G1039" s="399">
        <v>0</v>
      </c>
      <c r="H1039" s="399">
        <v>0</v>
      </c>
    </row>
    <row r="1040" spans="1:8" x14ac:dyDescent="0.3">
      <c r="A1040" s="395" t="s">
        <v>3540</v>
      </c>
      <c r="B1040" s="395" t="s">
        <v>1189</v>
      </c>
      <c r="C1040" s="399">
        <v>0</v>
      </c>
      <c r="D1040" s="399">
        <v>0</v>
      </c>
      <c r="E1040" s="399">
        <v>0</v>
      </c>
      <c r="F1040" s="399">
        <v>0</v>
      </c>
      <c r="G1040" s="399">
        <v>0</v>
      </c>
      <c r="H1040" s="399">
        <v>0</v>
      </c>
    </row>
    <row r="1041" spans="1:8" x14ac:dyDescent="0.3">
      <c r="A1041" s="395" t="s">
        <v>2123</v>
      </c>
      <c r="B1041" s="395" t="s">
        <v>1288</v>
      </c>
      <c r="C1041" s="399">
        <v>20000</v>
      </c>
      <c r="D1041" s="399">
        <v>20000</v>
      </c>
      <c r="E1041" s="399">
        <v>2443</v>
      </c>
      <c r="F1041" s="399">
        <v>2443</v>
      </c>
      <c r="G1041" s="399">
        <v>17557</v>
      </c>
      <c r="H1041" s="399">
        <v>12.22</v>
      </c>
    </row>
    <row r="1042" spans="1:8" x14ac:dyDescent="0.3">
      <c r="A1042" s="395" t="s">
        <v>3541</v>
      </c>
      <c r="B1042" s="395" t="s">
        <v>3387</v>
      </c>
      <c r="C1042" s="399">
        <v>0</v>
      </c>
      <c r="D1042" s="399">
        <v>0</v>
      </c>
      <c r="E1042" s="399">
        <v>0</v>
      </c>
      <c r="F1042" s="399">
        <v>0</v>
      </c>
      <c r="G1042" s="399">
        <v>0</v>
      </c>
      <c r="H1042" s="399">
        <v>0</v>
      </c>
    </row>
    <row r="1043" spans="1:8" x14ac:dyDescent="0.3">
      <c r="A1043" s="395" t="s">
        <v>3542</v>
      </c>
      <c r="B1043" s="395" t="s">
        <v>1191</v>
      </c>
      <c r="C1043" s="399">
        <v>0</v>
      </c>
      <c r="D1043" s="399">
        <v>0</v>
      </c>
      <c r="E1043" s="399">
        <v>0</v>
      </c>
      <c r="F1043" s="399">
        <v>0</v>
      </c>
      <c r="G1043" s="399">
        <v>0</v>
      </c>
      <c r="H1043" s="399">
        <v>0</v>
      </c>
    </row>
    <row r="1044" spans="1:8" x14ac:dyDescent="0.3">
      <c r="A1044" s="395" t="s">
        <v>3543</v>
      </c>
      <c r="B1044" s="395" t="s">
        <v>3405</v>
      </c>
      <c r="C1044" s="399">
        <v>0</v>
      </c>
      <c r="D1044" s="399">
        <v>0</v>
      </c>
      <c r="E1044" s="399">
        <v>0</v>
      </c>
      <c r="F1044" s="399">
        <v>0</v>
      </c>
      <c r="G1044" s="399">
        <v>0</v>
      </c>
      <c r="H1044" s="399">
        <v>0</v>
      </c>
    </row>
    <row r="1045" spans="1:8" x14ac:dyDescent="0.3">
      <c r="A1045" s="395" t="s">
        <v>3544</v>
      </c>
      <c r="B1045" s="395" t="s">
        <v>3414</v>
      </c>
      <c r="C1045" s="399">
        <v>0</v>
      </c>
      <c r="D1045" s="399">
        <v>0</v>
      </c>
      <c r="E1045" s="399">
        <v>0</v>
      </c>
      <c r="F1045" s="399">
        <v>0</v>
      </c>
      <c r="G1045" s="399">
        <v>0</v>
      </c>
      <c r="H1045" s="399">
        <v>0</v>
      </c>
    </row>
    <row r="1046" spans="1:8" x14ac:dyDescent="0.3">
      <c r="A1046" s="395" t="s">
        <v>3545</v>
      </c>
      <c r="B1046" s="395" t="s">
        <v>3546</v>
      </c>
      <c r="C1046" s="399">
        <v>0</v>
      </c>
      <c r="D1046" s="399">
        <v>0</v>
      </c>
      <c r="E1046" s="399">
        <v>0</v>
      </c>
      <c r="F1046" s="399">
        <v>0</v>
      </c>
      <c r="G1046" s="399">
        <v>0</v>
      </c>
      <c r="H1046" s="399">
        <v>0</v>
      </c>
    </row>
    <row r="1047" spans="1:8" x14ac:dyDescent="0.3">
      <c r="A1047" s="395" t="s">
        <v>3547</v>
      </c>
      <c r="B1047" s="395" t="s">
        <v>1201</v>
      </c>
      <c r="C1047" s="399">
        <v>0</v>
      </c>
      <c r="D1047" s="399">
        <v>0</v>
      </c>
      <c r="E1047" s="399">
        <v>0</v>
      </c>
      <c r="F1047" s="399">
        <v>0</v>
      </c>
      <c r="G1047" s="399">
        <v>0</v>
      </c>
      <c r="H1047" s="399">
        <v>0</v>
      </c>
    </row>
    <row r="1048" spans="1:8" x14ac:dyDescent="0.3">
      <c r="A1048" s="395" t="s">
        <v>3548</v>
      </c>
      <c r="B1048" s="395" t="s">
        <v>2596</v>
      </c>
      <c r="C1048" s="399">
        <v>0</v>
      </c>
      <c r="D1048" s="399">
        <v>0</v>
      </c>
      <c r="E1048" s="399">
        <v>0</v>
      </c>
      <c r="F1048" s="399">
        <v>0</v>
      </c>
      <c r="G1048" s="399">
        <v>0</v>
      </c>
      <c r="H1048" s="399">
        <v>0</v>
      </c>
    </row>
    <row r="1049" spans="1:8" x14ac:dyDescent="0.3">
      <c r="A1049" s="395" t="s">
        <v>3549</v>
      </c>
      <c r="B1049" s="395" t="s">
        <v>245</v>
      </c>
      <c r="C1049" s="399">
        <v>0</v>
      </c>
      <c r="D1049" s="399">
        <v>0</v>
      </c>
      <c r="E1049" s="399">
        <v>0</v>
      </c>
      <c r="F1049" s="399">
        <v>0</v>
      </c>
      <c r="G1049" s="399">
        <v>0</v>
      </c>
      <c r="H1049" s="399">
        <v>0</v>
      </c>
    </row>
    <row r="1050" spans="1:8" x14ac:dyDescent="0.3">
      <c r="A1050" s="395" t="s">
        <v>3550</v>
      </c>
      <c r="B1050" s="395" t="s">
        <v>2602</v>
      </c>
      <c r="C1050" s="399">
        <v>0</v>
      </c>
      <c r="D1050" s="399">
        <v>0</v>
      </c>
      <c r="E1050" s="399">
        <v>0</v>
      </c>
      <c r="F1050" s="399">
        <v>0</v>
      </c>
      <c r="G1050" s="399">
        <v>0</v>
      </c>
      <c r="H1050" s="399">
        <v>0</v>
      </c>
    </row>
    <row r="1051" spans="1:8" x14ac:dyDescent="0.3">
      <c r="A1051" s="395" t="s">
        <v>3551</v>
      </c>
      <c r="B1051" s="395" t="s">
        <v>525</v>
      </c>
      <c r="C1051" s="399">
        <v>0</v>
      </c>
      <c r="D1051" s="399">
        <v>0</v>
      </c>
      <c r="E1051" s="399">
        <v>0</v>
      </c>
      <c r="F1051" s="399">
        <v>0</v>
      </c>
      <c r="G1051" s="399">
        <v>0</v>
      </c>
      <c r="H1051" s="399">
        <v>0</v>
      </c>
    </row>
    <row r="1052" spans="1:8" x14ac:dyDescent="0.3">
      <c r="A1052" s="395" t="s">
        <v>3552</v>
      </c>
      <c r="B1052" s="395" t="s">
        <v>2606</v>
      </c>
      <c r="C1052" s="399">
        <v>0</v>
      </c>
      <c r="D1052" s="399">
        <v>0</v>
      </c>
      <c r="E1052" s="399">
        <v>0</v>
      </c>
      <c r="F1052" s="399">
        <v>0</v>
      </c>
      <c r="G1052" s="399">
        <v>0</v>
      </c>
      <c r="H1052" s="399">
        <v>0</v>
      </c>
    </row>
    <row r="1053" spans="1:8" x14ac:dyDescent="0.3">
      <c r="A1053" s="395" t="s">
        <v>3553</v>
      </c>
      <c r="B1053" s="395" t="s">
        <v>2608</v>
      </c>
      <c r="C1053" s="399">
        <v>0</v>
      </c>
      <c r="D1053" s="399">
        <v>0</v>
      </c>
      <c r="E1053" s="399">
        <v>0</v>
      </c>
      <c r="F1053" s="399">
        <v>0</v>
      </c>
      <c r="G1053" s="399">
        <v>0</v>
      </c>
      <c r="H1053" s="399">
        <v>0</v>
      </c>
    </row>
    <row r="1054" spans="1:8" x14ac:dyDescent="0.3">
      <c r="A1054" s="395" t="s">
        <v>3554</v>
      </c>
      <c r="B1054" s="395" t="s">
        <v>3555</v>
      </c>
      <c r="C1054" s="399">
        <v>0</v>
      </c>
      <c r="D1054" s="399">
        <v>0</v>
      </c>
      <c r="E1054" s="399">
        <v>0</v>
      </c>
      <c r="F1054" s="399">
        <v>0</v>
      </c>
      <c r="G1054" s="399">
        <v>0</v>
      </c>
      <c r="H1054" s="399">
        <v>0</v>
      </c>
    </row>
    <row r="1055" spans="1:8" x14ac:dyDescent="0.3">
      <c r="A1055" s="395" t="s">
        <v>3556</v>
      </c>
      <c r="B1055" s="395" t="s">
        <v>2610</v>
      </c>
      <c r="C1055" s="399">
        <v>0</v>
      </c>
      <c r="D1055" s="399">
        <v>0</v>
      </c>
      <c r="E1055" s="399">
        <v>0</v>
      </c>
      <c r="F1055" s="399">
        <v>0</v>
      </c>
      <c r="G1055" s="399">
        <v>0</v>
      </c>
      <c r="H1055" s="399">
        <v>0</v>
      </c>
    </row>
    <row r="1056" spans="1:8" x14ac:dyDescent="0.3">
      <c r="A1056" s="395" t="s">
        <v>3557</v>
      </c>
      <c r="B1056" s="395" t="s">
        <v>2614</v>
      </c>
      <c r="C1056" s="399">
        <v>0</v>
      </c>
      <c r="D1056" s="399">
        <v>0</v>
      </c>
      <c r="E1056" s="399">
        <v>0</v>
      </c>
      <c r="F1056" s="399">
        <v>0</v>
      </c>
      <c r="G1056" s="399">
        <v>0</v>
      </c>
      <c r="H1056" s="399">
        <v>0</v>
      </c>
    </row>
    <row r="1057" spans="1:8" x14ac:dyDescent="0.3">
      <c r="A1057" s="395" t="s">
        <v>3558</v>
      </c>
      <c r="B1057" s="395" t="s">
        <v>2630</v>
      </c>
      <c r="C1057" s="399">
        <v>0</v>
      </c>
      <c r="D1057" s="399">
        <v>0</v>
      </c>
      <c r="E1057" s="399">
        <v>0</v>
      </c>
      <c r="F1057" s="399">
        <v>0</v>
      </c>
      <c r="G1057" s="399">
        <v>0</v>
      </c>
      <c r="H1057" s="399">
        <v>0</v>
      </c>
    </row>
    <row r="1058" spans="1:8" x14ac:dyDescent="0.3">
      <c r="A1058" s="395" t="s">
        <v>3559</v>
      </c>
      <c r="B1058" s="395" t="s">
        <v>2492</v>
      </c>
      <c r="C1058" s="399">
        <v>0</v>
      </c>
      <c r="D1058" s="399">
        <v>0</v>
      </c>
      <c r="E1058" s="399">
        <v>26.6</v>
      </c>
      <c r="F1058" s="399">
        <v>26.6</v>
      </c>
      <c r="G1058" s="399">
        <v>-26.6</v>
      </c>
      <c r="H1058" s="399">
        <v>100</v>
      </c>
    </row>
    <row r="1059" spans="1:8" x14ac:dyDescent="0.3">
      <c r="A1059" s="395" t="s">
        <v>3560</v>
      </c>
      <c r="B1059" s="395" t="s">
        <v>3561</v>
      </c>
      <c r="C1059" s="399">
        <v>0</v>
      </c>
      <c r="D1059" s="399">
        <v>0</v>
      </c>
      <c r="E1059" s="399">
        <v>0</v>
      </c>
      <c r="F1059" s="399">
        <v>0</v>
      </c>
      <c r="G1059" s="399">
        <v>0</v>
      </c>
      <c r="H1059" s="399">
        <v>0</v>
      </c>
    </row>
    <row r="1060" spans="1:8" x14ac:dyDescent="0.3">
      <c r="A1060" s="395" t="s">
        <v>3562</v>
      </c>
      <c r="B1060" s="395" t="s">
        <v>3561</v>
      </c>
      <c r="C1060" s="399">
        <v>0</v>
      </c>
      <c r="D1060" s="399">
        <v>0</v>
      </c>
      <c r="E1060" s="399">
        <v>0</v>
      </c>
      <c r="F1060" s="399">
        <v>0</v>
      </c>
      <c r="G1060" s="399">
        <v>0</v>
      </c>
      <c r="H1060" s="399">
        <v>0</v>
      </c>
    </row>
    <row r="1061" spans="1:8" x14ac:dyDescent="0.3">
      <c r="A1061" s="395" t="s">
        <v>3563</v>
      </c>
      <c r="B1061" s="395" t="s">
        <v>1205</v>
      </c>
      <c r="C1061" s="399">
        <v>0</v>
      </c>
      <c r="D1061" s="399">
        <v>0</v>
      </c>
      <c r="E1061" s="399">
        <v>0</v>
      </c>
      <c r="F1061" s="399">
        <v>0</v>
      </c>
      <c r="G1061" s="399">
        <v>0</v>
      </c>
      <c r="H1061" s="399">
        <v>0</v>
      </c>
    </row>
    <row r="1062" spans="1:8" x14ac:dyDescent="0.3">
      <c r="A1062" s="395" t="s">
        <v>3564</v>
      </c>
      <c r="B1062" s="395" t="s">
        <v>241</v>
      </c>
      <c r="C1062" s="399">
        <v>0</v>
      </c>
      <c r="D1062" s="399">
        <v>0</v>
      </c>
      <c r="E1062" s="399">
        <v>0</v>
      </c>
      <c r="F1062" s="399">
        <v>0</v>
      </c>
      <c r="G1062" s="399">
        <v>0</v>
      </c>
      <c r="H1062" s="399">
        <v>0</v>
      </c>
    </row>
    <row r="1063" spans="1:8" x14ac:dyDescent="0.3">
      <c r="A1063" s="395" t="s">
        <v>3565</v>
      </c>
      <c r="B1063" s="395" t="s">
        <v>3566</v>
      </c>
      <c r="C1063" s="399">
        <v>0</v>
      </c>
      <c r="D1063" s="399">
        <v>0</v>
      </c>
      <c r="E1063" s="399">
        <v>0</v>
      </c>
      <c r="F1063" s="399">
        <v>0</v>
      </c>
      <c r="G1063" s="399">
        <v>0</v>
      </c>
      <c r="H1063" s="399">
        <v>0</v>
      </c>
    </row>
    <row r="1064" spans="1:8" x14ac:dyDescent="0.3">
      <c r="A1064" s="395" t="s">
        <v>3567</v>
      </c>
      <c r="B1064" s="395" t="s">
        <v>3568</v>
      </c>
      <c r="C1064" s="399">
        <v>0</v>
      </c>
      <c r="D1064" s="399">
        <v>0</v>
      </c>
      <c r="E1064" s="399">
        <v>0</v>
      </c>
      <c r="F1064" s="399">
        <v>0</v>
      </c>
      <c r="G1064" s="399">
        <v>0</v>
      </c>
      <c r="H1064" s="399">
        <v>0</v>
      </c>
    </row>
    <row r="1065" spans="1:8" x14ac:dyDescent="0.3">
      <c r="A1065" s="395" t="s">
        <v>3569</v>
      </c>
      <c r="B1065" s="395" t="s">
        <v>1161</v>
      </c>
      <c r="C1065" s="399">
        <v>0</v>
      </c>
      <c r="D1065" s="399">
        <v>0</v>
      </c>
      <c r="E1065" s="399">
        <v>0</v>
      </c>
      <c r="F1065" s="399">
        <v>0</v>
      </c>
      <c r="G1065" s="399">
        <v>0</v>
      </c>
      <c r="H1065" s="399">
        <v>0</v>
      </c>
    </row>
    <row r="1066" spans="1:8" x14ac:dyDescent="0.3">
      <c r="A1066" s="395" t="s">
        <v>3570</v>
      </c>
      <c r="B1066" s="395" t="s">
        <v>1595</v>
      </c>
      <c r="C1066" s="399">
        <v>0</v>
      </c>
      <c r="D1066" s="399">
        <v>0</v>
      </c>
      <c r="E1066" s="399">
        <v>0</v>
      </c>
      <c r="F1066" s="399">
        <v>0</v>
      </c>
      <c r="G1066" s="399">
        <v>0</v>
      </c>
      <c r="H1066" s="399">
        <v>0</v>
      </c>
    </row>
    <row r="1067" spans="1:8" x14ac:dyDescent="0.3">
      <c r="A1067" s="395" t="s">
        <v>3571</v>
      </c>
      <c r="B1067" s="395" t="s">
        <v>3572</v>
      </c>
      <c r="C1067" s="399">
        <v>0</v>
      </c>
      <c r="D1067" s="399">
        <v>0</v>
      </c>
      <c r="E1067" s="399">
        <v>0</v>
      </c>
      <c r="F1067" s="399">
        <v>0</v>
      </c>
      <c r="G1067" s="399">
        <v>0</v>
      </c>
      <c r="H1067" s="399">
        <v>0</v>
      </c>
    </row>
    <row r="1068" spans="1:8" x14ac:dyDescent="0.3">
      <c r="A1068" s="395" t="s">
        <v>3573</v>
      </c>
      <c r="B1068" s="395" t="s">
        <v>3574</v>
      </c>
      <c r="C1068" s="399">
        <v>0</v>
      </c>
      <c r="D1068" s="399">
        <v>0</v>
      </c>
      <c r="E1068" s="399">
        <v>0</v>
      </c>
      <c r="F1068" s="399">
        <v>0</v>
      </c>
      <c r="G1068" s="399">
        <v>0</v>
      </c>
      <c r="H1068" s="399">
        <v>0</v>
      </c>
    </row>
    <row r="1069" spans="1:8" x14ac:dyDescent="0.3">
      <c r="A1069" s="395" t="s">
        <v>3575</v>
      </c>
      <c r="B1069" s="395" t="s">
        <v>3576</v>
      </c>
      <c r="C1069" s="399">
        <v>0</v>
      </c>
      <c r="D1069" s="399">
        <v>0</v>
      </c>
      <c r="E1069" s="399">
        <v>0</v>
      </c>
      <c r="F1069" s="399">
        <v>0</v>
      </c>
      <c r="G1069" s="399">
        <v>0</v>
      </c>
      <c r="H1069" s="399">
        <v>0</v>
      </c>
    </row>
    <row r="1070" spans="1:8" x14ac:dyDescent="0.3">
      <c r="A1070" s="395" t="s">
        <v>2124</v>
      </c>
      <c r="B1070" s="395" t="s">
        <v>44</v>
      </c>
      <c r="C1070" s="399">
        <v>43238</v>
      </c>
      <c r="D1070" s="399">
        <v>43238</v>
      </c>
      <c r="E1070" s="399">
        <v>10809.51</v>
      </c>
      <c r="F1070" s="399">
        <v>10809.51</v>
      </c>
      <c r="G1070" s="399">
        <v>32428.49</v>
      </c>
      <c r="H1070" s="399">
        <v>25</v>
      </c>
    </row>
    <row r="1071" spans="1:8" x14ac:dyDescent="0.3">
      <c r="A1071" s="395" t="s">
        <v>3577</v>
      </c>
      <c r="B1071" s="395" t="s">
        <v>2648</v>
      </c>
      <c r="C1071" s="399">
        <v>0</v>
      </c>
      <c r="D1071" s="399">
        <v>0</v>
      </c>
      <c r="E1071" s="399">
        <v>0</v>
      </c>
      <c r="F1071" s="399">
        <v>0</v>
      </c>
      <c r="G1071" s="399">
        <v>0</v>
      </c>
      <c r="H1071" s="399">
        <v>0</v>
      </c>
    </row>
    <row r="1072" spans="1:8" x14ac:dyDescent="0.3">
      <c r="A1072" s="395" t="s">
        <v>3578</v>
      </c>
      <c r="B1072" s="395" t="s">
        <v>984</v>
      </c>
      <c r="C1072" s="399">
        <v>0</v>
      </c>
      <c r="D1072" s="399">
        <v>0</v>
      </c>
      <c r="E1072" s="399">
        <v>0</v>
      </c>
      <c r="F1072" s="399">
        <v>0</v>
      </c>
      <c r="G1072" s="399">
        <v>0</v>
      </c>
      <c r="H1072" s="399">
        <v>0</v>
      </c>
    </row>
    <row r="1073" spans="1:8" x14ac:dyDescent="0.3">
      <c r="A1073" s="395" t="s">
        <v>3579</v>
      </c>
      <c r="B1073" s="395" t="s">
        <v>3580</v>
      </c>
      <c r="C1073" s="399">
        <v>0</v>
      </c>
      <c r="D1073" s="399">
        <v>0</v>
      </c>
      <c r="E1073" s="399">
        <v>0</v>
      </c>
      <c r="F1073" s="399">
        <v>0</v>
      </c>
      <c r="G1073" s="399">
        <v>0</v>
      </c>
      <c r="H1073" s="399">
        <v>0</v>
      </c>
    </row>
    <row r="1074" spans="1:8" x14ac:dyDescent="0.3">
      <c r="A1074" s="395" t="s">
        <v>2125</v>
      </c>
      <c r="B1074" s="395" t="s">
        <v>244</v>
      </c>
      <c r="C1074" s="399">
        <v>1040</v>
      </c>
      <c r="D1074" s="399">
        <v>1040</v>
      </c>
      <c r="E1074" s="399">
        <v>77</v>
      </c>
      <c r="F1074" s="399">
        <v>77</v>
      </c>
      <c r="G1074" s="399">
        <v>963</v>
      </c>
      <c r="H1074" s="399">
        <v>7.4</v>
      </c>
    </row>
    <row r="1075" spans="1:8" x14ac:dyDescent="0.3">
      <c r="A1075" s="395" t="s">
        <v>3581</v>
      </c>
      <c r="B1075" s="395" t="s">
        <v>3582</v>
      </c>
      <c r="C1075" s="399">
        <v>0</v>
      </c>
      <c r="D1075" s="399">
        <v>0</v>
      </c>
      <c r="E1075" s="399">
        <v>0</v>
      </c>
      <c r="F1075" s="399">
        <v>0</v>
      </c>
      <c r="G1075" s="399">
        <v>0</v>
      </c>
      <c r="H1075" s="399">
        <v>0</v>
      </c>
    </row>
    <row r="1076" spans="1:8" x14ac:dyDescent="0.3">
      <c r="A1076" s="395" t="s">
        <v>3583</v>
      </c>
      <c r="B1076" s="395" t="s">
        <v>3584</v>
      </c>
      <c r="C1076" s="399">
        <v>0</v>
      </c>
      <c r="D1076" s="399">
        <v>0</v>
      </c>
      <c r="E1076" s="399">
        <v>0</v>
      </c>
      <c r="F1076" s="399">
        <v>0</v>
      </c>
      <c r="G1076" s="399">
        <v>0</v>
      </c>
      <c r="H1076" s="399">
        <v>0</v>
      </c>
    </row>
    <row r="1077" spans="1:8" x14ac:dyDescent="0.3">
      <c r="A1077" s="395" t="s">
        <v>3585</v>
      </c>
      <c r="B1077" s="395" t="s">
        <v>3586</v>
      </c>
      <c r="C1077" s="399">
        <v>0</v>
      </c>
      <c r="D1077" s="399">
        <v>0</v>
      </c>
      <c r="E1077" s="399">
        <v>0</v>
      </c>
      <c r="F1077" s="399">
        <v>0</v>
      </c>
      <c r="G1077" s="399">
        <v>0</v>
      </c>
      <c r="H1077" s="399">
        <v>0</v>
      </c>
    </row>
    <row r="1078" spans="1:8" x14ac:dyDescent="0.3">
      <c r="A1078" s="395" t="s">
        <v>3587</v>
      </c>
      <c r="B1078" s="395" t="s">
        <v>1036</v>
      </c>
      <c r="C1078" s="399">
        <v>0</v>
      </c>
      <c r="D1078" s="399">
        <v>0</v>
      </c>
      <c r="E1078" s="399">
        <v>0</v>
      </c>
      <c r="F1078" s="399">
        <v>0</v>
      </c>
      <c r="G1078" s="399">
        <v>0</v>
      </c>
      <c r="H1078" s="399">
        <v>0</v>
      </c>
    </row>
    <row r="1079" spans="1:8" x14ac:dyDescent="0.3">
      <c r="A1079" s="395" t="s">
        <v>3588</v>
      </c>
      <c r="B1079" s="395" t="s">
        <v>3589</v>
      </c>
      <c r="C1079" s="399">
        <v>0</v>
      </c>
      <c r="D1079" s="399">
        <v>0</v>
      </c>
      <c r="E1079" s="399">
        <v>0</v>
      </c>
      <c r="F1079" s="399">
        <v>0</v>
      </c>
      <c r="G1079" s="399">
        <v>0</v>
      </c>
      <c r="H1079" s="399">
        <v>0</v>
      </c>
    </row>
    <row r="1080" spans="1:8" x14ac:dyDescent="0.3">
      <c r="A1080" s="395" t="s">
        <v>3590</v>
      </c>
      <c r="B1080" s="395" t="s">
        <v>3591</v>
      </c>
      <c r="C1080" s="399">
        <v>0</v>
      </c>
      <c r="D1080" s="399">
        <v>0</v>
      </c>
      <c r="E1080" s="399">
        <v>0</v>
      </c>
      <c r="F1080" s="399">
        <v>0</v>
      </c>
      <c r="G1080" s="399">
        <v>0</v>
      </c>
      <c r="H1080" s="399">
        <v>0</v>
      </c>
    </row>
    <row r="1081" spans="1:8" x14ac:dyDescent="0.3">
      <c r="A1081" s="395" t="s">
        <v>3592</v>
      </c>
      <c r="B1081" s="395" t="s">
        <v>3593</v>
      </c>
      <c r="C1081" s="399">
        <v>0</v>
      </c>
      <c r="D1081" s="399">
        <v>0</v>
      </c>
      <c r="E1081" s="399">
        <v>0</v>
      </c>
      <c r="F1081" s="399">
        <v>0</v>
      </c>
      <c r="G1081" s="399">
        <v>0</v>
      </c>
      <c r="H1081" s="399">
        <v>0</v>
      </c>
    </row>
    <row r="1082" spans="1:8" x14ac:dyDescent="0.3">
      <c r="A1082" s="395" t="s">
        <v>3594</v>
      </c>
      <c r="B1082" s="395" t="s">
        <v>3595</v>
      </c>
      <c r="C1082" s="399">
        <v>0</v>
      </c>
      <c r="D1082" s="399">
        <v>0</v>
      </c>
      <c r="E1082" s="399">
        <v>0</v>
      </c>
      <c r="F1082" s="399">
        <v>0</v>
      </c>
      <c r="G1082" s="399">
        <v>0</v>
      </c>
      <c r="H1082" s="399">
        <v>0</v>
      </c>
    </row>
    <row r="1083" spans="1:8" x14ac:dyDescent="0.3">
      <c r="A1083" s="395" t="s">
        <v>3596</v>
      </c>
      <c r="B1083" s="395" t="s">
        <v>246</v>
      </c>
      <c r="C1083" s="399">
        <v>0</v>
      </c>
      <c r="D1083" s="399">
        <v>0</v>
      </c>
      <c r="E1083" s="399">
        <v>0</v>
      </c>
      <c r="F1083" s="399">
        <v>0</v>
      </c>
      <c r="G1083" s="399">
        <v>0</v>
      </c>
      <c r="H1083" s="399">
        <v>0</v>
      </c>
    </row>
    <row r="1084" spans="1:8" x14ac:dyDescent="0.3">
      <c r="A1084" s="395" t="s">
        <v>3597</v>
      </c>
      <c r="B1084" s="395" t="s">
        <v>1209</v>
      </c>
      <c r="C1084" s="399">
        <v>0</v>
      </c>
      <c r="D1084" s="399">
        <v>0</v>
      </c>
      <c r="E1084" s="399">
        <v>0</v>
      </c>
      <c r="F1084" s="399">
        <v>0</v>
      </c>
      <c r="G1084" s="399">
        <v>0</v>
      </c>
      <c r="H1084" s="399">
        <v>0</v>
      </c>
    </row>
    <row r="1085" spans="1:8" x14ac:dyDescent="0.3">
      <c r="A1085" s="395" t="s">
        <v>3598</v>
      </c>
      <c r="B1085" s="395" t="s">
        <v>2663</v>
      </c>
      <c r="C1085" s="399">
        <v>0</v>
      </c>
      <c r="D1085" s="399">
        <v>0</v>
      </c>
      <c r="E1085" s="399">
        <v>0</v>
      </c>
      <c r="F1085" s="399">
        <v>0</v>
      </c>
      <c r="G1085" s="399">
        <v>0</v>
      </c>
      <c r="H1085" s="399">
        <v>0</v>
      </c>
    </row>
    <row r="1086" spans="1:8" x14ac:dyDescent="0.3">
      <c r="A1086" s="395" t="s">
        <v>2126</v>
      </c>
      <c r="B1086" s="395" t="s">
        <v>180</v>
      </c>
      <c r="C1086" s="399">
        <v>79000</v>
      </c>
      <c r="D1086" s="399">
        <v>79000</v>
      </c>
      <c r="E1086" s="399">
        <v>18089.099999999999</v>
      </c>
      <c r="F1086" s="399">
        <v>18089.099999999999</v>
      </c>
      <c r="G1086" s="399">
        <v>60910.9</v>
      </c>
      <c r="H1086" s="399">
        <v>22.9</v>
      </c>
    </row>
    <row r="1087" spans="1:8" x14ac:dyDescent="0.3">
      <c r="A1087" s="395" t="s">
        <v>3599</v>
      </c>
      <c r="B1087" s="395" t="s">
        <v>51</v>
      </c>
      <c r="C1087" s="399">
        <v>0</v>
      </c>
      <c r="D1087" s="399">
        <v>0</v>
      </c>
      <c r="E1087" s="399">
        <v>0</v>
      </c>
      <c r="F1087" s="399">
        <v>0</v>
      </c>
      <c r="G1087" s="399">
        <v>0</v>
      </c>
      <c r="H1087" s="399">
        <v>0</v>
      </c>
    </row>
    <row r="1088" spans="1:8" x14ac:dyDescent="0.3">
      <c r="A1088" s="395" t="s">
        <v>2127</v>
      </c>
      <c r="B1088" s="395" t="s">
        <v>181</v>
      </c>
      <c r="C1088" s="399">
        <v>0</v>
      </c>
      <c r="D1088" s="399">
        <v>0</v>
      </c>
      <c r="E1088" s="399">
        <v>1093.95</v>
      </c>
      <c r="F1088" s="399">
        <v>1093.95</v>
      </c>
      <c r="G1088" s="399">
        <v>-1093.95</v>
      </c>
      <c r="H1088" s="399">
        <v>100</v>
      </c>
    </row>
    <row r="1089" spans="1:8" x14ac:dyDescent="0.3">
      <c r="A1089" s="395" t="s">
        <v>3600</v>
      </c>
      <c r="B1089" s="395" t="s">
        <v>580</v>
      </c>
      <c r="C1089" s="399">
        <v>0</v>
      </c>
      <c r="D1089" s="399">
        <v>0</v>
      </c>
      <c r="E1089" s="399">
        <v>0</v>
      </c>
      <c r="F1089" s="399">
        <v>0</v>
      </c>
      <c r="G1089" s="399">
        <v>0</v>
      </c>
      <c r="H1089" s="399">
        <v>0</v>
      </c>
    </row>
    <row r="1090" spans="1:8" x14ac:dyDescent="0.3">
      <c r="A1090" s="395" t="s">
        <v>3601</v>
      </c>
      <c r="B1090" s="395" t="s">
        <v>3454</v>
      </c>
      <c r="C1090" s="399">
        <v>0</v>
      </c>
      <c r="D1090" s="399">
        <v>0</v>
      </c>
      <c r="E1090" s="399">
        <v>0</v>
      </c>
      <c r="F1090" s="399">
        <v>0</v>
      </c>
      <c r="G1090" s="399">
        <v>0</v>
      </c>
      <c r="H1090" s="399">
        <v>0</v>
      </c>
    </row>
    <row r="1091" spans="1:8" x14ac:dyDescent="0.3">
      <c r="A1091" s="395" t="s">
        <v>3602</v>
      </c>
      <c r="B1091" s="395" t="s">
        <v>3456</v>
      </c>
      <c r="C1091" s="399">
        <v>0</v>
      </c>
      <c r="D1091" s="399">
        <v>0</v>
      </c>
      <c r="E1091" s="399">
        <v>0</v>
      </c>
      <c r="F1091" s="399">
        <v>0</v>
      </c>
      <c r="G1091" s="399">
        <v>0</v>
      </c>
      <c r="H1091" s="399">
        <v>0</v>
      </c>
    </row>
    <row r="1092" spans="1:8" x14ac:dyDescent="0.3">
      <c r="A1092" s="395" t="s">
        <v>3603</v>
      </c>
      <c r="B1092" s="395" t="s">
        <v>2734</v>
      </c>
      <c r="C1092" s="399">
        <v>0</v>
      </c>
      <c r="D1092" s="399">
        <v>0</v>
      </c>
      <c r="E1092" s="399">
        <v>0</v>
      </c>
      <c r="F1092" s="399">
        <v>0</v>
      </c>
      <c r="G1092" s="399">
        <v>0</v>
      </c>
      <c r="H1092" s="399">
        <v>0</v>
      </c>
    </row>
    <row r="1093" spans="1:8" x14ac:dyDescent="0.3">
      <c r="A1093" s="395" t="s">
        <v>2128</v>
      </c>
      <c r="B1093" s="395" t="s">
        <v>582</v>
      </c>
      <c r="C1093" s="399">
        <v>2100</v>
      </c>
      <c r="D1093" s="399">
        <v>2100</v>
      </c>
      <c r="E1093" s="399">
        <v>0</v>
      </c>
      <c r="F1093" s="399">
        <v>0</v>
      </c>
      <c r="G1093" s="399">
        <v>2100</v>
      </c>
      <c r="H1093" s="399">
        <v>0</v>
      </c>
    </row>
    <row r="1094" spans="1:8" x14ac:dyDescent="0.3">
      <c r="A1094" s="395" t="s">
        <v>2129</v>
      </c>
      <c r="B1094" s="395" t="s">
        <v>259</v>
      </c>
      <c r="C1094" s="399">
        <v>6444</v>
      </c>
      <c r="D1094" s="399">
        <v>6444</v>
      </c>
      <c r="E1094" s="399">
        <v>1469.71</v>
      </c>
      <c r="F1094" s="399">
        <v>1469.71</v>
      </c>
      <c r="G1094" s="399">
        <v>4974.29</v>
      </c>
      <c r="H1094" s="399">
        <v>22.81</v>
      </c>
    </row>
    <row r="1095" spans="1:8" x14ac:dyDescent="0.3">
      <c r="A1095" s="395" t="s">
        <v>2130</v>
      </c>
      <c r="B1095" s="395" t="s">
        <v>53</v>
      </c>
      <c r="C1095" s="399">
        <v>22206</v>
      </c>
      <c r="D1095" s="399">
        <v>22206</v>
      </c>
      <c r="E1095" s="399">
        <v>3852.78</v>
      </c>
      <c r="F1095" s="399">
        <v>3852.78</v>
      </c>
      <c r="G1095" s="399">
        <v>18353.22</v>
      </c>
      <c r="H1095" s="399">
        <v>17.350000000000001</v>
      </c>
    </row>
    <row r="1096" spans="1:8" x14ac:dyDescent="0.3">
      <c r="A1096" s="395" t="s">
        <v>3604</v>
      </c>
      <c r="B1096" s="395" t="s">
        <v>628</v>
      </c>
      <c r="C1096" s="399">
        <v>0</v>
      </c>
      <c r="D1096" s="399">
        <v>0</v>
      </c>
      <c r="E1096" s="399">
        <v>0</v>
      </c>
      <c r="F1096" s="399">
        <v>0</v>
      </c>
      <c r="G1096" s="399">
        <v>0</v>
      </c>
      <c r="H1096" s="399">
        <v>0</v>
      </c>
    </row>
    <row r="1097" spans="1:8" x14ac:dyDescent="0.3">
      <c r="A1097" s="395" t="s">
        <v>3605</v>
      </c>
      <c r="B1097" s="395" t="s">
        <v>1639</v>
      </c>
      <c r="C1097" s="399">
        <v>0</v>
      </c>
      <c r="D1097" s="399">
        <v>0</v>
      </c>
      <c r="E1097" s="399">
        <v>0</v>
      </c>
      <c r="F1097" s="399">
        <v>0</v>
      </c>
      <c r="G1097" s="399">
        <v>0</v>
      </c>
      <c r="H1097" s="399">
        <v>0</v>
      </c>
    </row>
    <row r="1098" spans="1:8" x14ac:dyDescent="0.3">
      <c r="A1098" s="395" t="s">
        <v>3606</v>
      </c>
      <c r="B1098" s="395" t="s">
        <v>630</v>
      </c>
      <c r="C1098" s="399">
        <v>0</v>
      </c>
      <c r="D1098" s="399">
        <v>0</v>
      </c>
      <c r="E1098" s="399">
        <v>0</v>
      </c>
      <c r="F1098" s="399">
        <v>0</v>
      </c>
      <c r="G1098" s="399">
        <v>0</v>
      </c>
      <c r="H1098" s="399">
        <v>0</v>
      </c>
    </row>
    <row r="1099" spans="1:8" x14ac:dyDescent="0.3">
      <c r="A1099" s="395" t="s">
        <v>2131</v>
      </c>
      <c r="B1099" s="395" t="s">
        <v>257</v>
      </c>
      <c r="C1099" s="399">
        <v>4200</v>
      </c>
      <c r="D1099" s="399">
        <v>4200</v>
      </c>
      <c r="E1099" s="399">
        <v>0</v>
      </c>
      <c r="F1099" s="399">
        <v>0</v>
      </c>
      <c r="G1099" s="399">
        <v>4200</v>
      </c>
      <c r="H1099" s="399">
        <v>0</v>
      </c>
    </row>
    <row r="1100" spans="1:8" x14ac:dyDescent="0.3">
      <c r="A1100" s="395" t="s">
        <v>3607</v>
      </c>
      <c r="B1100" s="395" t="s">
        <v>2743</v>
      </c>
      <c r="C1100" s="399">
        <v>0</v>
      </c>
      <c r="D1100" s="399">
        <v>0</v>
      </c>
      <c r="E1100" s="399">
        <v>0</v>
      </c>
      <c r="F1100" s="399">
        <v>0</v>
      </c>
      <c r="G1100" s="399">
        <v>0</v>
      </c>
      <c r="H1100" s="399">
        <v>0</v>
      </c>
    </row>
    <row r="1101" spans="1:8" x14ac:dyDescent="0.3">
      <c r="A1101" s="395" t="s">
        <v>2132</v>
      </c>
      <c r="B1101" s="395" t="s">
        <v>54</v>
      </c>
      <c r="C1101" s="399">
        <v>10997</v>
      </c>
      <c r="D1101" s="399">
        <v>10997</v>
      </c>
      <c r="E1101" s="399">
        <v>9900</v>
      </c>
      <c r="F1101" s="399">
        <v>9900</v>
      </c>
      <c r="G1101" s="399">
        <v>1097</v>
      </c>
      <c r="H1101" s="399">
        <v>90.02</v>
      </c>
    </row>
    <row r="1102" spans="1:8" x14ac:dyDescent="0.3">
      <c r="A1102" s="395" t="s">
        <v>3608</v>
      </c>
      <c r="B1102" s="395" t="s">
        <v>588</v>
      </c>
      <c r="C1102" s="399">
        <v>0</v>
      </c>
      <c r="D1102" s="399">
        <v>0</v>
      </c>
      <c r="E1102" s="399">
        <v>0</v>
      </c>
      <c r="F1102" s="399">
        <v>0</v>
      </c>
      <c r="G1102" s="399">
        <v>0</v>
      </c>
      <c r="H1102" s="399">
        <v>0</v>
      </c>
    </row>
    <row r="1103" spans="1:8" x14ac:dyDescent="0.3">
      <c r="A1103" s="395" t="s">
        <v>2133</v>
      </c>
      <c r="B1103" s="395" t="s">
        <v>590</v>
      </c>
      <c r="C1103" s="399">
        <v>0</v>
      </c>
      <c r="D1103" s="399">
        <v>0</v>
      </c>
      <c r="E1103" s="399">
        <v>276.95999999999998</v>
      </c>
      <c r="F1103" s="399">
        <v>276.95999999999998</v>
      </c>
      <c r="G1103" s="399">
        <v>-276.95999999999998</v>
      </c>
      <c r="H1103" s="399">
        <v>100</v>
      </c>
    </row>
    <row r="1104" spans="1:8" x14ac:dyDescent="0.3">
      <c r="A1104" s="395" t="s">
        <v>2134</v>
      </c>
      <c r="B1104" s="395" t="s">
        <v>592</v>
      </c>
      <c r="C1104" s="399">
        <v>950</v>
      </c>
      <c r="D1104" s="399">
        <v>950</v>
      </c>
      <c r="E1104" s="399">
        <v>379.44</v>
      </c>
      <c r="F1104" s="399">
        <v>379.44</v>
      </c>
      <c r="G1104" s="399">
        <v>570.55999999999995</v>
      </c>
      <c r="H1104" s="399">
        <v>39.94</v>
      </c>
    </row>
    <row r="1105" spans="1:8" x14ac:dyDescent="0.3">
      <c r="A1105" s="395" t="s">
        <v>3609</v>
      </c>
      <c r="B1105" s="395" t="s">
        <v>637</v>
      </c>
      <c r="C1105" s="399">
        <v>0</v>
      </c>
      <c r="D1105" s="399">
        <v>0</v>
      </c>
      <c r="E1105" s="399">
        <v>0</v>
      </c>
      <c r="F1105" s="399">
        <v>0</v>
      </c>
      <c r="G1105" s="399">
        <v>0</v>
      </c>
      <c r="H1105" s="399">
        <v>0</v>
      </c>
    </row>
    <row r="1106" spans="1:8" x14ac:dyDescent="0.3">
      <c r="A1106" s="395" t="s">
        <v>3610</v>
      </c>
      <c r="B1106" s="395" t="s">
        <v>563</v>
      </c>
      <c r="C1106" s="399">
        <v>0</v>
      </c>
      <c r="D1106" s="399">
        <v>0</v>
      </c>
      <c r="E1106" s="399">
        <v>0</v>
      </c>
      <c r="F1106" s="399">
        <v>0</v>
      </c>
      <c r="G1106" s="399">
        <v>0</v>
      </c>
      <c r="H1106" s="399">
        <v>0</v>
      </c>
    </row>
    <row r="1107" spans="1:8" x14ac:dyDescent="0.3">
      <c r="A1107" s="395" t="s">
        <v>2135</v>
      </c>
      <c r="B1107" s="395" t="s">
        <v>595</v>
      </c>
      <c r="C1107" s="399">
        <v>16</v>
      </c>
      <c r="D1107" s="399">
        <v>16</v>
      </c>
      <c r="E1107" s="399">
        <v>3.35</v>
      </c>
      <c r="F1107" s="399">
        <v>3.35</v>
      </c>
      <c r="G1107" s="399">
        <v>12.65</v>
      </c>
      <c r="H1107" s="399">
        <v>20.94</v>
      </c>
    </row>
    <row r="1108" spans="1:8" x14ac:dyDescent="0.3">
      <c r="A1108" s="395" t="s">
        <v>2136</v>
      </c>
      <c r="B1108" s="395" t="s">
        <v>616</v>
      </c>
      <c r="C1108" s="399">
        <v>3168</v>
      </c>
      <c r="D1108" s="399">
        <v>3168</v>
      </c>
      <c r="E1108" s="399">
        <v>266.32</v>
      </c>
      <c r="F1108" s="399">
        <v>266.32</v>
      </c>
      <c r="G1108" s="399">
        <v>2901.68</v>
      </c>
      <c r="H1108" s="399">
        <v>8.41</v>
      </c>
    </row>
    <row r="1109" spans="1:8" x14ac:dyDescent="0.3">
      <c r="A1109" s="395" t="s">
        <v>2137</v>
      </c>
      <c r="B1109" s="395" t="s">
        <v>682</v>
      </c>
      <c r="C1109" s="399">
        <v>21000</v>
      </c>
      <c r="D1109" s="399">
        <v>21000</v>
      </c>
      <c r="E1109" s="399">
        <v>3138.26</v>
      </c>
      <c r="F1109" s="399">
        <v>3138.26</v>
      </c>
      <c r="G1109" s="399">
        <v>17861.740000000002</v>
      </c>
      <c r="H1109" s="399">
        <v>14.94</v>
      </c>
    </row>
    <row r="1110" spans="1:8" x14ac:dyDescent="0.3">
      <c r="A1110" s="395" t="s">
        <v>3611</v>
      </c>
      <c r="B1110" s="395" t="s">
        <v>1249</v>
      </c>
      <c r="C1110" s="399">
        <v>0</v>
      </c>
      <c r="D1110" s="399">
        <v>0</v>
      </c>
      <c r="E1110" s="399">
        <v>0</v>
      </c>
      <c r="F1110" s="399">
        <v>0</v>
      </c>
      <c r="G1110" s="399">
        <v>0</v>
      </c>
      <c r="H1110" s="399">
        <v>0</v>
      </c>
    </row>
    <row r="1111" spans="1:8" x14ac:dyDescent="0.3">
      <c r="A1111" s="395" t="s">
        <v>2138</v>
      </c>
      <c r="B1111" s="395" t="s">
        <v>258</v>
      </c>
      <c r="C1111" s="399">
        <v>2600</v>
      </c>
      <c r="D1111" s="399">
        <v>2600</v>
      </c>
      <c r="E1111" s="399">
        <v>252.65</v>
      </c>
      <c r="F1111" s="399">
        <v>252.65</v>
      </c>
      <c r="G1111" s="399">
        <v>2347.35</v>
      </c>
      <c r="H1111" s="399">
        <v>9.7200000000000006</v>
      </c>
    </row>
    <row r="1112" spans="1:8" x14ac:dyDescent="0.3">
      <c r="A1112" s="395" t="s">
        <v>3612</v>
      </c>
      <c r="B1112" s="395" t="s">
        <v>1279</v>
      </c>
      <c r="C1112" s="399">
        <v>0</v>
      </c>
      <c r="D1112" s="399">
        <v>0</v>
      </c>
      <c r="E1112" s="399">
        <v>0</v>
      </c>
      <c r="F1112" s="399">
        <v>0</v>
      </c>
      <c r="G1112" s="399">
        <v>0</v>
      </c>
      <c r="H1112" s="399">
        <v>0</v>
      </c>
    </row>
    <row r="1113" spans="1:8" x14ac:dyDescent="0.3">
      <c r="A1113" s="395" t="s">
        <v>3613</v>
      </c>
      <c r="B1113" s="395" t="s">
        <v>3467</v>
      </c>
      <c r="C1113" s="399">
        <v>0</v>
      </c>
      <c r="D1113" s="399">
        <v>0</v>
      </c>
      <c r="E1113" s="399">
        <v>0</v>
      </c>
      <c r="F1113" s="399">
        <v>0</v>
      </c>
      <c r="G1113" s="399">
        <v>0</v>
      </c>
      <c r="H1113" s="399">
        <v>0</v>
      </c>
    </row>
    <row r="1114" spans="1:8" x14ac:dyDescent="0.3">
      <c r="A1114" s="395" t="s">
        <v>3614</v>
      </c>
      <c r="B1114" s="395" t="s">
        <v>1077</v>
      </c>
      <c r="C1114" s="399">
        <v>0</v>
      </c>
      <c r="D1114" s="399">
        <v>0</v>
      </c>
      <c r="E1114" s="399">
        <v>0</v>
      </c>
      <c r="F1114" s="399">
        <v>0</v>
      </c>
      <c r="G1114" s="399">
        <v>0</v>
      </c>
      <c r="H1114" s="399">
        <v>0</v>
      </c>
    </row>
    <row r="1115" spans="1:8" x14ac:dyDescent="0.3">
      <c r="A1115" s="395" t="s">
        <v>3615</v>
      </c>
      <c r="B1115" s="395" t="s">
        <v>1233</v>
      </c>
      <c r="C1115" s="399">
        <v>0</v>
      </c>
      <c r="D1115" s="399">
        <v>0</v>
      </c>
      <c r="E1115" s="399">
        <v>0</v>
      </c>
      <c r="F1115" s="399">
        <v>0</v>
      </c>
      <c r="G1115" s="399">
        <v>0</v>
      </c>
      <c r="H1115" s="399">
        <v>0</v>
      </c>
    </row>
    <row r="1116" spans="1:8" x14ac:dyDescent="0.3">
      <c r="A1116" s="395" t="s">
        <v>3616</v>
      </c>
      <c r="B1116" s="395" t="s">
        <v>1242</v>
      </c>
      <c r="C1116" s="399">
        <v>0</v>
      </c>
      <c r="D1116" s="399">
        <v>0</v>
      </c>
      <c r="E1116" s="399">
        <v>0</v>
      </c>
      <c r="F1116" s="399">
        <v>0</v>
      </c>
      <c r="G1116" s="399">
        <v>0</v>
      </c>
      <c r="H1116" s="399">
        <v>0</v>
      </c>
    </row>
    <row r="1117" spans="1:8" x14ac:dyDescent="0.3">
      <c r="A1117" s="395" t="s">
        <v>2139</v>
      </c>
      <c r="B1117" s="395" t="s">
        <v>1227</v>
      </c>
      <c r="C1117" s="399">
        <v>0</v>
      </c>
      <c r="D1117" s="399">
        <v>0</v>
      </c>
      <c r="E1117" s="399">
        <v>54.76</v>
      </c>
      <c r="F1117" s="399">
        <v>54.76</v>
      </c>
      <c r="G1117" s="399">
        <v>-54.76</v>
      </c>
      <c r="H1117" s="399">
        <v>100</v>
      </c>
    </row>
    <row r="1118" spans="1:8" x14ac:dyDescent="0.3">
      <c r="A1118" s="395" t="s">
        <v>3617</v>
      </c>
      <c r="B1118" s="395" t="s">
        <v>3472</v>
      </c>
      <c r="C1118" s="399">
        <v>0</v>
      </c>
      <c r="D1118" s="399">
        <v>0</v>
      </c>
      <c r="E1118" s="399">
        <v>0</v>
      </c>
      <c r="F1118" s="399">
        <v>0</v>
      </c>
      <c r="G1118" s="399">
        <v>0</v>
      </c>
      <c r="H1118" s="399">
        <v>0</v>
      </c>
    </row>
    <row r="1119" spans="1:8" x14ac:dyDescent="0.3">
      <c r="A1119" s="395" t="s">
        <v>3618</v>
      </c>
      <c r="B1119" s="395" t="s">
        <v>3474</v>
      </c>
      <c r="C1119" s="399">
        <v>0</v>
      </c>
      <c r="D1119" s="399">
        <v>0</v>
      </c>
      <c r="E1119" s="399">
        <v>0</v>
      </c>
      <c r="F1119" s="399">
        <v>0</v>
      </c>
      <c r="G1119" s="399">
        <v>0</v>
      </c>
      <c r="H1119" s="399">
        <v>0</v>
      </c>
    </row>
    <row r="1120" spans="1:8" x14ac:dyDescent="0.3">
      <c r="A1120" s="395" t="s">
        <v>3619</v>
      </c>
      <c r="B1120" s="395" t="s">
        <v>3476</v>
      </c>
      <c r="C1120" s="399">
        <v>0</v>
      </c>
      <c r="D1120" s="399">
        <v>0</v>
      </c>
      <c r="E1120" s="399">
        <v>0</v>
      </c>
      <c r="F1120" s="399">
        <v>0</v>
      </c>
      <c r="G1120" s="399">
        <v>0</v>
      </c>
      <c r="H1120" s="399">
        <v>0</v>
      </c>
    </row>
    <row r="1121" spans="1:8" x14ac:dyDescent="0.3">
      <c r="A1121" s="395" t="s">
        <v>3620</v>
      </c>
      <c r="B1121" s="395" t="s">
        <v>1266</v>
      </c>
      <c r="C1121" s="399">
        <v>0</v>
      </c>
      <c r="D1121" s="399">
        <v>0</v>
      </c>
      <c r="E1121" s="399">
        <v>0</v>
      </c>
      <c r="F1121" s="399">
        <v>0</v>
      </c>
      <c r="G1121" s="399">
        <v>0</v>
      </c>
      <c r="H1121" s="399">
        <v>0</v>
      </c>
    </row>
    <row r="1122" spans="1:8" x14ac:dyDescent="0.3">
      <c r="A1122" s="395" t="s">
        <v>3621</v>
      </c>
      <c r="B1122" s="395" t="s">
        <v>3478</v>
      </c>
      <c r="C1122" s="399">
        <v>0</v>
      </c>
      <c r="D1122" s="399">
        <v>0</v>
      </c>
      <c r="E1122" s="399">
        <v>0</v>
      </c>
      <c r="F1122" s="399">
        <v>0</v>
      </c>
      <c r="G1122" s="399">
        <v>0</v>
      </c>
      <c r="H1122" s="399">
        <v>0</v>
      </c>
    </row>
    <row r="1123" spans="1:8" x14ac:dyDescent="0.3">
      <c r="A1123" s="395" t="s">
        <v>3622</v>
      </c>
      <c r="B1123" s="395" t="s">
        <v>1244</v>
      </c>
      <c r="C1123" s="399">
        <v>0</v>
      </c>
      <c r="D1123" s="399">
        <v>0</v>
      </c>
      <c r="E1123" s="399">
        <v>0</v>
      </c>
      <c r="F1123" s="399">
        <v>0</v>
      </c>
      <c r="G1123" s="399">
        <v>0</v>
      </c>
      <c r="H1123" s="399">
        <v>0</v>
      </c>
    </row>
    <row r="1124" spans="1:8" x14ac:dyDescent="0.3">
      <c r="A1124" s="395" t="s">
        <v>3623</v>
      </c>
      <c r="B1124" s="395" t="s">
        <v>3480</v>
      </c>
      <c r="C1124" s="399">
        <v>0</v>
      </c>
      <c r="D1124" s="399">
        <v>0</v>
      </c>
      <c r="E1124" s="399">
        <v>0</v>
      </c>
      <c r="F1124" s="399">
        <v>0</v>
      </c>
      <c r="G1124" s="399">
        <v>0</v>
      </c>
      <c r="H1124" s="399">
        <v>0</v>
      </c>
    </row>
    <row r="1125" spans="1:8" x14ac:dyDescent="0.3">
      <c r="A1125" s="395" t="s">
        <v>3624</v>
      </c>
      <c r="B1125" s="395" t="s">
        <v>3482</v>
      </c>
      <c r="C1125" s="399">
        <v>0</v>
      </c>
      <c r="D1125" s="399">
        <v>0</v>
      </c>
      <c r="E1125" s="399">
        <v>0</v>
      </c>
      <c r="F1125" s="399">
        <v>0</v>
      </c>
      <c r="G1125" s="399">
        <v>0</v>
      </c>
      <c r="H1125" s="399">
        <v>0</v>
      </c>
    </row>
    <row r="1126" spans="1:8" x14ac:dyDescent="0.3">
      <c r="A1126" s="395" t="s">
        <v>3625</v>
      </c>
      <c r="B1126" s="395" t="s">
        <v>3484</v>
      </c>
      <c r="C1126" s="399">
        <v>0</v>
      </c>
      <c r="D1126" s="399">
        <v>0</v>
      </c>
      <c r="E1126" s="399">
        <v>0</v>
      </c>
      <c r="F1126" s="399">
        <v>0</v>
      </c>
      <c r="G1126" s="399">
        <v>0</v>
      </c>
      <c r="H1126" s="399">
        <v>0</v>
      </c>
    </row>
    <row r="1127" spans="1:8" x14ac:dyDescent="0.3">
      <c r="A1127" s="395" t="s">
        <v>3626</v>
      </c>
      <c r="B1127" s="395" t="s">
        <v>3486</v>
      </c>
      <c r="C1127" s="399">
        <v>0</v>
      </c>
      <c r="D1127" s="399">
        <v>0</v>
      </c>
      <c r="E1127" s="399">
        <v>0</v>
      </c>
      <c r="F1127" s="399">
        <v>0</v>
      </c>
      <c r="G1127" s="399">
        <v>0</v>
      </c>
      <c r="H1127" s="399">
        <v>0</v>
      </c>
    </row>
    <row r="1128" spans="1:8" x14ac:dyDescent="0.3">
      <c r="A1128" s="395" t="s">
        <v>3627</v>
      </c>
      <c r="B1128" s="395" t="s">
        <v>3488</v>
      </c>
      <c r="C1128" s="399">
        <v>0</v>
      </c>
      <c r="D1128" s="399">
        <v>0</v>
      </c>
      <c r="E1128" s="399">
        <v>0</v>
      </c>
      <c r="F1128" s="399">
        <v>0</v>
      </c>
      <c r="G1128" s="399">
        <v>0</v>
      </c>
      <c r="H1128" s="399">
        <v>0</v>
      </c>
    </row>
    <row r="1129" spans="1:8" x14ac:dyDescent="0.3">
      <c r="A1129" s="395" t="s">
        <v>3628</v>
      </c>
      <c r="B1129" s="395" t="s">
        <v>3492</v>
      </c>
      <c r="C1129" s="399">
        <v>0</v>
      </c>
      <c r="D1129" s="399">
        <v>0</v>
      </c>
      <c r="E1129" s="399">
        <v>0</v>
      </c>
      <c r="F1129" s="399">
        <v>0</v>
      </c>
      <c r="G1129" s="399">
        <v>0</v>
      </c>
      <c r="H1129" s="399">
        <v>0</v>
      </c>
    </row>
    <row r="1130" spans="1:8" x14ac:dyDescent="0.3">
      <c r="A1130" s="395" t="s">
        <v>3629</v>
      </c>
      <c r="B1130" s="395" t="s">
        <v>3494</v>
      </c>
      <c r="C1130" s="399">
        <v>0</v>
      </c>
      <c r="D1130" s="399">
        <v>0</v>
      </c>
      <c r="E1130" s="399">
        <v>0</v>
      </c>
      <c r="F1130" s="399">
        <v>0</v>
      </c>
      <c r="G1130" s="399">
        <v>0</v>
      </c>
      <c r="H1130" s="399">
        <v>0</v>
      </c>
    </row>
    <row r="1131" spans="1:8" x14ac:dyDescent="0.3">
      <c r="A1131" s="395" t="s">
        <v>3630</v>
      </c>
      <c r="B1131" s="395" t="s">
        <v>1246</v>
      </c>
      <c r="C1131" s="399">
        <v>0</v>
      </c>
      <c r="D1131" s="399">
        <v>0</v>
      </c>
      <c r="E1131" s="399">
        <v>0</v>
      </c>
      <c r="F1131" s="399">
        <v>0</v>
      </c>
      <c r="G1131" s="399">
        <v>0</v>
      </c>
      <c r="H1131" s="399">
        <v>0</v>
      </c>
    </row>
    <row r="1132" spans="1:8" x14ac:dyDescent="0.3">
      <c r="A1132" s="395" t="s">
        <v>3631</v>
      </c>
      <c r="B1132" s="395" t="s">
        <v>3496</v>
      </c>
      <c r="C1132" s="399">
        <v>0</v>
      </c>
      <c r="D1132" s="399">
        <v>0</v>
      </c>
      <c r="E1132" s="399">
        <v>0</v>
      </c>
      <c r="F1132" s="399">
        <v>0</v>
      </c>
      <c r="G1132" s="399">
        <v>0</v>
      </c>
      <c r="H1132" s="399">
        <v>0</v>
      </c>
    </row>
    <row r="1133" spans="1:8" x14ac:dyDescent="0.3">
      <c r="A1133" s="395" t="s">
        <v>3632</v>
      </c>
      <c r="B1133" s="395" t="s">
        <v>1256</v>
      </c>
      <c r="C1133" s="399">
        <v>0</v>
      </c>
      <c r="D1133" s="399">
        <v>0</v>
      </c>
      <c r="E1133" s="399">
        <v>0</v>
      </c>
      <c r="F1133" s="399">
        <v>0</v>
      </c>
      <c r="G1133" s="399">
        <v>0</v>
      </c>
      <c r="H1133" s="399">
        <v>0</v>
      </c>
    </row>
    <row r="1134" spans="1:8" x14ac:dyDescent="0.3">
      <c r="A1134" s="395" t="s">
        <v>2140</v>
      </c>
      <c r="B1134" s="395" t="s">
        <v>44</v>
      </c>
      <c r="C1134" s="399">
        <v>78200</v>
      </c>
      <c r="D1134" s="399">
        <v>78200</v>
      </c>
      <c r="E1134" s="399">
        <v>19550.009999999998</v>
      </c>
      <c r="F1134" s="399">
        <v>19550.009999999998</v>
      </c>
      <c r="G1134" s="399">
        <v>58649.99</v>
      </c>
      <c r="H1134" s="399">
        <v>25</v>
      </c>
    </row>
    <row r="1135" spans="1:8" x14ac:dyDescent="0.3">
      <c r="A1135" s="395" t="s">
        <v>2141</v>
      </c>
      <c r="B1135" s="395" t="s">
        <v>685</v>
      </c>
      <c r="C1135" s="399">
        <v>2112</v>
      </c>
      <c r="D1135" s="399">
        <v>2112</v>
      </c>
      <c r="E1135" s="399">
        <v>75</v>
      </c>
      <c r="F1135" s="399">
        <v>75</v>
      </c>
      <c r="G1135" s="399">
        <v>2037</v>
      </c>
      <c r="H1135" s="399">
        <v>3.55</v>
      </c>
    </row>
    <row r="1136" spans="1:8" x14ac:dyDescent="0.3">
      <c r="A1136" s="395" t="s">
        <v>2142</v>
      </c>
      <c r="B1136" s="395" t="s">
        <v>687</v>
      </c>
      <c r="C1136" s="399">
        <v>3118</v>
      </c>
      <c r="D1136" s="399">
        <v>3118</v>
      </c>
      <c r="E1136" s="399">
        <v>0</v>
      </c>
      <c r="F1136" s="399">
        <v>0</v>
      </c>
      <c r="G1136" s="399">
        <v>3118</v>
      </c>
      <c r="H1136" s="399">
        <v>0</v>
      </c>
    </row>
    <row r="1137" spans="1:8" x14ac:dyDescent="0.3">
      <c r="A1137" s="395" t="s">
        <v>2143</v>
      </c>
      <c r="B1137" s="395" t="s">
        <v>183</v>
      </c>
      <c r="C1137" s="399">
        <v>150000</v>
      </c>
      <c r="D1137" s="399">
        <v>150000</v>
      </c>
      <c r="E1137" s="399">
        <v>0</v>
      </c>
      <c r="F1137" s="399">
        <v>0</v>
      </c>
      <c r="G1137" s="399">
        <v>150000</v>
      </c>
      <c r="H1137" s="399">
        <v>0</v>
      </c>
    </row>
    <row r="1138" spans="1:8" x14ac:dyDescent="0.3">
      <c r="A1138" s="395" t="s">
        <v>3633</v>
      </c>
      <c r="B1138" s="395" t="s">
        <v>3634</v>
      </c>
      <c r="C1138" s="399">
        <v>0</v>
      </c>
      <c r="D1138" s="399">
        <v>0</v>
      </c>
      <c r="E1138" s="399">
        <v>0</v>
      </c>
      <c r="F1138" s="399">
        <v>0</v>
      </c>
      <c r="G1138" s="399">
        <v>0</v>
      </c>
      <c r="H1138" s="399">
        <v>0</v>
      </c>
    </row>
    <row r="1139" spans="1:8" x14ac:dyDescent="0.3">
      <c r="A1139" s="395" t="s">
        <v>3635</v>
      </c>
      <c r="B1139" s="395" t="s">
        <v>3498</v>
      </c>
      <c r="C1139" s="399">
        <v>0</v>
      </c>
      <c r="D1139" s="399">
        <v>0</v>
      </c>
      <c r="E1139" s="399">
        <v>0</v>
      </c>
      <c r="F1139" s="399">
        <v>0</v>
      </c>
      <c r="G1139" s="399">
        <v>0</v>
      </c>
      <c r="H1139" s="399">
        <v>0</v>
      </c>
    </row>
    <row r="1140" spans="1:8" x14ac:dyDescent="0.3">
      <c r="A1140" s="395" t="s">
        <v>3636</v>
      </c>
      <c r="B1140" s="395" t="s">
        <v>3637</v>
      </c>
      <c r="C1140" s="399">
        <v>0</v>
      </c>
      <c r="D1140" s="399">
        <v>0</v>
      </c>
      <c r="E1140" s="399">
        <v>0</v>
      </c>
      <c r="F1140" s="399">
        <v>0</v>
      </c>
      <c r="G1140" s="399">
        <v>0</v>
      </c>
      <c r="H1140" s="399">
        <v>0</v>
      </c>
    </row>
    <row r="1141" spans="1:8" x14ac:dyDescent="0.3">
      <c r="A1141" s="395" t="s">
        <v>2144</v>
      </c>
      <c r="B1141" s="395" t="s">
        <v>1310</v>
      </c>
      <c r="C1141" s="399">
        <v>10445</v>
      </c>
      <c r="D1141" s="399">
        <v>10445</v>
      </c>
      <c r="E1141" s="399">
        <v>1686.8</v>
      </c>
      <c r="F1141" s="399">
        <v>1686.8</v>
      </c>
      <c r="G1141" s="399">
        <v>8758.2000000000007</v>
      </c>
      <c r="H1141" s="399">
        <v>16.149999999999999</v>
      </c>
    </row>
    <row r="1142" spans="1:8" x14ac:dyDescent="0.3">
      <c r="A1142" s="395" t="s">
        <v>2145</v>
      </c>
      <c r="B1142" s="395" t="s">
        <v>1312</v>
      </c>
      <c r="C1142" s="399">
        <v>10000</v>
      </c>
      <c r="D1142" s="399">
        <v>10000</v>
      </c>
      <c r="E1142" s="399">
        <v>0</v>
      </c>
      <c r="F1142" s="399">
        <v>0</v>
      </c>
      <c r="G1142" s="399">
        <v>10000</v>
      </c>
      <c r="H1142" s="399">
        <v>0</v>
      </c>
    </row>
    <row r="1143" spans="1:8" x14ac:dyDescent="0.3">
      <c r="A1143" s="395" t="s">
        <v>2146</v>
      </c>
      <c r="B1143" s="395" t="s">
        <v>1314</v>
      </c>
      <c r="C1143" s="399">
        <v>23439</v>
      </c>
      <c r="D1143" s="399">
        <v>23439</v>
      </c>
      <c r="E1143" s="399">
        <v>630</v>
      </c>
      <c r="F1143" s="399">
        <v>630</v>
      </c>
      <c r="G1143" s="399">
        <v>22809</v>
      </c>
      <c r="H1143" s="399">
        <v>2.69</v>
      </c>
    </row>
    <row r="1144" spans="1:8" x14ac:dyDescent="0.3">
      <c r="A1144" s="395" t="s">
        <v>3638</v>
      </c>
      <c r="B1144" s="395" t="s">
        <v>3639</v>
      </c>
      <c r="C1144" s="399">
        <v>0</v>
      </c>
      <c r="D1144" s="399">
        <v>0</v>
      </c>
      <c r="E1144" s="399">
        <v>0</v>
      </c>
      <c r="F1144" s="399">
        <v>0</v>
      </c>
      <c r="G1144" s="399">
        <v>0</v>
      </c>
      <c r="H1144" s="399">
        <v>0</v>
      </c>
    </row>
    <row r="1145" spans="1:8" x14ac:dyDescent="0.3">
      <c r="A1145" s="395" t="s">
        <v>3640</v>
      </c>
      <c r="B1145" s="395" t="s">
        <v>3501</v>
      </c>
      <c r="C1145" s="399">
        <v>0</v>
      </c>
      <c r="D1145" s="399">
        <v>0</v>
      </c>
      <c r="E1145" s="399">
        <v>0</v>
      </c>
      <c r="F1145" s="399">
        <v>0</v>
      </c>
      <c r="G1145" s="399">
        <v>0</v>
      </c>
      <c r="H1145" s="399">
        <v>0</v>
      </c>
    </row>
    <row r="1146" spans="1:8" x14ac:dyDescent="0.3">
      <c r="A1146" s="395" t="s">
        <v>2147</v>
      </c>
      <c r="B1146" s="395" t="s">
        <v>1316</v>
      </c>
      <c r="C1146" s="399">
        <v>4224</v>
      </c>
      <c r="D1146" s="399">
        <v>4224</v>
      </c>
      <c r="E1146" s="399">
        <v>325</v>
      </c>
      <c r="F1146" s="399">
        <v>325</v>
      </c>
      <c r="G1146" s="399">
        <v>3899</v>
      </c>
      <c r="H1146" s="399">
        <v>7.69</v>
      </c>
    </row>
    <row r="1147" spans="1:8" x14ac:dyDescent="0.3">
      <c r="A1147" s="395" t="s">
        <v>3641</v>
      </c>
      <c r="B1147" s="395" t="s">
        <v>3642</v>
      </c>
      <c r="C1147" s="399">
        <v>0</v>
      </c>
      <c r="D1147" s="399">
        <v>0</v>
      </c>
      <c r="E1147" s="399">
        <v>0</v>
      </c>
      <c r="F1147" s="399">
        <v>0</v>
      </c>
      <c r="G1147" s="399">
        <v>0</v>
      </c>
      <c r="H1147" s="399">
        <v>0</v>
      </c>
    </row>
    <row r="1148" spans="1:8" x14ac:dyDescent="0.3">
      <c r="A1148" s="395" t="s">
        <v>2148</v>
      </c>
      <c r="B1148" s="395" t="s">
        <v>1318</v>
      </c>
      <c r="C1148" s="399">
        <v>122764</v>
      </c>
      <c r="D1148" s="399">
        <v>122764</v>
      </c>
      <c r="E1148" s="399">
        <v>22030.880000000001</v>
      </c>
      <c r="F1148" s="399">
        <v>22030.880000000001</v>
      </c>
      <c r="G1148" s="399">
        <v>100733.12</v>
      </c>
      <c r="H1148" s="399">
        <v>17.95</v>
      </c>
    </row>
    <row r="1149" spans="1:8" x14ac:dyDescent="0.3">
      <c r="A1149" s="395" t="s">
        <v>3643</v>
      </c>
      <c r="B1149" s="395" t="s">
        <v>3644</v>
      </c>
      <c r="C1149" s="399">
        <v>0</v>
      </c>
      <c r="D1149" s="399">
        <v>0</v>
      </c>
      <c r="E1149" s="399">
        <v>0</v>
      </c>
      <c r="F1149" s="399">
        <v>0</v>
      </c>
      <c r="G1149" s="399">
        <v>0</v>
      </c>
      <c r="H1149" s="399">
        <v>0</v>
      </c>
    </row>
    <row r="1150" spans="1:8" x14ac:dyDescent="0.3">
      <c r="A1150" s="395" t="s">
        <v>3645</v>
      </c>
      <c r="B1150" s="395" t="s">
        <v>3646</v>
      </c>
      <c r="C1150" s="399">
        <v>0</v>
      </c>
      <c r="D1150" s="399">
        <v>0</v>
      </c>
      <c r="E1150" s="399">
        <v>0</v>
      </c>
      <c r="F1150" s="399">
        <v>0</v>
      </c>
      <c r="G1150" s="399">
        <v>0</v>
      </c>
      <c r="H1150" s="399">
        <v>0</v>
      </c>
    </row>
    <row r="1151" spans="1:8" x14ac:dyDescent="0.3">
      <c r="A1151" s="395" t="s">
        <v>3647</v>
      </c>
      <c r="B1151" s="395" t="s">
        <v>3648</v>
      </c>
      <c r="C1151" s="399">
        <v>0</v>
      </c>
      <c r="D1151" s="399">
        <v>0</v>
      </c>
      <c r="E1151" s="399">
        <v>0</v>
      </c>
      <c r="F1151" s="399">
        <v>0</v>
      </c>
      <c r="G1151" s="399">
        <v>0</v>
      </c>
      <c r="H1151" s="399">
        <v>0</v>
      </c>
    </row>
    <row r="1152" spans="1:8" x14ac:dyDescent="0.3">
      <c r="A1152" s="395" t="s">
        <v>3649</v>
      </c>
      <c r="B1152" s="395" t="s">
        <v>3650</v>
      </c>
      <c r="C1152" s="399">
        <v>0</v>
      </c>
      <c r="D1152" s="399">
        <v>0</v>
      </c>
      <c r="E1152" s="399">
        <v>0</v>
      </c>
      <c r="F1152" s="399">
        <v>0</v>
      </c>
      <c r="G1152" s="399">
        <v>0</v>
      </c>
      <c r="H1152" s="399">
        <v>0</v>
      </c>
    </row>
    <row r="1153" spans="1:8" x14ac:dyDescent="0.3">
      <c r="A1153" s="395" t="s">
        <v>3651</v>
      </c>
      <c r="B1153" s="395" t="s">
        <v>2779</v>
      </c>
      <c r="C1153" s="399">
        <v>0</v>
      </c>
      <c r="D1153" s="399">
        <v>0</v>
      </c>
      <c r="E1153" s="399">
        <v>0</v>
      </c>
      <c r="F1153" s="399">
        <v>0</v>
      </c>
      <c r="G1153" s="399">
        <v>0</v>
      </c>
      <c r="H1153" s="399">
        <v>0</v>
      </c>
    </row>
    <row r="1154" spans="1:8" x14ac:dyDescent="0.3">
      <c r="A1154" s="395" t="s">
        <v>2149</v>
      </c>
      <c r="B1154" s="395" t="s">
        <v>1221</v>
      </c>
      <c r="C1154" s="399">
        <v>1795</v>
      </c>
      <c r="D1154" s="399">
        <v>1795</v>
      </c>
      <c r="E1154" s="399">
        <v>280</v>
      </c>
      <c r="F1154" s="399">
        <v>280</v>
      </c>
      <c r="G1154" s="399">
        <v>1515</v>
      </c>
      <c r="H1154" s="399">
        <v>15.6</v>
      </c>
    </row>
    <row r="1155" spans="1:8" x14ac:dyDescent="0.3">
      <c r="A1155" s="395" t="s">
        <v>3652</v>
      </c>
      <c r="B1155" s="395" t="s">
        <v>1625</v>
      </c>
      <c r="C1155" s="399">
        <v>0</v>
      </c>
      <c r="D1155" s="399">
        <v>0</v>
      </c>
      <c r="E1155" s="399">
        <v>0</v>
      </c>
      <c r="F1155" s="399">
        <v>0</v>
      </c>
      <c r="G1155" s="399">
        <v>0</v>
      </c>
      <c r="H1155" s="399">
        <v>0</v>
      </c>
    </row>
    <row r="1156" spans="1:8" x14ac:dyDescent="0.3">
      <c r="A1156" s="395" t="s">
        <v>3653</v>
      </c>
      <c r="B1156" s="395" t="s">
        <v>3654</v>
      </c>
      <c r="C1156" s="399">
        <v>0</v>
      </c>
      <c r="D1156" s="399">
        <v>0</v>
      </c>
      <c r="E1156" s="399">
        <v>0</v>
      </c>
      <c r="F1156" s="399">
        <v>0</v>
      </c>
      <c r="G1156" s="399">
        <v>0</v>
      </c>
      <c r="H1156" s="399">
        <v>0</v>
      </c>
    </row>
    <row r="1157" spans="1:8" x14ac:dyDescent="0.3">
      <c r="A1157" s="395" t="s">
        <v>2150</v>
      </c>
      <c r="B1157" s="395" t="s">
        <v>262</v>
      </c>
      <c r="C1157" s="399">
        <v>5189</v>
      </c>
      <c r="D1157" s="399">
        <v>5189</v>
      </c>
      <c r="E1157" s="399">
        <v>1341.8</v>
      </c>
      <c r="F1157" s="399">
        <v>1341.8</v>
      </c>
      <c r="G1157" s="399">
        <v>3847.2</v>
      </c>
      <c r="H1157" s="399">
        <v>25.86</v>
      </c>
    </row>
    <row r="1158" spans="1:8" x14ac:dyDescent="0.3">
      <c r="A1158" s="395" t="s">
        <v>3655</v>
      </c>
      <c r="B1158" s="395" t="s">
        <v>3656</v>
      </c>
      <c r="C1158" s="399">
        <v>0</v>
      </c>
      <c r="D1158" s="399">
        <v>0</v>
      </c>
      <c r="E1158" s="399">
        <v>0</v>
      </c>
      <c r="F1158" s="399">
        <v>0</v>
      </c>
      <c r="G1158" s="399">
        <v>0</v>
      </c>
      <c r="H1158" s="399">
        <v>0</v>
      </c>
    </row>
    <row r="1159" spans="1:8" x14ac:dyDescent="0.3">
      <c r="A1159" s="395" t="s">
        <v>2151</v>
      </c>
      <c r="B1159" s="395" t="s">
        <v>697</v>
      </c>
      <c r="C1159" s="399">
        <v>2072</v>
      </c>
      <c r="D1159" s="399">
        <v>2072</v>
      </c>
      <c r="E1159" s="399">
        <v>518</v>
      </c>
      <c r="F1159" s="399">
        <v>518</v>
      </c>
      <c r="G1159" s="399">
        <v>1554</v>
      </c>
      <c r="H1159" s="399">
        <v>25</v>
      </c>
    </row>
    <row r="1160" spans="1:8" x14ac:dyDescent="0.3">
      <c r="A1160" s="395" t="s">
        <v>3657</v>
      </c>
      <c r="B1160" s="395" t="s">
        <v>55</v>
      </c>
      <c r="C1160" s="399">
        <v>0</v>
      </c>
      <c r="D1160" s="399">
        <v>0</v>
      </c>
      <c r="E1160" s="399">
        <v>0</v>
      </c>
      <c r="F1160" s="399">
        <v>0</v>
      </c>
      <c r="G1160" s="399">
        <v>0</v>
      </c>
      <c r="H1160" s="399">
        <v>0</v>
      </c>
    </row>
    <row r="1161" spans="1:8" x14ac:dyDescent="0.3">
      <c r="A1161" s="395" t="s">
        <v>2152</v>
      </c>
      <c r="B1161" s="395" t="s">
        <v>1323</v>
      </c>
      <c r="C1161" s="399">
        <v>15000</v>
      </c>
      <c r="D1161" s="399">
        <v>15000</v>
      </c>
      <c r="E1161" s="399">
        <v>2481.7600000000002</v>
      </c>
      <c r="F1161" s="399">
        <v>2481.7600000000002</v>
      </c>
      <c r="G1161" s="399">
        <v>12518.24</v>
      </c>
      <c r="H1161" s="399">
        <v>16.55</v>
      </c>
    </row>
    <row r="1162" spans="1:8" x14ac:dyDescent="0.3">
      <c r="A1162" s="395" t="s">
        <v>3658</v>
      </c>
      <c r="B1162" s="395" t="s">
        <v>914</v>
      </c>
      <c r="C1162" s="399">
        <v>0</v>
      </c>
      <c r="D1162" s="399">
        <v>0</v>
      </c>
      <c r="E1162" s="399">
        <v>0</v>
      </c>
      <c r="F1162" s="399">
        <v>0</v>
      </c>
      <c r="G1162" s="399">
        <v>0</v>
      </c>
      <c r="H1162" s="399">
        <v>0</v>
      </c>
    </row>
    <row r="1163" spans="1:8" x14ac:dyDescent="0.3">
      <c r="A1163" s="395" t="s">
        <v>2153</v>
      </c>
      <c r="B1163" s="395" t="s">
        <v>569</v>
      </c>
      <c r="C1163" s="399">
        <v>9000</v>
      </c>
      <c r="D1163" s="399">
        <v>9000</v>
      </c>
      <c r="E1163" s="399">
        <v>0</v>
      </c>
      <c r="F1163" s="399">
        <v>0</v>
      </c>
      <c r="G1163" s="399">
        <v>9000</v>
      </c>
      <c r="H1163" s="399">
        <v>0</v>
      </c>
    </row>
    <row r="1164" spans="1:8" x14ac:dyDescent="0.3">
      <c r="A1164" s="395" t="s">
        <v>2154</v>
      </c>
      <c r="B1164" s="395" t="s">
        <v>571</v>
      </c>
      <c r="C1164" s="399">
        <v>1584</v>
      </c>
      <c r="D1164" s="399">
        <v>1584</v>
      </c>
      <c r="E1164" s="399">
        <v>707.29</v>
      </c>
      <c r="F1164" s="399">
        <v>707.29</v>
      </c>
      <c r="G1164" s="399">
        <v>876.71</v>
      </c>
      <c r="H1164" s="399">
        <v>44.65</v>
      </c>
    </row>
    <row r="1165" spans="1:8" x14ac:dyDescent="0.3">
      <c r="A1165" s="395" t="s">
        <v>3659</v>
      </c>
      <c r="B1165" s="395" t="s">
        <v>3660</v>
      </c>
      <c r="C1165" s="399">
        <v>0</v>
      </c>
      <c r="D1165" s="399">
        <v>0</v>
      </c>
      <c r="E1165" s="399">
        <v>0</v>
      </c>
      <c r="F1165" s="399">
        <v>0</v>
      </c>
      <c r="G1165" s="399">
        <v>0</v>
      </c>
      <c r="H1165" s="399">
        <v>0</v>
      </c>
    </row>
    <row r="1166" spans="1:8" x14ac:dyDescent="0.3">
      <c r="A1166" s="395" t="s">
        <v>2155</v>
      </c>
      <c r="B1166" s="395" t="s">
        <v>605</v>
      </c>
      <c r="C1166" s="399">
        <v>1097</v>
      </c>
      <c r="D1166" s="399">
        <v>1097</v>
      </c>
      <c r="E1166" s="399">
        <v>0</v>
      </c>
      <c r="F1166" s="399">
        <v>0</v>
      </c>
      <c r="G1166" s="399">
        <v>1097</v>
      </c>
      <c r="H1166" s="399">
        <v>0</v>
      </c>
    </row>
    <row r="1167" spans="1:8" x14ac:dyDescent="0.3">
      <c r="A1167" s="395" t="s">
        <v>2156</v>
      </c>
      <c r="B1167" s="395" t="s">
        <v>607</v>
      </c>
      <c r="C1167" s="399">
        <v>5000</v>
      </c>
      <c r="D1167" s="399">
        <v>5000</v>
      </c>
      <c r="E1167" s="399">
        <v>963.94</v>
      </c>
      <c r="F1167" s="399">
        <v>963.94</v>
      </c>
      <c r="G1167" s="399">
        <v>4036.06</v>
      </c>
      <c r="H1167" s="399">
        <v>19.28</v>
      </c>
    </row>
    <row r="1168" spans="1:8" x14ac:dyDescent="0.3">
      <c r="A1168" s="395" t="s">
        <v>3661</v>
      </c>
      <c r="B1168" s="395" t="s">
        <v>3662</v>
      </c>
      <c r="C1168" s="399">
        <v>0</v>
      </c>
      <c r="D1168" s="399">
        <v>0</v>
      </c>
      <c r="E1168" s="399">
        <v>0</v>
      </c>
      <c r="F1168" s="399">
        <v>0</v>
      </c>
      <c r="G1168" s="399">
        <v>0</v>
      </c>
      <c r="H1168" s="399">
        <v>0</v>
      </c>
    </row>
    <row r="1169" spans="1:8" x14ac:dyDescent="0.3">
      <c r="A1169" s="395" t="s">
        <v>3663</v>
      </c>
      <c r="B1169" s="395" t="s">
        <v>3664</v>
      </c>
      <c r="C1169" s="399">
        <v>0</v>
      </c>
      <c r="D1169" s="399">
        <v>0</v>
      </c>
      <c r="E1169" s="399">
        <v>0</v>
      </c>
      <c r="F1169" s="399">
        <v>0</v>
      </c>
      <c r="G1169" s="399">
        <v>0</v>
      </c>
      <c r="H1169" s="399">
        <v>0</v>
      </c>
    </row>
    <row r="1170" spans="1:8" x14ac:dyDescent="0.3">
      <c r="A1170" s="395" t="s">
        <v>3665</v>
      </c>
      <c r="B1170" s="395" t="s">
        <v>709</v>
      </c>
      <c r="C1170" s="399">
        <v>0</v>
      </c>
      <c r="D1170" s="399">
        <v>0</v>
      </c>
      <c r="E1170" s="399">
        <v>0</v>
      </c>
      <c r="F1170" s="399">
        <v>0</v>
      </c>
      <c r="G1170" s="399">
        <v>0</v>
      </c>
      <c r="H1170" s="399">
        <v>0</v>
      </c>
    </row>
    <row r="1171" spans="1:8" x14ac:dyDescent="0.3">
      <c r="A1171" s="395" t="s">
        <v>3666</v>
      </c>
      <c r="B1171" s="395" t="s">
        <v>3667</v>
      </c>
      <c r="C1171" s="399">
        <v>0</v>
      </c>
      <c r="D1171" s="399">
        <v>0</v>
      </c>
      <c r="E1171" s="399">
        <v>0</v>
      </c>
      <c r="F1171" s="399">
        <v>0</v>
      </c>
      <c r="G1171" s="399">
        <v>0</v>
      </c>
      <c r="H1171" s="399">
        <v>0</v>
      </c>
    </row>
    <row r="1172" spans="1:8" x14ac:dyDescent="0.3">
      <c r="A1172" s="395" t="s">
        <v>3668</v>
      </c>
      <c r="B1172" s="395" t="s">
        <v>3669</v>
      </c>
      <c r="C1172" s="399">
        <v>0</v>
      </c>
      <c r="D1172" s="399">
        <v>0</v>
      </c>
      <c r="E1172" s="399">
        <v>0</v>
      </c>
      <c r="F1172" s="399">
        <v>0</v>
      </c>
      <c r="G1172" s="399">
        <v>0</v>
      </c>
      <c r="H1172" s="399">
        <v>0</v>
      </c>
    </row>
    <row r="1173" spans="1:8" x14ac:dyDescent="0.3">
      <c r="A1173" s="395" t="s">
        <v>2157</v>
      </c>
      <c r="B1173" s="395" t="s">
        <v>261</v>
      </c>
      <c r="C1173" s="399">
        <v>15573</v>
      </c>
      <c r="D1173" s="399">
        <v>15573</v>
      </c>
      <c r="E1173" s="399">
        <v>849</v>
      </c>
      <c r="F1173" s="399">
        <v>849</v>
      </c>
      <c r="G1173" s="399">
        <v>14724</v>
      </c>
      <c r="H1173" s="399">
        <v>5.45</v>
      </c>
    </row>
    <row r="1174" spans="1:8" x14ac:dyDescent="0.3">
      <c r="A1174" s="395" t="s">
        <v>2158</v>
      </c>
      <c r="B1174" s="395" t="s">
        <v>330</v>
      </c>
      <c r="C1174" s="399">
        <v>36960</v>
      </c>
      <c r="D1174" s="399">
        <v>36960</v>
      </c>
      <c r="E1174" s="399">
        <v>11089.73</v>
      </c>
      <c r="F1174" s="399">
        <v>11089.73</v>
      </c>
      <c r="G1174" s="399">
        <v>25870.27</v>
      </c>
      <c r="H1174" s="399">
        <v>30</v>
      </c>
    </row>
    <row r="1175" spans="1:8" x14ac:dyDescent="0.3">
      <c r="A1175" s="395" t="s">
        <v>2159</v>
      </c>
      <c r="B1175" s="395" t="s">
        <v>674</v>
      </c>
      <c r="C1175" s="399">
        <v>603</v>
      </c>
      <c r="D1175" s="399">
        <v>603</v>
      </c>
      <c r="E1175" s="399">
        <v>77.92</v>
      </c>
      <c r="F1175" s="399">
        <v>77.92</v>
      </c>
      <c r="G1175" s="399">
        <v>525.08000000000004</v>
      </c>
      <c r="H1175" s="399">
        <v>12.92</v>
      </c>
    </row>
    <row r="1176" spans="1:8" x14ac:dyDescent="0.3">
      <c r="A1176" s="395" t="s">
        <v>3670</v>
      </c>
      <c r="B1176" s="395" t="s">
        <v>676</v>
      </c>
      <c r="C1176" s="399">
        <v>0</v>
      </c>
      <c r="D1176" s="399">
        <v>0</v>
      </c>
      <c r="E1176" s="399">
        <v>0</v>
      </c>
      <c r="F1176" s="399">
        <v>0</v>
      </c>
      <c r="G1176" s="399">
        <v>0</v>
      </c>
      <c r="H1176" s="399">
        <v>0</v>
      </c>
    </row>
    <row r="1177" spans="1:8" x14ac:dyDescent="0.3">
      <c r="A1177" s="395" t="s">
        <v>2160</v>
      </c>
      <c r="B1177" s="395" t="s">
        <v>317</v>
      </c>
      <c r="C1177" s="399">
        <v>528</v>
      </c>
      <c r="D1177" s="399">
        <v>528</v>
      </c>
      <c r="E1177" s="399">
        <v>123.02</v>
      </c>
      <c r="F1177" s="399">
        <v>123.02</v>
      </c>
      <c r="G1177" s="399">
        <v>404.98</v>
      </c>
      <c r="H1177" s="399">
        <v>23.3</v>
      </c>
    </row>
    <row r="1178" spans="1:8" x14ac:dyDescent="0.3">
      <c r="A1178" s="395" t="s">
        <v>3671</v>
      </c>
      <c r="B1178" s="395" t="s">
        <v>3672</v>
      </c>
      <c r="C1178" s="399">
        <v>0</v>
      </c>
      <c r="D1178" s="399">
        <v>0</v>
      </c>
      <c r="E1178" s="399">
        <v>0</v>
      </c>
      <c r="F1178" s="399">
        <v>0</v>
      </c>
      <c r="G1178" s="399">
        <v>0</v>
      </c>
      <c r="H1178" s="399">
        <v>0</v>
      </c>
    </row>
    <row r="1179" spans="1:8" x14ac:dyDescent="0.3">
      <c r="A1179" s="395" t="s">
        <v>2161</v>
      </c>
      <c r="B1179" s="395" t="s">
        <v>1333</v>
      </c>
      <c r="C1179" s="399">
        <v>32761</v>
      </c>
      <c r="D1179" s="399">
        <v>32761</v>
      </c>
      <c r="E1179" s="399">
        <v>6331.91</v>
      </c>
      <c r="F1179" s="399">
        <v>6331.91</v>
      </c>
      <c r="G1179" s="399">
        <v>26429.09</v>
      </c>
      <c r="H1179" s="399">
        <v>19.329999999999998</v>
      </c>
    </row>
    <row r="1180" spans="1:8" x14ac:dyDescent="0.3">
      <c r="A1180" s="395" t="s">
        <v>3673</v>
      </c>
      <c r="B1180" s="395" t="s">
        <v>318</v>
      </c>
      <c r="C1180" s="399">
        <v>0</v>
      </c>
      <c r="D1180" s="399">
        <v>0</v>
      </c>
      <c r="E1180" s="399">
        <v>0</v>
      </c>
      <c r="F1180" s="399">
        <v>0</v>
      </c>
      <c r="G1180" s="399">
        <v>0</v>
      </c>
      <c r="H1180" s="399">
        <v>0</v>
      </c>
    </row>
    <row r="1181" spans="1:8" x14ac:dyDescent="0.3">
      <c r="A1181" s="395" t="s">
        <v>3674</v>
      </c>
      <c r="B1181" s="395" t="s">
        <v>3675</v>
      </c>
      <c r="C1181" s="399">
        <v>0</v>
      </c>
      <c r="D1181" s="399">
        <v>0</v>
      </c>
      <c r="E1181" s="399">
        <v>0</v>
      </c>
      <c r="F1181" s="399">
        <v>0</v>
      </c>
      <c r="G1181" s="399">
        <v>0</v>
      </c>
      <c r="H1181" s="399">
        <v>0</v>
      </c>
    </row>
    <row r="1182" spans="1:8" x14ac:dyDescent="0.3">
      <c r="A1182" s="395" t="s">
        <v>2162</v>
      </c>
      <c r="B1182" s="395" t="s">
        <v>573</v>
      </c>
      <c r="C1182" s="399">
        <v>1689</v>
      </c>
      <c r="D1182" s="399">
        <v>1689</v>
      </c>
      <c r="E1182" s="399">
        <v>911.62</v>
      </c>
      <c r="F1182" s="399">
        <v>911.62</v>
      </c>
      <c r="G1182" s="399">
        <v>777.38</v>
      </c>
      <c r="H1182" s="399">
        <v>53.97</v>
      </c>
    </row>
    <row r="1183" spans="1:8" x14ac:dyDescent="0.3">
      <c r="A1183" s="395" t="s">
        <v>3676</v>
      </c>
      <c r="B1183" s="395" t="s">
        <v>713</v>
      </c>
      <c r="C1183" s="399">
        <v>0</v>
      </c>
      <c r="D1183" s="399">
        <v>0</v>
      </c>
      <c r="E1183" s="399">
        <v>0</v>
      </c>
      <c r="F1183" s="399">
        <v>0</v>
      </c>
      <c r="G1183" s="399">
        <v>0</v>
      </c>
      <c r="H1183" s="399">
        <v>0</v>
      </c>
    </row>
    <row r="1184" spans="1:8" x14ac:dyDescent="0.3">
      <c r="A1184" s="395" t="s">
        <v>3677</v>
      </c>
      <c r="B1184" s="395" t="s">
        <v>575</v>
      </c>
      <c r="C1184" s="399">
        <v>0</v>
      </c>
      <c r="D1184" s="399">
        <v>0</v>
      </c>
      <c r="E1184" s="399">
        <v>0</v>
      </c>
      <c r="F1184" s="399">
        <v>0</v>
      </c>
      <c r="G1184" s="399">
        <v>0</v>
      </c>
      <c r="H1184" s="399">
        <v>0</v>
      </c>
    </row>
    <row r="1185" spans="1:8" x14ac:dyDescent="0.3">
      <c r="A1185" s="395" t="s">
        <v>3678</v>
      </c>
      <c r="B1185" s="395" t="s">
        <v>252</v>
      </c>
      <c r="C1185" s="399">
        <v>0</v>
      </c>
      <c r="D1185" s="399">
        <v>0</v>
      </c>
      <c r="E1185" s="399">
        <v>0</v>
      </c>
      <c r="F1185" s="399">
        <v>0</v>
      </c>
      <c r="G1185" s="399">
        <v>0</v>
      </c>
      <c r="H1185" s="399">
        <v>0</v>
      </c>
    </row>
    <row r="1186" spans="1:8" x14ac:dyDescent="0.3">
      <c r="A1186" s="395" t="s">
        <v>3679</v>
      </c>
      <c r="B1186" s="395" t="s">
        <v>3680</v>
      </c>
      <c r="C1186" s="399">
        <v>0</v>
      </c>
      <c r="D1186" s="399">
        <v>0</v>
      </c>
      <c r="E1186" s="399">
        <v>0</v>
      </c>
      <c r="F1186" s="399">
        <v>0</v>
      </c>
      <c r="G1186" s="399">
        <v>0</v>
      </c>
      <c r="H1186" s="399">
        <v>0</v>
      </c>
    </row>
    <row r="1187" spans="1:8" x14ac:dyDescent="0.3">
      <c r="A1187" s="395" t="s">
        <v>3681</v>
      </c>
      <c r="B1187" s="395" t="s">
        <v>716</v>
      </c>
      <c r="C1187" s="399">
        <v>0</v>
      </c>
      <c r="D1187" s="399">
        <v>0</v>
      </c>
      <c r="E1187" s="399">
        <v>0</v>
      </c>
      <c r="F1187" s="399">
        <v>0</v>
      </c>
      <c r="G1187" s="399">
        <v>0</v>
      </c>
      <c r="H1187" s="399">
        <v>0</v>
      </c>
    </row>
    <row r="1188" spans="1:8" x14ac:dyDescent="0.3">
      <c r="A1188" s="395" t="s">
        <v>3682</v>
      </c>
      <c r="B1188" s="395" t="s">
        <v>3683</v>
      </c>
      <c r="C1188" s="399">
        <v>0</v>
      </c>
      <c r="D1188" s="399">
        <v>0</v>
      </c>
      <c r="E1188" s="399">
        <v>0</v>
      </c>
      <c r="F1188" s="399">
        <v>0</v>
      </c>
      <c r="G1188" s="399">
        <v>0</v>
      </c>
      <c r="H1188" s="399">
        <v>0</v>
      </c>
    </row>
    <row r="1189" spans="1:8" x14ac:dyDescent="0.3">
      <c r="A1189" s="395" t="s">
        <v>3684</v>
      </c>
      <c r="B1189" s="395" t="s">
        <v>791</v>
      </c>
      <c r="C1189" s="399">
        <v>0</v>
      </c>
      <c r="D1189" s="399">
        <v>0</v>
      </c>
      <c r="E1189" s="399">
        <v>0</v>
      </c>
      <c r="F1189" s="399">
        <v>0</v>
      </c>
      <c r="G1189" s="399">
        <v>0</v>
      </c>
      <c r="H1189" s="399">
        <v>0</v>
      </c>
    </row>
    <row r="1190" spans="1:8" x14ac:dyDescent="0.3">
      <c r="A1190" s="395" t="s">
        <v>3685</v>
      </c>
      <c r="B1190" s="395" t="s">
        <v>1087</v>
      </c>
      <c r="C1190" s="399">
        <v>0</v>
      </c>
      <c r="D1190" s="399">
        <v>0</v>
      </c>
      <c r="E1190" s="399">
        <v>0</v>
      </c>
      <c r="F1190" s="399">
        <v>0</v>
      </c>
      <c r="G1190" s="399">
        <v>0</v>
      </c>
      <c r="H1190" s="399">
        <v>0</v>
      </c>
    </row>
    <row r="1191" spans="1:8" x14ac:dyDescent="0.3">
      <c r="A1191" s="395" t="s">
        <v>2163</v>
      </c>
      <c r="B1191" s="395" t="s">
        <v>1336</v>
      </c>
      <c r="C1191" s="399">
        <v>151000</v>
      </c>
      <c r="D1191" s="399">
        <v>151000</v>
      </c>
      <c r="E1191" s="399">
        <v>42572.68</v>
      </c>
      <c r="F1191" s="399">
        <v>42572.68</v>
      </c>
      <c r="G1191" s="399">
        <v>108427.32</v>
      </c>
      <c r="H1191" s="399">
        <v>28.19</v>
      </c>
    </row>
    <row r="1192" spans="1:8" x14ac:dyDescent="0.3">
      <c r="A1192" s="395" t="s">
        <v>3686</v>
      </c>
      <c r="B1192" s="395" t="s">
        <v>3687</v>
      </c>
      <c r="C1192" s="399">
        <v>0</v>
      </c>
      <c r="D1192" s="399">
        <v>0</v>
      </c>
      <c r="E1192" s="399">
        <v>0</v>
      </c>
      <c r="F1192" s="399">
        <v>0</v>
      </c>
      <c r="G1192" s="399">
        <v>0</v>
      </c>
      <c r="H1192" s="399">
        <v>0</v>
      </c>
    </row>
    <row r="1193" spans="1:8" x14ac:dyDescent="0.3">
      <c r="A1193" s="395" t="s">
        <v>3688</v>
      </c>
      <c r="B1193" s="395" t="s">
        <v>3689</v>
      </c>
      <c r="C1193" s="399">
        <v>0</v>
      </c>
      <c r="D1193" s="399">
        <v>0</v>
      </c>
      <c r="E1193" s="399">
        <v>0</v>
      </c>
      <c r="F1193" s="399">
        <v>0</v>
      </c>
      <c r="G1193" s="399">
        <v>0</v>
      </c>
      <c r="H1193" s="399">
        <v>0</v>
      </c>
    </row>
    <row r="1194" spans="1:8" x14ac:dyDescent="0.3">
      <c r="A1194" s="395" t="s">
        <v>3690</v>
      </c>
      <c r="B1194" s="395" t="s">
        <v>3691</v>
      </c>
      <c r="C1194" s="399">
        <v>0</v>
      </c>
      <c r="D1194" s="399">
        <v>0</v>
      </c>
      <c r="E1194" s="399">
        <v>0</v>
      </c>
      <c r="F1194" s="399">
        <v>0</v>
      </c>
      <c r="G1194" s="399">
        <v>0</v>
      </c>
      <c r="H1194" s="399">
        <v>0</v>
      </c>
    </row>
    <row r="1195" spans="1:8" x14ac:dyDescent="0.3">
      <c r="A1195" s="395" t="s">
        <v>3692</v>
      </c>
      <c r="B1195" s="395" t="s">
        <v>3693</v>
      </c>
      <c r="C1195" s="399">
        <v>0</v>
      </c>
      <c r="D1195" s="399">
        <v>0</v>
      </c>
      <c r="E1195" s="399">
        <v>0</v>
      </c>
      <c r="F1195" s="399">
        <v>0</v>
      </c>
      <c r="G1195" s="399">
        <v>0</v>
      </c>
      <c r="H1195" s="399">
        <v>0</v>
      </c>
    </row>
    <row r="1196" spans="1:8" x14ac:dyDescent="0.3">
      <c r="A1196" s="395" t="s">
        <v>3694</v>
      </c>
      <c r="B1196" s="395" t="s">
        <v>3695</v>
      </c>
      <c r="C1196" s="399">
        <v>0</v>
      </c>
      <c r="D1196" s="399">
        <v>0</v>
      </c>
      <c r="E1196" s="399">
        <v>0</v>
      </c>
      <c r="F1196" s="399">
        <v>0</v>
      </c>
      <c r="G1196" s="399">
        <v>0</v>
      </c>
      <c r="H1196" s="399">
        <v>0</v>
      </c>
    </row>
    <row r="1197" spans="1:8" x14ac:dyDescent="0.3">
      <c r="A1197" s="395" t="s">
        <v>3696</v>
      </c>
      <c r="B1197" s="395" t="s">
        <v>3697</v>
      </c>
      <c r="C1197" s="399">
        <v>0</v>
      </c>
      <c r="D1197" s="399">
        <v>0</v>
      </c>
      <c r="E1197" s="399">
        <v>0</v>
      </c>
      <c r="F1197" s="399">
        <v>0</v>
      </c>
      <c r="G1197" s="399">
        <v>0</v>
      </c>
      <c r="H1197" s="399">
        <v>0</v>
      </c>
    </row>
    <row r="1198" spans="1:8" x14ac:dyDescent="0.3">
      <c r="A1198" s="395" t="s">
        <v>3698</v>
      </c>
      <c r="B1198" s="395" t="s">
        <v>3699</v>
      </c>
      <c r="C1198" s="399">
        <v>0</v>
      </c>
      <c r="D1198" s="399">
        <v>0</v>
      </c>
      <c r="E1198" s="399">
        <v>0</v>
      </c>
      <c r="F1198" s="399">
        <v>0</v>
      </c>
      <c r="G1198" s="399">
        <v>0</v>
      </c>
      <c r="H1198" s="399">
        <v>0</v>
      </c>
    </row>
    <row r="1199" spans="1:8" x14ac:dyDescent="0.3">
      <c r="A1199" s="395" t="s">
        <v>3700</v>
      </c>
      <c r="B1199" s="395" t="s">
        <v>3701</v>
      </c>
      <c r="C1199" s="399">
        <v>0</v>
      </c>
      <c r="D1199" s="399">
        <v>0</v>
      </c>
      <c r="E1199" s="399">
        <v>0</v>
      </c>
      <c r="F1199" s="399">
        <v>0</v>
      </c>
      <c r="G1199" s="399">
        <v>0</v>
      </c>
      <c r="H1199" s="399">
        <v>0</v>
      </c>
    </row>
    <row r="1200" spans="1:8" x14ac:dyDescent="0.3">
      <c r="A1200" s="395" t="s">
        <v>3702</v>
      </c>
      <c r="B1200" s="395" t="s">
        <v>3703</v>
      </c>
      <c r="C1200" s="399">
        <v>0</v>
      </c>
      <c r="D1200" s="399">
        <v>0</v>
      </c>
      <c r="E1200" s="399">
        <v>0</v>
      </c>
      <c r="F1200" s="399">
        <v>0</v>
      </c>
      <c r="G1200" s="399">
        <v>0</v>
      </c>
      <c r="H1200" s="399">
        <v>0</v>
      </c>
    </row>
    <row r="1201" spans="1:8" x14ac:dyDescent="0.3">
      <c r="A1201" s="395" t="s">
        <v>3704</v>
      </c>
      <c r="B1201" s="395" t="s">
        <v>3705</v>
      </c>
      <c r="C1201" s="399">
        <v>0</v>
      </c>
      <c r="D1201" s="399">
        <v>0</v>
      </c>
      <c r="E1201" s="399">
        <v>0</v>
      </c>
      <c r="F1201" s="399">
        <v>0</v>
      </c>
      <c r="G1201" s="399">
        <v>0</v>
      </c>
      <c r="H1201" s="399">
        <v>0</v>
      </c>
    </row>
    <row r="1202" spans="1:8" x14ac:dyDescent="0.3">
      <c r="A1202" s="395" t="s">
        <v>3706</v>
      </c>
      <c r="B1202" s="395" t="s">
        <v>3707</v>
      </c>
      <c r="C1202" s="399">
        <v>0</v>
      </c>
      <c r="D1202" s="399">
        <v>0</v>
      </c>
      <c r="E1202" s="399">
        <v>0</v>
      </c>
      <c r="F1202" s="399">
        <v>0</v>
      </c>
      <c r="G1202" s="399">
        <v>0</v>
      </c>
      <c r="H1202" s="399">
        <v>0</v>
      </c>
    </row>
    <row r="1203" spans="1:8" x14ac:dyDescent="0.3">
      <c r="A1203" s="395" t="s">
        <v>3708</v>
      </c>
      <c r="B1203" s="395" t="s">
        <v>3709</v>
      </c>
      <c r="C1203" s="399">
        <v>0</v>
      </c>
      <c r="D1203" s="399">
        <v>0</v>
      </c>
      <c r="E1203" s="399">
        <v>0</v>
      </c>
      <c r="F1203" s="399">
        <v>0</v>
      </c>
      <c r="G1203" s="399">
        <v>0</v>
      </c>
      <c r="H1203" s="399">
        <v>0</v>
      </c>
    </row>
    <row r="1204" spans="1:8" x14ac:dyDescent="0.3">
      <c r="A1204" s="395" t="s">
        <v>3710</v>
      </c>
      <c r="B1204" s="395" t="s">
        <v>3711</v>
      </c>
      <c r="C1204" s="399">
        <v>0</v>
      </c>
      <c r="D1204" s="399">
        <v>0</v>
      </c>
      <c r="E1204" s="399">
        <v>0</v>
      </c>
      <c r="F1204" s="399">
        <v>0</v>
      </c>
      <c r="G1204" s="399">
        <v>0</v>
      </c>
      <c r="H1204" s="399">
        <v>0</v>
      </c>
    </row>
    <row r="1205" spans="1:8" x14ac:dyDescent="0.3">
      <c r="A1205" s="395" t="s">
        <v>3712</v>
      </c>
      <c r="B1205" s="395" t="s">
        <v>3713</v>
      </c>
      <c r="C1205" s="399">
        <v>0</v>
      </c>
      <c r="D1205" s="399">
        <v>0</v>
      </c>
      <c r="E1205" s="399">
        <v>0</v>
      </c>
      <c r="F1205" s="399">
        <v>0</v>
      </c>
      <c r="G1205" s="399">
        <v>0</v>
      </c>
      <c r="H1205" s="399">
        <v>0</v>
      </c>
    </row>
    <row r="1206" spans="1:8" x14ac:dyDescent="0.3">
      <c r="A1206" s="395" t="s">
        <v>3714</v>
      </c>
      <c r="B1206" s="395" t="s">
        <v>3715</v>
      </c>
      <c r="C1206" s="399">
        <v>0</v>
      </c>
      <c r="D1206" s="399">
        <v>0</v>
      </c>
      <c r="E1206" s="399">
        <v>0</v>
      </c>
      <c r="F1206" s="399">
        <v>0</v>
      </c>
      <c r="G1206" s="399">
        <v>0</v>
      </c>
      <c r="H1206" s="399">
        <v>0</v>
      </c>
    </row>
    <row r="1207" spans="1:8" x14ac:dyDescent="0.3">
      <c r="A1207" s="395" t="s">
        <v>3716</v>
      </c>
      <c r="B1207" s="395" t="s">
        <v>3717</v>
      </c>
      <c r="C1207" s="399">
        <v>0</v>
      </c>
      <c r="D1207" s="399">
        <v>0</v>
      </c>
      <c r="E1207" s="399">
        <v>0</v>
      </c>
      <c r="F1207" s="399">
        <v>0</v>
      </c>
      <c r="G1207" s="399">
        <v>0</v>
      </c>
      <c r="H1207" s="399">
        <v>0</v>
      </c>
    </row>
    <row r="1208" spans="1:8" x14ac:dyDescent="0.3">
      <c r="A1208" s="395" t="s">
        <v>3718</v>
      </c>
      <c r="B1208" s="395" t="s">
        <v>3719</v>
      </c>
      <c r="C1208" s="399">
        <v>0</v>
      </c>
      <c r="D1208" s="399">
        <v>0</v>
      </c>
      <c r="E1208" s="399">
        <v>0</v>
      </c>
      <c r="F1208" s="399">
        <v>0</v>
      </c>
      <c r="G1208" s="399">
        <v>0</v>
      </c>
      <c r="H1208" s="399">
        <v>0</v>
      </c>
    </row>
    <row r="1209" spans="1:8" x14ac:dyDescent="0.3">
      <c r="A1209" s="395" t="s">
        <v>3720</v>
      </c>
      <c r="B1209" s="395" t="s">
        <v>3721</v>
      </c>
      <c r="C1209" s="399">
        <v>0</v>
      </c>
      <c r="D1209" s="399">
        <v>0</v>
      </c>
      <c r="E1209" s="399">
        <v>0</v>
      </c>
      <c r="F1209" s="399">
        <v>0</v>
      </c>
      <c r="G1209" s="399">
        <v>0</v>
      </c>
      <c r="H1209" s="399">
        <v>0</v>
      </c>
    </row>
    <row r="1210" spans="1:8" x14ac:dyDescent="0.3">
      <c r="A1210" s="395" t="s">
        <v>3722</v>
      </c>
      <c r="B1210" s="395" t="s">
        <v>3723</v>
      </c>
      <c r="C1210" s="399">
        <v>0</v>
      </c>
      <c r="D1210" s="399">
        <v>0</v>
      </c>
      <c r="E1210" s="399">
        <v>0</v>
      </c>
      <c r="F1210" s="399">
        <v>0</v>
      </c>
      <c r="G1210" s="399">
        <v>0</v>
      </c>
      <c r="H1210" s="399">
        <v>0</v>
      </c>
    </row>
    <row r="1211" spans="1:8" x14ac:dyDescent="0.3">
      <c r="A1211" s="395" t="s">
        <v>2164</v>
      </c>
      <c r="B1211" s="395" t="s">
        <v>1338</v>
      </c>
      <c r="C1211" s="399">
        <v>31680</v>
      </c>
      <c r="D1211" s="399">
        <v>31680</v>
      </c>
      <c r="E1211" s="399">
        <v>570</v>
      </c>
      <c r="F1211" s="399">
        <v>570</v>
      </c>
      <c r="G1211" s="399">
        <v>31110</v>
      </c>
      <c r="H1211" s="399">
        <v>1.8</v>
      </c>
    </row>
    <row r="1212" spans="1:8" x14ac:dyDescent="0.3">
      <c r="A1212" s="395" t="s">
        <v>3724</v>
      </c>
      <c r="B1212" s="395" t="s">
        <v>3725</v>
      </c>
      <c r="C1212" s="399">
        <v>0</v>
      </c>
      <c r="D1212" s="399">
        <v>0</v>
      </c>
      <c r="E1212" s="399">
        <v>0</v>
      </c>
      <c r="F1212" s="399">
        <v>0</v>
      </c>
      <c r="G1212" s="399">
        <v>0</v>
      </c>
      <c r="H1212" s="399">
        <v>0</v>
      </c>
    </row>
    <row r="1213" spans="1:8" x14ac:dyDescent="0.3">
      <c r="A1213" s="395" t="s">
        <v>3726</v>
      </c>
      <c r="B1213" s="395" t="s">
        <v>3727</v>
      </c>
      <c r="C1213" s="399">
        <v>0</v>
      </c>
      <c r="D1213" s="399">
        <v>0</v>
      </c>
      <c r="E1213" s="399">
        <v>0</v>
      </c>
      <c r="F1213" s="399">
        <v>0</v>
      </c>
      <c r="G1213" s="399">
        <v>0</v>
      </c>
      <c r="H1213" s="399">
        <v>0</v>
      </c>
    </row>
    <row r="1214" spans="1:8" x14ac:dyDescent="0.3">
      <c r="A1214" s="395" t="s">
        <v>3728</v>
      </c>
      <c r="B1214" s="395" t="s">
        <v>3729</v>
      </c>
      <c r="C1214" s="399">
        <v>0</v>
      </c>
      <c r="D1214" s="399">
        <v>0</v>
      </c>
      <c r="E1214" s="399">
        <v>0</v>
      </c>
      <c r="F1214" s="399">
        <v>0</v>
      </c>
      <c r="G1214" s="399">
        <v>0</v>
      </c>
      <c r="H1214" s="399">
        <v>0</v>
      </c>
    </row>
    <row r="1215" spans="1:8" x14ac:dyDescent="0.3">
      <c r="A1215" s="395" t="s">
        <v>3730</v>
      </c>
      <c r="B1215" s="395" t="s">
        <v>3731</v>
      </c>
      <c r="C1215" s="399">
        <v>0</v>
      </c>
      <c r="D1215" s="399">
        <v>0</v>
      </c>
      <c r="E1215" s="399">
        <v>0</v>
      </c>
      <c r="F1215" s="399">
        <v>0</v>
      </c>
      <c r="G1215" s="399">
        <v>0</v>
      </c>
      <c r="H1215" s="399">
        <v>0</v>
      </c>
    </row>
    <row r="1216" spans="1:8" x14ac:dyDescent="0.3">
      <c r="A1216" s="395" t="s">
        <v>3732</v>
      </c>
      <c r="B1216" s="395" t="s">
        <v>3733</v>
      </c>
      <c r="C1216" s="399">
        <v>0</v>
      </c>
      <c r="D1216" s="399">
        <v>0</v>
      </c>
      <c r="E1216" s="399">
        <v>0</v>
      </c>
      <c r="F1216" s="399">
        <v>0</v>
      </c>
      <c r="G1216" s="399">
        <v>0</v>
      </c>
      <c r="H1216" s="399">
        <v>0</v>
      </c>
    </row>
    <row r="1217" spans="1:8" x14ac:dyDescent="0.3">
      <c r="A1217" s="395" t="s">
        <v>3734</v>
      </c>
      <c r="B1217" s="395" t="s">
        <v>3723</v>
      </c>
      <c r="C1217" s="399">
        <v>0</v>
      </c>
      <c r="D1217" s="399">
        <v>0</v>
      </c>
      <c r="E1217" s="399">
        <v>0</v>
      </c>
      <c r="F1217" s="399">
        <v>0</v>
      </c>
      <c r="G1217" s="399">
        <v>0</v>
      </c>
      <c r="H1217" s="399">
        <v>0</v>
      </c>
    </row>
    <row r="1218" spans="1:8" x14ac:dyDescent="0.3">
      <c r="A1218" s="395" t="s">
        <v>3735</v>
      </c>
      <c r="B1218" s="395" t="s">
        <v>3736</v>
      </c>
      <c r="C1218" s="399">
        <v>0</v>
      </c>
      <c r="D1218" s="399">
        <v>0</v>
      </c>
      <c r="E1218" s="399">
        <v>0</v>
      </c>
      <c r="F1218" s="399">
        <v>0</v>
      </c>
      <c r="G1218" s="399">
        <v>0</v>
      </c>
      <c r="H1218" s="399">
        <v>0</v>
      </c>
    </row>
    <row r="1219" spans="1:8" x14ac:dyDescent="0.3">
      <c r="A1219" s="395" t="s">
        <v>3737</v>
      </c>
      <c r="B1219" s="395" t="s">
        <v>3738</v>
      </c>
      <c r="C1219" s="399">
        <v>0</v>
      </c>
      <c r="D1219" s="399">
        <v>0</v>
      </c>
      <c r="E1219" s="399">
        <v>0</v>
      </c>
      <c r="F1219" s="399">
        <v>0</v>
      </c>
      <c r="G1219" s="399">
        <v>0</v>
      </c>
      <c r="H1219" s="399">
        <v>0</v>
      </c>
    </row>
    <row r="1220" spans="1:8" x14ac:dyDescent="0.3">
      <c r="A1220" s="395" t="s">
        <v>3739</v>
      </c>
      <c r="B1220" s="395" t="s">
        <v>3740</v>
      </c>
      <c r="C1220" s="399">
        <v>0</v>
      </c>
      <c r="D1220" s="399">
        <v>0</v>
      </c>
      <c r="E1220" s="399">
        <v>0</v>
      </c>
      <c r="F1220" s="399">
        <v>0</v>
      </c>
      <c r="G1220" s="399">
        <v>0</v>
      </c>
      <c r="H1220" s="399">
        <v>0</v>
      </c>
    </row>
    <row r="1221" spans="1:8" x14ac:dyDescent="0.3">
      <c r="A1221" s="395" t="s">
        <v>3741</v>
      </c>
      <c r="B1221" s="395" t="s">
        <v>3742</v>
      </c>
      <c r="C1221" s="399">
        <v>0</v>
      </c>
      <c r="D1221" s="399">
        <v>0</v>
      </c>
      <c r="E1221" s="399">
        <v>0</v>
      </c>
      <c r="F1221" s="399">
        <v>0</v>
      </c>
      <c r="G1221" s="399">
        <v>0</v>
      </c>
      <c r="H1221" s="399">
        <v>0</v>
      </c>
    </row>
    <row r="1222" spans="1:8" x14ac:dyDescent="0.3">
      <c r="A1222" s="395" t="s">
        <v>3743</v>
      </c>
      <c r="B1222" s="395" t="s">
        <v>3744</v>
      </c>
      <c r="C1222" s="399">
        <v>0</v>
      </c>
      <c r="D1222" s="399">
        <v>0</v>
      </c>
      <c r="E1222" s="399">
        <v>0</v>
      </c>
      <c r="F1222" s="399">
        <v>0</v>
      </c>
      <c r="G1222" s="399">
        <v>0</v>
      </c>
      <c r="H1222" s="399">
        <v>0</v>
      </c>
    </row>
    <row r="1223" spans="1:8" x14ac:dyDescent="0.3">
      <c r="A1223" s="395" t="s">
        <v>3745</v>
      </c>
      <c r="B1223" s="395" t="s">
        <v>3746</v>
      </c>
      <c r="C1223" s="399">
        <v>0</v>
      </c>
      <c r="D1223" s="399">
        <v>0</v>
      </c>
      <c r="E1223" s="399">
        <v>0</v>
      </c>
      <c r="F1223" s="399">
        <v>0</v>
      </c>
      <c r="G1223" s="399">
        <v>0</v>
      </c>
      <c r="H1223" s="399">
        <v>0</v>
      </c>
    </row>
    <row r="1224" spans="1:8" x14ac:dyDescent="0.3">
      <c r="A1224" s="395" t="s">
        <v>3747</v>
      </c>
      <c r="B1224" s="395" t="s">
        <v>3748</v>
      </c>
      <c r="C1224" s="399">
        <v>0</v>
      </c>
      <c r="D1224" s="399">
        <v>0</v>
      </c>
      <c r="E1224" s="399">
        <v>0</v>
      </c>
      <c r="F1224" s="399">
        <v>0</v>
      </c>
      <c r="G1224" s="399">
        <v>0</v>
      </c>
      <c r="H1224" s="399">
        <v>0</v>
      </c>
    </row>
    <row r="1225" spans="1:8" x14ac:dyDescent="0.3">
      <c r="A1225" s="395" t="s">
        <v>3749</v>
      </c>
      <c r="B1225" s="395" t="s">
        <v>3750</v>
      </c>
      <c r="C1225" s="399">
        <v>0</v>
      </c>
      <c r="D1225" s="399">
        <v>0</v>
      </c>
      <c r="E1225" s="399">
        <v>0</v>
      </c>
      <c r="F1225" s="399">
        <v>0</v>
      </c>
      <c r="G1225" s="399">
        <v>0</v>
      </c>
      <c r="H1225" s="399">
        <v>0</v>
      </c>
    </row>
    <row r="1226" spans="1:8" x14ac:dyDescent="0.3">
      <c r="A1226" s="395" t="s">
        <v>3751</v>
      </c>
      <c r="B1226" s="395" t="s">
        <v>3752</v>
      </c>
      <c r="C1226" s="399">
        <v>0</v>
      </c>
      <c r="D1226" s="399">
        <v>0</v>
      </c>
      <c r="E1226" s="399">
        <v>0</v>
      </c>
      <c r="F1226" s="399">
        <v>0</v>
      </c>
      <c r="G1226" s="399">
        <v>0</v>
      </c>
      <c r="H1226" s="399">
        <v>0</v>
      </c>
    </row>
    <row r="1227" spans="1:8" x14ac:dyDescent="0.3">
      <c r="A1227" s="395" t="s">
        <v>3753</v>
      </c>
      <c r="B1227" s="395" t="s">
        <v>3754</v>
      </c>
      <c r="C1227" s="399">
        <v>0</v>
      </c>
      <c r="D1227" s="399">
        <v>0</v>
      </c>
      <c r="E1227" s="399">
        <v>0</v>
      </c>
      <c r="F1227" s="399">
        <v>0</v>
      </c>
      <c r="G1227" s="399">
        <v>0</v>
      </c>
      <c r="H1227" s="399">
        <v>0</v>
      </c>
    </row>
    <row r="1228" spans="1:8" x14ac:dyDescent="0.3">
      <c r="A1228" s="395" t="s">
        <v>3755</v>
      </c>
      <c r="B1228" s="395" t="s">
        <v>3756</v>
      </c>
      <c r="C1228" s="399">
        <v>0</v>
      </c>
      <c r="D1228" s="399">
        <v>0</v>
      </c>
      <c r="E1228" s="399">
        <v>0</v>
      </c>
      <c r="F1228" s="399">
        <v>0</v>
      </c>
      <c r="G1228" s="399">
        <v>0</v>
      </c>
      <c r="H1228" s="399">
        <v>0</v>
      </c>
    </row>
    <row r="1229" spans="1:8" x14ac:dyDescent="0.3">
      <c r="A1229" s="395" t="s">
        <v>3757</v>
      </c>
      <c r="B1229" s="395" t="s">
        <v>3758</v>
      </c>
      <c r="C1229" s="399">
        <v>0</v>
      </c>
      <c r="D1229" s="399">
        <v>0</v>
      </c>
      <c r="E1229" s="399">
        <v>0</v>
      </c>
      <c r="F1229" s="399">
        <v>0</v>
      </c>
      <c r="G1229" s="399">
        <v>0</v>
      </c>
      <c r="H1229" s="399">
        <v>0</v>
      </c>
    </row>
    <row r="1230" spans="1:8" x14ac:dyDescent="0.3">
      <c r="A1230" s="395" t="s">
        <v>2165</v>
      </c>
      <c r="B1230" s="395" t="s">
        <v>1340</v>
      </c>
      <c r="C1230" s="399">
        <v>250000</v>
      </c>
      <c r="D1230" s="399">
        <v>250000</v>
      </c>
      <c r="E1230" s="399">
        <v>86900</v>
      </c>
      <c r="F1230" s="399">
        <v>86900</v>
      </c>
      <c r="G1230" s="399">
        <v>163100</v>
      </c>
      <c r="H1230" s="399">
        <v>34.76</v>
      </c>
    </row>
    <row r="1231" spans="1:8" x14ac:dyDescent="0.3">
      <c r="A1231" s="395" t="s">
        <v>3759</v>
      </c>
      <c r="B1231" s="395" t="s">
        <v>3760</v>
      </c>
      <c r="C1231" s="399">
        <v>0</v>
      </c>
      <c r="D1231" s="399">
        <v>0</v>
      </c>
      <c r="E1231" s="399">
        <v>0</v>
      </c>
      <c r="F1231" s="399">
        <v>0</v>
      </c>
      <c r="G1231" s="399">
        <v>0</v>
      </c>
      <c r="H1231" s="399">
        <v>0</v>
      </c>
    </row>
    <row r="1232" spans="1:8" x14ac:dyDescent="0.3">
      <c r="A1232" s="395" t="s">
        <v>3761</v>
      </c>
      <c r="B1232" s="395" t="s">
        <v>3762</v>
      </c>
      <c r="C1232" s="399">
        <v>0</v>
      </c>
      <c r="D1232" s="399">
        <v>0</v>
      </c>
      <c r="E1232" s="399">
        <v>0</v>
      </c>
      <c r="F1232" s="399">
        <v>0</v>
      </c>
      <c r="G1232" s="399">
        <v>0</v>
      </c>
      <c r="H1232" s="399">
        <v>0</v>
      </c>
    </row>
    <row r="1233" spans="1:8" x14ac:dyDescent="0.3">
      <c r="A1233" s="395" t="s">
        <v>3763</v>
      </c>
      <c r="B1233" s="395" t="s">
        <v>3764</v>
      </c>
      <c r="C1233" s="399">
        <v>0</v>
      </c>
      <c r="D1233" s="399">
        <v>0</v>
      </c>
      <c r="E1233" s="399">
        <v>0</v>
      </c>
      <c r="F1233" s="399">
        <v>0</v>
      </c>
      <c r="G1233" s="399">
        <v>0</v>
      </c>
      <c r="H1233" s="399">
        <v>0</v>
      </c>
    </row>
    <row r="1234" spans="1:8" x14ac:dyDescent="0.3">
      <c r="A1234" s="395" t="s">
        <v>3765</v>
      </c>
      <c r="B1234" s="395" t="s">
        <v>3766</v>
      </c>
      <c r="C1234" s="399">
        <v>0</v>
      </c>
      <c r="D1234" s="399">
        <v>0</v>
      </c>
      <c r="E1234" s="399">
        <v>0</v>
      </c>
      <c r="F1234" s="399">
        <v>0</v>
      </c>
      <c r="G1234" s="399">
        <v>0</v>
      </c>
      <c r="H1234" s="399">
        <v>0</v>
      </c>
    </row>
    <row r="1235" spans="1:8" x14ac:dyDescent="0.3">
      <c r="A1235" s="395" t="s">
        <v>3767</v>
      </c>
      <c r="B1235" s="395" t="s">
        <v>3768</v>
      </c>
      <c r="C1235" s="399">
        <v>0</v>
      </c>
      <c r="D1235" s="399">
        <v>0</v>
      </c>
      <c r="E1235" s="399">
        <v>0</v>
      </c>
      <c r="F1235" s="399">
        <v>0</v>
      </c>
      <c r="G1235" s="399">
        <v>0</v>
      </c>
      <c r="H1235" s="399">
        <v>0</v>
      </c>
    </row>
    <row r="1236" spans="1:8" x14ac:dyDescent="0.3">
      <c r="A1236" s="395" t="s">
        <v>3769</v>
      </c>
      <c r="B1236" s="395" t="s">
        <v>3770</v>
      </c>
      <c r="C1236" s="399">
        <v>0</v>
      </c>
      <c r="D1236" s="399">
        <v>0</v>
      </c>
      <c r="E1236" s="399">
        <v>0</v>
      </c>
      <c r="F1236" s="399">
        <v>0</v>
      </c>
      <c r="G1236" s="399">
        <v>0</v>
      </c>
      <c r="H1236" s="399">
        <v>0</v>
      </c>
    </row>
    <row r="1237" spans="1:8" x14ac:dyDescent="0.3">
      <c r="A1237" s="395" t="s">
        <v>3771</v>
      </c>
      <c r="B1237" s="395" t="s">
        <v>3772</v>
      </c>
      <c r="C1237" s="399">
        <v>0</v>
      </c>
      <c r="D1237" s="399">
        <v>0</v>
      </c>
      <c r="E1237" s="399">
        <v>0</v>
      </c>
      <c r="F1237" s="399">
        <v>0</v>
      </c>
      <c r="G1237" s="399">
        <v>0</v>
      </c>
      <c r="H1237" s="399">
        <v>0</v>
      </c>
    </row>
    <row r="1238" spans="1:8" x14ac:dyDescent="0.3">
      <c r="A1238" s="395" t="s">
        <v>3773</v>
      </c>
      <c r="B1238" s="395" t="s">
        <v>3774</v>
      </c>
      <c r="C1238" s="399">
        <v>0</v>
      </c>
      <c r="D1238" s="399">
        <v>0</v>
      </c>
      <c r="E1238" s="399">
        <v>0</v>
      </c>
      <c r="F1238" s="399">
        <v>0</v>
      </c>
      <c r="G1238" s="399">
        <v>0</v>
      </c>
      <c r="H1238" s="399">
        <v>0</v>
      </c>
    </row>
    <row r="1239" spans="1:8" x14ac:dyDescent="0.3">
      <c r="A1239" s="395" t="s">
        <v>3775</v>
      </c>
      <c r="B1239" s="395" t="s">
        <v>3776</v>
      </c>
      <c r="C1239" s="399">
        <v>0</v>
      </c>
      <c r="D1239" s="399">
        <v>0</v>
      </c>
      <c r="E1239" s="399">
        <v>0</v>
      </c>
      <c r="F1239" s="399">
        <v>0</v>
      </c>
      <c r="G1239" s="399">
        <v>0</v>
      </c>
      <c r="H1239" s="399">
        <v>0</v>
      </c>
    </row>
    <row r="1240" spans="1:8" x14ac:dyDescent="0.3">
      <c r="A1240" s="395" t="s">
        <v>3777</v>
      </c>
      <c r="B1240" s="395" t="s">
        <v>3778</v>
      </c>
      <c r="C1240" s="399">
        <v>0</v>
      </c>
      <c r="D1240" s="399">
        <v>0</v>
      </c>
      <c r="E1240" s="399">
        <v>0</v>
      </c>
      <c r="F1240" s="399">
        <v>0</v>
      </c>
      <c r="G1240" s="399">
        <v>0</v>
      </c>
      <c r="H1240" s="399">
        <v>0</v>
      </c>
    </row>
    <row r="1241" spans="1:8" x14ac:dyDescent="0.3">
      <c r="A1241" s="395" t="s">
        <v>3779</v>
      </c>
      <c r="B1241" s="395" t="s">
        <v>3780</v>
      </c>
      <c r="C1241" s="399">
        <v>0</v>
      </c>
      <c r="D1241" s="399">
        <v>0</v>
      </c>
      <c r="E1241" s="399">
        <v>0</v>
      </c>
      <c r="F1241" s="399">
        <v>0</v>
      </c>
      <c r="G1241" s="399">
        <v>0</v>
      </c>
      <c r="H1241" s="399">
        <v>0</v>
      </c>
    </row>
    <row r="1242" spans="1:8" x14ac:dyDescent="0.3">
      <c r="A1242" s="395" t="s">
        <v>3781</v>
      </c>
      <c r="B1242" s="395" t="s">
        <v>722</v>
      </c>
      <c r="C1242" s="399">
        <v>0</v>
      </c>
      <c r="D1242" s="399">
        <v>0</v>
      </c>
      <c r="E1242" s="399">
        <v>0</v>
      </c>
      <c r="F1242" s="399">
        <v>0</v>
      </c>
      <c r="G1242" s="399">
        <v>0</v>
      </c>
      <c r="H1242" s="399">
        <v>0</v>
      </c>
    </row>
    <row r="1243" spans="1:8" x14ac:dyDescent="0.3">
      <c r="A1243" s="395" t="s">
        <v>3782</v>
      </c>
      <c r="B1243" s="395" t="s">
        <v>794</v>
      </c>
      <c r="C1243" s="399">
        <v>0</v>
      </c>
      <c r="D1243" s="399">
        <v>0</v>
      </c>
      <c r="E1243" s="399">
        <v>0</v>
      </c>
      <c r="F1243" s="399">
        <v>0</v>
      </c>
      <c r="G1243" s="399">
        <v>0</v>
      </c>
      <c r="H1243" s="399">
        <v>0</v>
      </c>
    </row>
    <row r="1244" spans="1:8" x14ac:dyDescent="0.3">
      <c r="A1244" s="395" t="s">
        <v>3783</v>
      </c>
      <c r="B1244" s="395" t="s">
        <v>646</v>
      </c>
      <c r="C1244" s="399">
        <v>0</v>
      </c>
      <c r="D1244" s="399">
        <v>0</v>
      </c>
      <c r="E1244" s="399">
        <v>0</v>
      </c>
      <c r="F1244" s="399">
        <v>0</v>
      </c>
      <c r="G1244" s="399">
        <v>0</v>
      </c>
      <c r="H1244" s="399">
        <v>0</v>
      </c>
    </row>
    <row r="1245" spans="1:8" x14ac:dyDescent="0.3">
      <c r="A1245" s="395" t="s">
        <v>2166</v>
      </c>
      <c r="B1245" s="395" t="s">
        <v>1342</v>
      </c>
      <c r="C1245" s="399">
        <v>100444</v>
      </c>
      <c r="D1245" s="399">
        <v>100444</v>
      </c>
      <c r="E1245" s="399">
        <v>0</v>
      </c>
      <c r="F1245" s="399">
        <v>0</v>
      </c>
      <c r="G1245" s="399">
        <v>100444</v>
      </c>
      <c r="H1245" s="399">
        <v>0</v>
      </c>
    </row>
    <row r="1246" spans="1:8" x14ac:dyDescent="0.3">
      <c r="A1246" s="395" t="s">
        <v>3784</v>
      </c>
      <c r="B1246" s="395" t="s">
        <v>3785</v>
      </c>
      <c r="C1246" s="399">
        <v>0</v>
      </c>
      <c r="D1246" s="399">
        <v>0</v>
      </c>
      <c r="E1246" s="399">
        <v>0</v>
      </c>
      <c r="F1246" s="399">
        <v>0</v>
      </c>
      <c r="G1246" s="399">
        <v>0</v>
      </c>
      <c r="H1246" s="399">
        <v>0</v>
      </c>
    </row>
    <row r="1247" spans="1:8" x14ac:dyDescent="0.3">
      <c r="A1247" s="395" t="s">
        <v>3786</v>
      </c>
      <c r="B1247" s="395" t="s">
        <v>3787</v>
      </c>
      <c r="C1247" s="399">
        <v>0</v>
      </c>
      <c r="D1247" s="399">
        <v>0</v>
      </c>
      <c r="E1247" s="399">
        <v>0</v>
      </c>
      <c r="F1247" s="399">
        <v>0</v>
      </c>
      <c r="G1247" s="399">
        <v>0</v>
      </c>
      <c r="H1247" s="399">
        <v>0</v>
      </c>
    </row>
    <row r="1248" spans="1:8" x14ac:dyDescent="0.3">
      <c r="A1248" s="395" t="s">
        <v>3788</v>
      </c>
      <c r="B1248" s="395" t="s">
        <v>3789</v>
      </c>
      <c r="C1248" s="399">
        <v>0</v>
      </c>
      <c r="D1248" s="399">
        <v>0</v>
      </c>
      <c r="E1248" s="399">
        <v>0</v>
      </c>
      <c r="F1248" s="399">
        <v>0</v>
      </c>
      <c r="G1248" s="399">
        <v>0</v>
      </c>
      <c r="H1248" s="399">
        <v>0</v>
      </c>
    </row>
    <row r="1249" spans="1:8" x14ac:dyDescent="0.3">
      <c r="A1249" s="395" t="s">
        <v>3790</v>
      </c>
      <c r="B1249" s="395" t="s">
        <v>251</v>
      </c>
      <c r="C1249" s="399">
        <v>0</v>
      </c>
      <c r="D1249" s="399">
        <v>0</v>
      </c>
      <c r="E1249" s="399">
        <v>0</v>
      </c>
      <c r="F1249" s="399">
        <v>0</v>
      </c>
      <c r="G1249" s="399">
        <v>0</v>
      </c>
      <c r="H1249" s="399">
        <v>0</v>
      </c>
    </row>
    <row r="1250" spans="1:8" x14ac:dyDescent="0.3">
      <c r="A1250" s="395" t="s">
        <v>3791</v>
      </c>
      <c r="B1250" s="395" t="s">
        <v>3792</v>
      </c>
      <c r="C1250" s="399">
        <v>0</v>
      </c>
      <c r="D1250" s="399">
        <v>0</v>
      </c>
      <c r="E1250" s="399">
        <v>0</v>
      </c>
      <c r="F1250" s="399">
        <v>0</v>
      </c>
      <c r="G1250" s="399">
        <v>0</v>
      </c>
      <c r="H1250" s="399">
        <v>0</v>
      </c>
    </row>
    <row r="1251" spans="1:8" x14ac:dyDescent="0.3">
      <c r="A1251" s="395" t="s">
        <v>3793</v>
      </c>
      <c r="B1251" s="395" t="s">
        <v>3794</v>
      </c>
      <c r="C1251" s="399">
        <v>0</v>
      </c>
      <c r="D1251" s="399">
        <v>0</v>
      </c>
      <c r="E1251" s="399">
        <v>0</v>
      </c>
      <c r="F1251" s="399">
        <v>0</v>
      </c>
      <c r="G1251" s="399">
        <v>0</v>
      </c>
      <c r="H1251" s="399">
        <v>0</v>
      </c>
    </row>
    <row r="1252" spans="1:8" x14ac:dyDescent="0.3">
      <c r="A1252" s="395" t="s">
        <v>3795</v>
      </c>
      <c r="B1252" s="395" t="s">
        <v>3796</v>
      </c>
      <c r="C1252" s="399">
        <v>0</v>
      </c>
      <c r="D1252" s="399">
        <v>0</v>
      </c>
      <c r="E1252" s="399">
        <v>0</v>
      </c>
      <c r="F1252" s="399">
        <v>0</v>
      </c>
      <c r="G1252" s="399">
        <v>0</v>
      </c>
      <c r="H1252" s="399">
        <v>0</v>
      </c>
    </row>
    <row r="1253" spans="1:8" x14ac:dyDescent="0.3">
      <c r="A1253" s="395" t="s">
        <v>3797</v>
      </c>
      <c r="B1253" s="395" t="s">
        <v>2820</v>
      </c>
      <c r="C1253" s="399">
        <v>0</v>
      </c>
      <c r="D1253" s="399">
        <v>0</v>
      </c>
      <c r="E1253" s="399">
        <v>0</v>
      </c>
      <c r="F1253" s="399">
        <v>0</v>
      </c>
      <c r="G1253" s="399">
        <v>0</v>
      </c>
      <c r="H1253" s="399">
        <v>0</v>
      </c>
    </row>
    <row r="1254" spans="1:8" x14ac:dyDescent="0.3">
      <c r="A1254" s="395" t="s">
        <v>2167</v>
      </c>
      <c r="B1254" s="395" t="s">
        <v>967</v>
      </c>
      <c r="C1254" s="399">
        <v>373156</v>
      </c>
      <c r="D1254" s="399">
        <v>373156</v>
      </c>
      <c r="E1254" s="399">
        <v>633.33000000000004</v>
      </c>
      <c r="F1254" s="399">
        <v>633.33000000000004</v>
      </c>
      <c r="G1254" s="399">
        <v>372522.67</v>
      </c>
      <c r="H1254" s="399">
        <v>0.17</v>
      </c>
    </row>
    <row r="1255" spans="1:8" x14ac:dyDescent="0.3">
      <c r="A1255" s="395" t="s">
        <v>3798</v>
      </c>
      <c r="B1255" s="395" t="s">
        <v>3799</v>
      </c>
      <c r="C1255" s="399">
        <v>0</v>
      </c>
      <c r="D1255" s="399">
        <v>0</v>
      </c>
      <c r="E1255" s="399">
        <v>0</v>
      </c>
      <c r="F1255" s="399">
        <v>0</v>
      </c>
      <c r="G1255" s="399">
        <v>0</v>
      </c>
      <c r="H1255" s="399">
        <v>0</v>
      </c>
    </row>
    <row r="1256" spans="1:8" x14ac:dyDescent="0.3">
      <c r="A1256" s="395" t="s">
        <v>3800</v>
      </c>
      <c r="B1256" s="395" t="s">
        <v>3801</v>
      </c>
      <c r="C1256" s="399">
        <v>0</v>
      </c>
      <c r="D1256" s="399">
        <v>0</v>
      </c>
      <c r="E1256" s="399">
        <v>0</v>
      </c>
      <c r="F1256" s="399">
        <v>0</v>
      </c>
      <c r="G1256" s="399">
        <v>0</v>
      </c>
      <c r="H1256" s="399">
        <v>0</v>
      </c>
    </row>
    <row r="1257" spans="1:8" x14ac:dyDescent="0.3">
      <c r="A1257" s="395" t="s">
        <v>3802</v>
      </c>
      <c r="B1257" s="395" t="s">
        <v>3803</v>
      </c>
      <c r="C1257" s="399">
        <v>0</v>
      </c>
      <c r="D1257" s="399">
        <v>0</v>
      </c>
      <c r="E1257" s="399">
        <v>0</v>
      </c>
      <c r="F1257" s="399">
        <v>0</v>
      </c>
      <c r="G1257" s="399">
        <v>0</v>
      </c>
      <c r="H1257" s="399">
        <v>0</v>
      </c>
    </row>
    <row r="1258" spans="1:8" x14ac:dyDescent="0.3">
      <c r="A1258" s="395" t="s">
        <v>3804</v>
      </c>
      <c r="B1258" s="395" t="s">
        <v>3805</v>
      </c>
      <c r="C1258" s="399">
        <v>0</v>
      </c>
      <c r="D1258" s="399">
        <v>0</v>
      </c>
      <c r="E1258" s="399">
        <v>0</v>
      </c>
      <c r="F1258" s="399">
        <v>0</v>
      </c>
      <c r="G1258" s="399">
        <v>0</v>
      </c>
      <c r="H1258" s="399">
        <v>0</v>
      </c>
    </row>
    <row r="1259" spans="1:8" x14ac:dyDescent="0.3">
      <c r="A1259" s="395" t="s">
        <v>3806</v>
      </c>
      <c r="B1259" s="395" t="s">
        <v>2830</v>
      </c>
      <c r="C1259" s="399">
        <v>0</v>
      </c>
      <c r="D1259" s="399">
        <v>0</v>
      </c>
      <c r="E1259" s="399">
        <v>0</v>
      </c>
      <c r="F1259" s="399">
        <v>0</v>
      </c>
      <c r="G1259" s="399">
        <v>0</v>
      </c>
      <c r="H1259" s="399">
        <v>0</v>
      </c>
    </row>
    <row r="1260" spans="1:8" x14ac:dyDescent="0.3">
      <c r="A1260" s="395" t="s">
        <v>3807</v>
      </c>
      <c r="B1260" s="395" t="s">
        <v>3808</v>
      </c>
      <c r="C1260" s="399">
        <v>0</v>
      </c>
      <c r="D1260" s="399">
        <v>0</v>
      </c>
      <c r="E1260" s="399">
        <v>0</v>
      </c>
      <c r="F1260" s="399">
        <v>0</v>
      </c>
      <c r="G1260" s="399">
        <v>0</v>
      </c>
      <c r="H1260" s="399">
        <v>0</v>
      </c>
    </row>
    <row r="1261" spans="1:8" x14ac:dyDescent="0.3">
      <c r="A1261" s="395" t="s">
        <v>2168</v>
      </c>
      <c r="B1261" s="395" t="s">
        <v>1345</v>
      </c>
      <c r="C1261" s="399">
        <v>162164</v>
      </c>
      <c r="D1261" s="399">
        <v>162164</v>
      </c>
      <c r="E1261" s="399">
        <v>0</v>
      </c>
      <c r="F1261" s="399">
        <v>0</v>
      </c>
      <c r="G1261" s="399">
        <v>162164</v>
      </c>
      <c r="H1261" s="399">
        <v>0</v>
      </c>
    </row>
    <row r="1262" spans="1:8" x14ac:dyDescent="0.3">
      <c r="A1262" s="395" t="s">
        <v>3809</v>
      </c>
      <c r="B1262" s="395" t="s">
        <v>2861</v>
      </c>
      <c r="C1262" s="400">
        <v>0</v>
      </c>
      <c r="D1262" s="400">
        <v>0</v>
      </c>
      <c r="E1262" s="400">
        <v>0</v>
      </c>
      <c r="F1262" s="400">
        <v>0</v>
      </c>
      <c r="G1262" s="400">
        <v>0</v>
      </c>
      <c r="H1262" s="400">
        <v>0</v>
      </c>
    </row>
    <row r="1263" spans="1:8" x14ac:dyDescent="0.3">
      <c r="A1263" s="395" t="s">
        <v>1346</v>
      </c>
      <c r="B1263" s="401"/>
      <c r="C1263" s="399"/>
      <c r="D1263" s="399"/>
      <c r="E1263" s="399"/>
      <c r="F1263" s="399"/>
      <c r="G1263" s="399"/>
      <c r="H1263" s="399"/>
    </row>
    <row r="1265" spans="1:8" x14ac:dyDescent="0.3">
      <c r="A1265" s="395" t="s">
        <v>975</v>
      </c>
      <c r="B1265" s="401"/>
      <c r="C1265" s="399">
        <v>1754278</v>
      </c>
      <c r="D1265" s="399">
        <v>1754278</v>
      </c>
      <c r="E1265" s="399">
        <v>1542081.64</v>
      </c>
      <c r="F1265" s="399">
        <v>1542081.64</v>
      </c>
      <c r="G1265" s="399">
        <v>212196.36</v>
      </c>
      <c r="H1265" s="399">
        <v>87.9</v>
      </c>
    </row>
    <row r="1266" spans="1:8" x14ac:dyDescent="0.3">
      <c r="A1266" s="395" t="s">
        <v>976</v>
      </c>
      <c r="B1266" s="401"/>
      <c r="C1266" s="400">
        <v>1754278</v>
      </c>
      <c r="D1266" s="400">
        <v>1754278</v>
      </c>
      <c r="E1266" s="400">
        <v>239426.97</v>
      </c>
      <c r="F1266" s="400">
        <v>239426.97</v>
      </c>
      <c r="G1266" s="400">
        <v>1514851.03</v>
      </c>
      <c r="H1266" s="400">
        <v>13.65</v>
      </c>
    </row>
    <row r="1267" spans="1:8" x14ac:dyDescent="0.3">
      <c r="A1267" s="395" t="s">
        <v>977</v>
      </c>
      <c r="B1267" s="401"/>
      <c r="C1267" s="399">
        <v>0</v>
      </c>
      <c r="D1267" s="399">
        <v>0</v>
      </c>
      <c r="E1267" s="399">
        <v>1302654.67</v>
      </c>
      <c r="F1267" s="399">
        <v>1302654.67</v>
      </c>
      <c r="G1267" s="399">
        <v>-1302654.67</v>
      </c>
      <c r="H1267" s="399">
        <v>100</v>
      </c>
    </row>
    <row r="1269" spans="1:8" x14ac:dyDescent="0.3">
      <c r="A1269" s="395" t="s">
        <v>373</v>
      </c>
      <c r="B1269" s="394"/>
      <c r="C1269" s="394"/>
      <c r="D1269" s="394"/>
      <c r="E1269" s="394"/>
      <c r="F1269" s="394"/>
      <c r="G1269" s="394"/>
      <c r="H1269" s="394"/>
    </row>
    <row r="1270" spans="1:8" x14ac:dyDescent="0.3">
      <c r="A1270" s="395" t="s">
        <v>3810</v>
      </c>
      <c r="B1270" s="395" t="s">
        <v>1026</v>
      </c>
      <c r="C1270" s="399">
        <v>0</v>
      </c>
      <c r="D1270" s="399">
        <v>0</v>
      </c>
      <c r="E1270" s="399">
        <v>0</v>
      </c>
      <c r="F1270" s="399">
        <v>0</v>
      </c>
      <c r="G1270" s="399">
        <v>0</v>
      </c>
      <c r="H1270" s="399">
        <v>0</v>
      </c>
    </row>
    <row r="1271" spans="1:8" x14ac:dyDescent="0.3">
      <c r="A1271" s="395" t="s">
        <v>3811</v>
      </c>
      <c r="B1271" s="395" t="s">
        <v>489</v>
      </c>
      <c r="C1271" s="399">
        <v>0</v>
      </c>
      <c r="D1271" s="399">
        <v>0</v>
      </c>
      <c r="E1271" s="399">
        <v>0</v>
      </c>
      <c r="F1271" s="399">
        <v>0</v>
      </c>
      <c r="G1271" s="399">
        <v>0</v>
      </c>
      <c r="H1271" s="399">
        <v>0</v>
      </c>
    </row>
    <row r="1272" spans="1:8" x14ac:dyDescent="0.3">
      <c r="A1272" s="395" t="s">
        <v>3812</v>
      </c>
      <c r="B1272" s="395" t="s">
        <v>3813</v>
      </c>
      <c r="C1272" s="399">
        <v>0</v>
      </c>
      <c r="D1272" s="399">
        <v>0</v>
      </c>
      <c r="E1272" s="399">
        <v>0</v>
      </c>
      <c r="F1272" s="399">
        <v>0</v>
      </c>
      <c r="G1272" s="399">
        <v>0</v>
      </c>
      <c r="H1272" s="399">
        <v>0</v>
      </c>
    </row>
    <row r="1273" spans="1:8" x14ac:dyDescent="0.3">
      <c r="A1273" s="395" t="s">
        <v>3814</v>
      </c>
      <c r="B1273" s="395" t="s">
        <v>3815</v>
      </c>
      <c r="C1273" s="399">
        <v>0</v>
      </c>
      <c r="D1273" s="399">
        <v>0</v>
      </c>
      <c r="E1273" s="399">
        <v>0</v>
      </c>
      <c r="F1273" s="399">
        <v>0</v>
      </c>
      <c r="G1273" s="399">
        <v>0</v>
      </c>
      <c r="H1273" s="399">
        <v>0</v>
      </c>
    </row>
    <row r="1274" spans="1:8" x14ac:dyDescent="0.3">
      <c r="A1274" s="395" t="s">
        <v>3816</v>
      </c>
      <c r="B1274" s="395" t="s">
        <v>3817</v>
      </c>
      <c r="C1274" s="399">
        <v>0</v>
      </c>
      <c r="D1274" s="399">
        <v>0</v>
      </c>
      <c r="E1274" s="399">
        <v>0</v>
      </c>
      <c r="F1274" s="399">
        <v>0</v>
      </c>
      <c r="G1274" s="399">
        <v>0</v>
      </c>
      <c r="H1274" s="399">
        <v>0</v>
      </c>
    </row>
    <row r="1275" spans="1:8" x14ac:dyDescent="0.3">
      <c r="A1275" s="395" t="s">
        <v>3818</v>
      </c>
      <c r="B1275" s="395" t="s">
        <v>3819</v>
      </c>
      <c r="C1275" s="399">
        <v>0</v>
      </c>
      <c r="D1275" s="399">
        <v>0</v>
      </c>
      <c r="E1275" s="399">
        <v>0</v>
      </c>
      <c r="F1275" s="399">
        <v>0</v>
      </c>
      <c r="G1275" s="399">
        <v>0</v>
      </c>
      <c r="H1275" s="399">
        <v>0</v>
      </c>
    </row>
    <row r="1276" spans="1:8" x14ac:dyDescent="0.3">
      <c r="A1276" s="395" t="s">
        <v>3820</v>
      </c>
      <c r="B1276" s="395" t="s">
        <v>2600</v>
      </c>
      <c r="C1276" s="399">
        <v>0</v>
      </c>
      <c r="D1276" s="399">
        <v>0</v>
      </c>
      <c r="E1276" s="399">
        <v>0</v>
      </c>
      <c r="F1276" s="399">
        <v>0</v>
      </c>
      <c r="G1276" s="399">
        <v>0</v>
      </c>
      <c r="H1276" s="399">
        <v>0</v>
      </c>
    </row>
    <row r="1277" spans="1:8" x14ac:dyDescent="0.3">
      <c r="A1277" s="395" t="s">
        <v>3821</v>
      </c>
      <c r="B1277" s="395" t="s">
        <v>245</v>
      </c>
      <c r="C1277" s="399">
        <v>0</v>
      </c>
      <c r="D1277" s="399">
        <v>0</v>
      </c>
      <c r="E1277" s="399">
        <v>0</v>
      </c>
      <c r="F1277" s="399">
        <v>0</v>
      </c>
      <c r="G1277" s="399">
        <v>0</v>
      </c>
      <c r="H1277" s="399">
        <v>0</v>
      </c>
    </row>
    <row r="1278" spans="1:8" x14ac:dyDescent="0.3">
      <c r="A1278" s="395" t="s">
        <v>3822</v>
      </c>
      <c r="B1278" s="395" t="s">
        <v>2602</v>
      </c>
      <c r="C1278" s="399">
        <v>0</v>
      </c>
      <c r="D1278" s="399">
        <v>0</v>
      </c>
      <c r="E1278" s="399">
        <v>0</v>
      </c>
      <c r="F1278" s="399">
        <v>0</v>
      </c>
      <c r="G1278" s="399">
        <v>0</v>
      </c>
      <c r="H1278" s="399">
        <v>0</v>
      </c>
    </row>
    <row r="1279" spans="1:8" x14ac:dyDescent="0.3">
      <c r="A1279" s="395" t="s">
        <v>3823</v>
      </c>
      <c r="B1279" s="395" t="s">
        <v>525</v>
      </c>
      <c r="C1279" s="399">
        <v>0</v>
      </c>
      <c r="D1279" s="399">
        <v>0</v>
      </c>
      <c r="E1279" s="399">
        <v>0</v>
      </c>
      <c r="F1279" s="399">
        <v>0</v>
      </c>
      <c r="G1279" s="399">
        <v>0</v>
      </c>
      <c r="H1279" s="399">
        <v>0</v>
      </c>
    </row>
    <row r="1280" spans="1:8" x14ac:dyDescent="0.3">
      <c r="A1280" s="395" t="s">
        <v>3824</v>
      </c>
      <c r="B1280" s="395" t="s">
        <v>2604</v>
      </c>
      <c r="C1280" s="399">
        <v>0</v>
      </c>
      <c r="D1280" s="399">
        <v>0</v>
      </c>
      <c r="E1280" s="399">
        <v>0</v>
      </c>
      <c r="F1280" s="399">
        <v>0</v>
      </c>
      <c r="G1280" s="399">
        <v>0</v>
      </c>
      <c r="H1280" s="399">
        <v>0</v>
      </c>
    </row>
    <row r="1281" spans="1:8" x14ac:dyDescent="0.3">
      <c r="A1281" s="395" t="s">
        <v>3825</v>
      </c>
      <c r="B1281" s="395" t="s">
        <v>2606</v>
      </c>
      <c r="C1281" s="399">
        <v>0</v>
      </c>
      <c r="D1281" s="399">
        <v>0</v>
      </c>
      <c r="E1281" s="399">
        <v>0</v>
      </c>
      <c r="F1281" s="399">
        <v>0</v>
      </c>
      <c r="G1281" s="399">
        <v>0</v>
      </c>
      <c r="H1281" s="399">
        <v>0</v>
      </c>
    </row>
    <row r="1282" spans="1:8" x14ac:dyDescent="0.3">
      <c r="A1282" s="395" t="s">
        <v>3826</v>
      </c>
      <c r="B1282" s="395" t="s">
        <v>2608</v>
      </c>
      <c r="C1282" s="399">
        <v>0</v>
      </c>
      <c r="D1282" s="399">
        <v>0</v>
      </c>
      <c r="E1282" s="399">
        <v>0</v>
      </c>
      <c r="F1282" s="399">
        <v>0</v>
      </c>
      <c r="G1282" s="399">
        <v>0</v>
      </c>
      <c r="H1282" s="399">
        <v>0</v>
      </c>
    </row>
    <row r="1283" spans="1:8" x14ac:dyDescent="0.3">
      <c r="A1283" s="395" t="s">
        <v>3827</v>
      </c>
      <c r="B1283" s="395" t="s">
        <v>2610</v>
      </c>
      <c r="C1283" s="399">
        <v>0</v>
      </c>
      <c r="D1283" s="399">
        <v>0</v>
      </c>
      <c r="E1283" s="399">
        <v>0</v>
      </c>
      <c r="F1283" s="399">
        <v>0</v>
      </c>
      <c r="G1283" s="399">
        <v>0</v>
      </c>
      <c r="H1283" s="399">
        <v>0</v>
      </c>
    </row>
    <row r="1284" spans="1:8" x14ac:dyDescent="0.3">
      <c r="A1284" s="395" t="s">
        <v>3828</v>
      </c>
      <c r="B1284" s="395" t="s">
        <v>2614</v>
      </c>
      <c r="C1284" s="399">
        <v>0</v>
      </c>
      <c r="D1284" s="399">
        <v>0</v>
      </c>
      <c r="E1284" s="399">
        <v>0</v>
      </c>
      <c r="F1284" s="399">
        <v>0</v>
      </c>
      <c r="G1284" s="399">
        <v>0</v>
      </c>
      <c r="H1284" s="399">
        <v>0</v>
      </c>
    </row>
    <row r="1285" spans="1:8" x14ac:dyDescent="0.3">
      <c r="A1285" s="395" t="s">
        <v>3829</v>
      </c>
      <c r="B1285" s="395" t="s">
        <v>2624</v>
      </c>
      <c r="C1285" s="399">
        <v>0</v>
      </c>
      <c r="D1285" s="399">
        <v>0</v>
      </c>
      <c r="E1285" s="399">
        <v>0</v>
      </c>
      <c r="F1285" s="399">
        <v>0</v>
      </c>
      <c r="G1285" s="399">
        <v>0</v>
      </c>
      <c r="H1285" s="399">
        <v>0</v>
      </c>
    </row>
    <row r="1286" spans="1:8" x14ac:dyDescent="0.3">
      <c r="A1286" s="395" t="s">
        <v>3830</v>
      </c>
      <c r="B1286" s="395" t="s">
        <v>2976</v>
      </c>
      <c r="C1286" s="399">
        <v>0</v>
      </c>
      <c r="D1286" s="399">
        <v>0</v>
      </c>
      <c r="E1286" s="399">
        <v>0</v>
      </c>
      <c r="F1286" s="399">
        <v>0</v>
      </c>
      <c r="G1286" s="399">
        <v>0</v>
      </c>
      <c r="H1286" s="399">
        <v>0</v>
      </c>
    </row>
    <row r="1287" spans="1:8" x14ac:dyDescent="0.3">
      <c r="A1287" s="395" t="s">
        <v>3831</v>
      </c>
      <c r="B1287" s="395" t="s">
        <v>2492</v>
      </c>
      <c r="C1287" s="399">
        <v>0</v>
      </c>
      <c r="D1287" s="399">
        <v>0</v>
      </c>
      <c r="E1287" s="399">
        <v>14.61</v>
      </c>
      <c r="F1287" s="399">
        <v>14.61</v>
      </c>
      <c r="G1287" s="399">
        <v>-14.61</v>
      </c>
      <c r="H1287" s="399">
        <v>100</v>
      </c>
    </row>
    <row r="1288" spans="1:8" x14ac:dyDescent="0.3">
      <c r="A1288" s="395" t="s">
        <v>3832</v>
      </c>
      <c r="B1288" s="395" t="s">
        <v>3833</v>
      </c>
      <c r="C1288" s="399">
        <v>0</v>
      </c>
      <c r="D1288" s="399">
        <v>0</v>
      </c>
      <c r="E1288" s="399">
        <v>0</v>
      </c>
      <c r="F1288" s="399">
        <v>0</v>
      </c>
      <c r="G1288" s="399">
        <v>0</v>
      </c>
      <c r="H1288" s="399">
        <v>0</v>
      </c>
    </row>
    <row r="1289" spans="1:8" x14ac:dyDescent="0.3">
      <c r="A1289" s="395" t="s">
        <v>3834</v>
      </c>
      <c r="B1289" s="395" t="s">
        <v>2979</v>
      </c>
      <c r="C1289" s="399">
        <v>0</v>
      </c>
      <c r="D1289" s="399">
        <v>0</v>
      </c>
      <c r="E1289" s="399">
        <v>0</v>
      </c>
      <c r="F1289" s="399">
        <v>0</v>
      </c>
      <c r="G1289" s="399">
        <v>0</v>
      </c>
      <c r="H1289" s="399">
        <v>0</v>
      </c>
    </row>
    <row r="1290" spans="1:8" x14ac:dyDescent="0.3">
      <c r="A1290" s="395" t="s">
        <v>3835</v>
      </c>
      <c r="B1290" s="395" t="s">
        <v>3836</v>
      </c>
      <c r="C1290" s="399">
        <v>0</v>
      </c>
      <c r="D1290" s="399">
        <v>0</v>
      </c>
      <c r="E1290" s="399">
        <v>0</v>
      </c>
      <c r="F1290" s="399">
        <v>0</v>
      </c>
      <c r="G1290" s="399">
        <v>0</v>
      </c>
      <c r="H1290" s="399">
        <v>0</v>
      </c>
    </row>
    <row r="1291" spans="1:8" x14ac:dyDescent="0.3">
      <c r="A1291" s="395" t="s">
        <v>3837</v>
      </c>
      <c r="B1291" s="395" t="s">
        <v>3838</v>
      </c>
      <c r="C1291" s="399">
        <v>0</v>
      </c>
      <c r="D1291" s="399">
        <v>0</v>
      </c>
      <c r="E1291" s="399">
        <v>0</v>
      </c>
      <c r="F1291" s="399">
        <v>0</v>
      </c>
      <c r="G1291" s="399">
        <v>0</v>
      </c>
      <c r="H1291" s="399">
        <v>0</v>
      </c>
    </row>
    <row r="1292" spans="1:8" x14ac:dyDescent="0.3">
      <c r="A1292" s="395" t="s">
        <v>3839</v>
      </c>
      <c r="B1292" s="395" t="s">
        <v>3840</v>
      </c>
      <c r="C1292" s="399">
        <v>0</v>
      </c>
      <c r="D1292" s="399">
        <v>0</v>
      </c>
      <c r="E1292" s="399">
        <v>0</v>
      </c>
      <c r="F1292" s="399">
        <v>0</v>
      </c>
      <c r="G1292" s="399">
        <v>0</v>
      </c>
      <c r="H1292" s="399">
        <v>0</v>
      </c>
    </row>
    <row r="1293" spans="1:8" x14ac:dyDescent="0.3">
      <c r="A1293" s="395" t="s">
        <v>3841</v>
      </c>
      <c r="B1293" s="395" t="s">
        <v>3842</v>
      </c>
      <c r="C1293" s="399">
        <v>0</v>
      </c>
      <c r="D1293" s="399">
        <v>0</v>
      </c>
      <c r="E1293" s="399">
        <v>0</v>
      </c>
      <c r="F1293" s="399">
        <v>0</v>
      </c>
      <c r="G1293" s="399">
        <v>0</v>
      </c>
      <c r="H1293" s="399">
        <v>0</v>
      </c>
    </row>
    <row r="1294" spans="1:8" x14ac:dyDescent="0.3">
      <c r="A1294" s="395" t="s">
        <v>3843</v>
      </c>
      <c r="B1294" s="395" t="s">
        <v>3844</v>
      </c>
      <c r="C1294" s="399">
        <v>0</v>
      </c>
      <c r="D1294" s="399">
        <v>0</v>
      </c>
      <c r="E1294" s="399">
        <v>0</v>
      </c>
      <c r="F1294" s="399">
        <v>0</v>
      </c>
      <c r="G1294" s="399">
        <v>0</v>
      </c>
      <c r="H1294" s="399">
        <v>0</v>
      </c>
    </row>
    <row r="1295" spans="1:8" x14ac:dyDescent="0.3">
      <c r="A1295" s="395" t="s">
        <v>3845</v>
      </c>
      <c r="B1295" s="395" t="s">
        <v>3846</v>
      </c>
      <c r="C1295" s="399">
        <v>0</v>
      </c>
      <c r="D1295" s="399">
        <v>0</v>
      </c>
      <c r="E1295" s="399">
        <v>0</v>
      </c>
      <c r="F1295" s="399">
        <v>0</v>
      </c>
      <c r="G1295" s="399">
        <v>0</v>
      </c>
      <c r="H1295" s="399">
        <v>0</v>
      </c>
    </row>
    <row r="1296" spans="1:8" x14ac:dyDescent="0.3">
      <c r="A1296" s="395" t="s">
        <v>3847</v>
      </c>
      <c r="B1296" s="395" t="s">
        <v>3848</v>
      </c>
      <c r="C1296" s="399">
        <v>0</v>
      </c>
      <c r="D1296" s="399">
        <v>0</v>
      </c>
      <c r="E1296" s="399">
        <v>0</v>
      </c>
      <c r="F1296" s="399">
        <v>0</v>
      </c>
      <c r="G1296" s="399">
        <v>0</v>
      </c>
      <c r="H1296" s="399">
        <v>0</v>
      </c>
    </row>
    <row r="1297" spans="1:8" x14ac:dyDescent="0.3">
      <c r="A1297" s="395" t="s">
        <v>3849</v>
      </c>
      <c r="B1297" s="395" t="s">
        <v>3850</v>
      </c>
      <c r="C1297" s="399">
        <v>0</v>
      </c>
      <c r="D1297" s="399">
        <v>0</v>
      </c>
      <c r="E1297" s="399">
        <v>0</v>
      </c>
      <c r="F1297" s="399">
        <v>0</v>
      </c>
      <c r="G1297" s="399">
        <v>0</v>
      </c>
      <c r="H1297" s="399">
        <v>0</v>
      </c>
    </row>
    <row r="1298" spans="1:8" x14ac:dyDescent="0.3">
      <c r="A1298" s="395" t="s">
        <v>3851</v>
      </c>
      <c r="B1298" s="395" t="s">
        <v>1032</v>
      </c>
      <c r="C1298" s="399">
        <v>0</v>
      </c>
      <c r="D1298" s="399">
        <v>0</v>
      </c>
      <c r="E1298" s="399">
        <v>0</v>
      </c>
      <c r="F1298" s="399">
        <v>0</v>
      </c>
      <c r="G1298" s="399">
        <v>0</v>
      </c>
      <c r="H1298" s="399">
        <v>0</v>
      </c>
    </row>
    <row r="1299" spans="1:8" x14ac:dyDescent="0.3">
      <c r="A1299" s="395" t="s">
        <v>3852</v>
      </c>
      <c r="B1299" s="395" t="s">
        <v>3853</v>
      </c>
      <c r="C1299" s="399">
        <v>0</v>
      </c>
      <c r="D1299" s="399">
        <v>0</v>
      </c>
      <c r="E1299" s="399">
        <v>0</v>
      </c>
      <c r="F1299" s="399">
        <v>0</v>
      </c>
      <c r="G1299" s="399">
        <v>0</v>
      </c>
      <c r="H1299" s="399">
        <v>0</v>
      </c>
    </row>
    <row r="1300" spans="1:8" x14ac:dyDescent="0.3">
      <c r="A1300" s="395" t="s">
        <v>2169</v>
      </c>
      <c r="B1300" s="395" t="s">
        <v>1074</v>
      </c>
      <c r="C1300" s="399">
        <v>0</v>
      </c>
      <c r="D1300" s="399">
        <v>0</v>
      </c>
      <c r="E1300" s="399">
        <v>1643.13</v>
      </c>
      <c r="F1300" s="399">
        <v>1643.13</v>
      </c>
      <c r="G1300" s="399">
        <v>-1643.13</v>
      </c>
      <c r="H1300" s="399">
        <v>100</v>
      </c>
    </row>
    <row r="1301" spans="1:8" x14ac:dyDescent="0.3">
      <c r="A1301" s="395" t="s">
        <v>3854</v>
      </c>
      <c r="B1301" s="395" t="s">
        <v>3855</v>
      </c>
      <c r="C1301" s="399">
        <v>0</v>
      </c>
      <c r="D1301" s="399">
        <v>0</v>
      </c>
      <c r="E1301" s="399">
        <v>0</v>
      </c>
      <c r="F1301" s="399">
        <v>0</v>
      </c>
      <c r="G1301" s="399">
        <v>0</v>
      </c>
      <c r="H1301" s="399">
        <v>0</v>
      </c>
    </row>
    <row r="1302" spans="1:8" x14ac:dyDescent="0.3">
      <c r="A1302" s="395" t="s">
        <v>3856</v>
      </c>
      <c r="B1302" s="395" t="s">
        <v>3857</v>
      </c>
      <c r="C1302" s="399">
        <v>0</v>
      </c>
      <c r="D1302" s="399">
        <v>0</v>
      </c>
      <c r="E1302" s="399">
        <v>0</v>
      </c>
      <c r="F1302" s="399">
        <v>0</v>
      </c>
      <c r="G1302" s="399">
        <v>0</v>
      </c>
      <c r="H1302" s="399">
        <v>0</v>
      </c>
    </row>
    <row r="1303" spans="1:8" x14ac:dyDescent="0.3">
      <c r="A1303" s="395" t="s">
        <v>3858</v>
      </c>
      <c r="B1303" s="395" t="s">
        <v>3576</v>
      </c>
      <c r="C1303" s="399">
        <v>0</v>
      </c>
      <c r="D1303" s="399">
        <v>0</v>
      </c>
      <c r="E1303" s="399">
        <v>0</v>
      </c>
      <c r="F1303" s="399">
        <v>0</v>
      </c>
      <c r="G1303" s="399">
        <v>0</v>
      </c>
      <c r="H1303" s="399">
        <v>0</v>
      </c>
    </row>
    <row r="1304" spans="1:8" x14ac:dyDescent="0.3">
      <c r="A1304" s="395" t="s">
        <v>3859</v>
      </c>
      <c r="B1304" s="395" t="s">
        <v>2478</v>
      </c>
      <c r="C1304" s="399">
        <v>0</v>
      </c>
      <c r="D1304" s="399">
        <v>0</v>
      </c>
      <c r="E1304" s="399">
        <v>0</v>
      </c>
      <c r="F1304" s="399">
        <v>0</v>
      </c>
      <c r="G1304" s="399">
        <v>0</v>
      </c>
      <c r="H1304" s="399">
        <v>0</v>
      </c>
    </row>
    <row r="1305" spans="1:8" x14ac:dyDescent="0.3">
      <c r="A1305" s="395" t="s">
        <v>3860</v>
      </c>
      <c r="B1305" s="395" t="s">
        <v>984</v>
      </c>
      <c r="C1305" s="399">
        <v>0</v>
      </c>
      <c r="D1305" s="399">
        <v>0</v>
      </c>
      <c r="E1305" s="399">
        <v>0</v>
      </c>
      <c r="F1305" s="399">
        <v>0</v>
      </c>
      <c r="G1305" s="399">
        <v>0</v>
      </c>
      <c r="H1305" s="399">
        <v>0</v>
      </c>
    </row>
    <row r="1306" spans="1:8" x14ac:dyDescent="0.3">
      <c r="A1306" s="395" t="s">
        <v>3861</v>
      </c>
      <c r="B1306" s="395" t="s">
        <v>244</v>
      </c>
      <c r="C1306" s="399">
        <v>0</v>
      </c>
      <c r="D1306" s="399">
        <v>0</v>
      </c>
      <c r="E1306" s="399">
        <v>0</v>
      </c>
      <c r="F1306" s="399">
        <v>0</v>
      </c>
      <c r="G1306" s="399">
        <v>0</v>
      </c>
      <c r="H1306" s="399">
        <v>0</v>
      </c>
    </row>
    <row r="1307" spans="1:8" x14ac:dyDescent="0.3">
      <c r="A1307" s="395" t="s">
        <v>3862</v>
      </c>
      <c r="B1307" s="395" t="s">
        <v>553</v>
      </c>
      <c r="C1307" s="399">
        <v>0</v>
      </c>
      <c r="D1307" s="399">
        <v>0</v>
      </c>
      <c r="E1307" s="399">
        <v>0</v>
      </c>
      <c r="F1307" s="399">
        <v>0</v>
      </c>
      <c r="G1307" s="399">
        <v>0</v>
      </c>
      <c r="H1307" s="399">
        <v>0</v>
      </c>
    </row>
    <row r="1308" spans="1:8" x14ac:dyDescent="0.3">
      <c r="A1308" s="395" t="s">
        <v>3863</v>
      </c>
      <c r="B1308" s="395" t="s">
        <v>1036</v>
      </c>
      <c r="C1308" s="399">
        <v>0</v>
      </c>
      <c r="D1308" s="399">
        <v>0</v>
      </c>
      <c r="E1308" s="399">
        <v>0</v>
      </c>
      <c r="F1308" s="399">
        <v>0</v>
      </c>
      <c r="G1308" s="399">
        <v>0</v>
      </c>
      <c r="H1308" s="399">
        <v>0</v>
      </c>
    </row>
    <row r="1309" spans="1:8" x14ac:dyDescent="0.3">
      <c r="A1309" s="395" t="s">
        <v>3864</v>
      </c>
      <c r="B1309" s="395" t="s">
        <v>2987</v>
      </c>
      <c r="C1309" s="399">
        <v>0</v>
      </c>
      <c r="D1309" s="399">
        <v>0</v>
      </c>
      <c r="E1309" s="399">
        <v>0</v>
      </c>
      <c r="F1309" s="399">
        <v>0</v>
      </c>
      <c r="G1309" s="399">
        <v>0</v>
      </c>
      <c r="H1309" s="399">
        <v>0</v>
      </c>
    </row>
    <row r="1310" spans="1:8" x14ac:dyDescent="0.3">
      <c r="A1310" s="395" t="s">
        <v>3865</v>
      </c>
      <c r="B1310" s="395" t="s">
        <v>2656</v>
      </c>
      <c r="C1310" s="399">
        <v>0</v>
      </c>
      <c r="D1310" s="399">
        <v>0</v>
      </c>
      <c r="E1310" s="399">
        <v>0</v>
      </c>
      <c r="F1310" s="399">
        <v>0</v>
      </c>
      <c r="G1310" s="399">
        <v>0</v>
      </c>
      <c r="H1310" s="399">
        <v>0</v>
      </c>
    </row>
    <row r="1311" spans="1:8" x14ac:dyDescent="0.3">
      <c r="A1311" s="395" t="s">
        <v>3866</v>
      </c>
      <c r="B1311" s="395" t="s">
        <v>3867</v>
      </c>
      <c r="C1311" s="399">
        <v>0</v>
      </c>
      <c r="D1311" s="399">
        <v>0</v>
      </c>
      <c r="E1311" s="399">
        <v>0</v>
      </c>
      <c r="F1311" s="399">
        <v>0</v>
      </c>
      <c r="G1311" s="399">
        <v>0</v>
      </c>
      <c r="H1311" s="399">
        <v>0</v>
      </c>
    </row>
    <row r="1312" spans="1:8" x14ac:dyDescent="0.3">
      <c r="A1312" s="395" t="s">
        <v>3868</v>
      </c>
      <c r="B1312" s="395" t="s">
        <v>246</v>
      </c>
      <c r="C1312" s="399">
        <v>0</v>
      </c>
      <c r="D1312" s="399">
        <v>0</v>
      </c>
      <c r="E1312" s="399">
        <v>0</v>
      </c>
      <c r="F1312" s="399">
        <v>0</v>
      </c>
      <c r="G1312" s="399">
        <v>0</v>
      </c>
      <c r="H1312" s="399">
        <v>0</v>
      </c>
    </row>
    <row r="1313" spans="1:8" x14ac:dyDescent="0.3">
      <c r="A1313" s="395" t="s">
        <v>3869</v>
      </c>
      <c r="B1313" s="395" t="s">
        <v>3870</v>
      </c>
      <c r="C1313" s="399">
        <v>0</v>
      </c>
      <c r="D1313" s="399">
        <v>0</v>
      </c>
      <c r="E1313" s="399">
        <v>0</v>
      </c>
      <c r="F1313" s="399">
        <v>0</v>
      </c>
      <c r="G1313" s="399">
        <v>0</v>
      </c>
      <c r="H1313" s="399">
        <v>0</v>
      </c>
    </row>
    <row r="1314" spans="1:8" x14ac:dyDescent="0.3">
      <c r="A1314" s="395" t="s">
        <v>3871</v>
      </c>
      <c r="B1314" s="395" t="s">
        <v>2904</v>
      </c>
      <c r="C1314" s="399">
        <v>0</v>
      </c>
      <c r="D1314" s="399">
        <v>0</v>
      </c>
      <c r="E1314" s="399">
        <v>0</v>
      </c>
      <c r="F1314" s="399">
        <v>0</v>
      </c>
      <c r="G1314" s="399">
        <v>0</v>
      </c>
      <c r="H1314" s="399">
        <v>0</v>
      </c>
    </row>
    <row r="1315" spans="1:8" x14ac:dyDescent="0.3">
      <c r="A1315" s="395" t="s">
        <v>3872</v>
      </c>
      <c r="B1315" s="395" t="s">
        <v>2995</v>
      </c>
      <c r="C1315" s="399">
        <v>0</v>
      </c>
      <c r="D1315" s="399">
        <v>0</v>
      </c>
      <c r="E1315" s="399">
        <v>0</v>
      </c>
      <c r="F1315" s="399">
        <v>0</v>
      </c>
      <c r="G1315" s="399">
        <v>0</v>
      </c>
      <c r="H1315" s="399">
        <v>0</v>
      </c>
    </row>
    <row r="1316" spans="1:8" x14ac:dyDescent="0.3">
      <c r="A1316" s="395" t="s">
        <v>3873</v>
      </c>
      <c r="B1316" s="395" t="s">
        <v>3874</v>
      </c>
      <c r="C1316" s="399">
        <v>0</v>
      </c>
      <c r="D1316" s="399">
        <v>0</v>
      </c>
      <c r="E1316" s="399">
        <v>0</v>
      </c>
      <c r="F1316" s="399">
        <v>0</v>
      </c>
      <c r="G1316" s="399">
        <v>0</v>
      </c>
      <c r="H1316" s="399">
        <v>0</v>
      </c>
    </row>
    <row r="1317" spans="1:8" x14ac:dyDescent="0.3">
      <c r="A1317" s="395" t="s">
        <v>3875</v>
      </c>
      <c r="B1317" s="395" t="s">
        <v>3876</v>
      </c>
      <c r="C1317" s="399">
        <v>0</v>
      </c>
      <c r="D1317" s="399">
        <v>0</v>
      </c>
      <c r="E1317" s="399">
        <v>0</v>
      </c>
      <c r="F1317" s="399">
        <v>0</v>
      </c>
      <c r="G1317" s="399">
        <v>0</v>
      </c>
      <c r="H1317" s="399">
        <v>0</v>
      </c>
    </row>
    <row r="1318" spans="1:8" x14ac:dyDescent="0.3">
      <c r="A1318" s="395" t="s">
        <v>3877</v>
      </c>
      <c r="B1318" s="395" t="s">
        <v>3878</v>
      </c>
      <c r="C1318" s="399">
        <v>0</v>
      </c>
      <c r="D1318" s="399">
        <v>0</v>
      </c>
      <c r="E1318" s="399">
        <v>0</v>
      </c>
      <c r="F1318" s="399">
        <v>0</v>
      </c>
      <c r="G1318" s="399">
        <v>0</v>
      </c>
      <c r="H1318" s="399">
        <v>0</v>
      </c>
    </row>
    <row r="1319" spans="1:8" x14ac:dyDescent="0.3">
      <c r="A1319" s="395" t="s">
        <v>3879</v>
      </c>
      <c r="B1319" s="395" t="s">
        <v>3880</v>
      </c>
      <c r="C1319" s="399">
        <v>0</v>
      </c>
      <c r="D1319" s="399">
        <v>0</v>
      </c>
      <c r="E1319" s="399">
        <v>0</v>
      </c>
      <c r="F1319" s="399">
        <v>0</v>
      </c>
      <c r="G1319" s="399">
        <v>0</v>
      </c>
      <c r="H1319" s="399">
        <v>0</v>
      </c>
    </row>
    <row r="1320" spans="1:8" x14ac:dyDescent="0.3">
      <c r="A1320" s="395" t="s">
        <v>3881</v>
      </c>
      <c r="B1320" s="395" t="s">
        <v>2663</v>
      </c>
      <c r="C1320" s="399">
        <v>0</v>
      </c>
      <c r="D1320" s="399">
        <v>0</v>
      </c>
      <c r="E1320" s="399">
        <v>0</v>
      </c>
      <c r="F1320" s="399">
        <v>0</v>
      </c>
      <c r="G1320" s="399">
        <v>0</v>
      </c>
      <c r="H1320" s="399">
        <v>0</v>
      </c>
    </row>
    <row r="1321" spans="1:8" x14ac:dyDescent="0.3">
      <c r="A1321" s="395" t="s">
        <v>3882</v>
      </c>
      <c r="B1321" s="395" t="s">
        <v>44</v>
      </c>
      <c r="C1321" s="399">
        <v>0</v>
      </c>
      <c r="D1321" s="399">
        <v>0</v>
      </c>
      <c r="E1321" s="399">
        <v>0</v>
      </c>
      <c r="F1321" s="399">
        <v>0</v>
      </c>
      <c r="G1321" s="399">
        <v>0</v>
      </c>
      <c r="H1321" s="399">
        <v>0</v>
      </c>
    </row>
    <row r="1322" spans="1:8" x14ac:dyDescent="0.3">
      <c r="A1322" s="395" t="s">
        <v>3883</v>
      </c>
      <c r="B1322" s="395" t="s">
        <v>3261</v>
      </c>
      <c r="C1322" s="399">
        <v>0</v>
      </c>
      <c r="D1322" s="399">
        <v>0</v>
      </c>
      <c r="E1322" s="399">
        <v>0</v>
      </c>
      <c r="F1322" s="399">
        <v>0</v>
      </c>
      <c r="G1322" s="399">
        <v>0</v>
      </c>
      <c r="H1322" s="399">
        <v>0</v>
      </c>
    </row>
    <row r="1323" spans="1:8" x14ac:dyDescent="0.3">
      <c r="A1323" s="395" t="s">
        <v>3884</v>
      </c>
      <c r="B1323" s="395" t="s">
        <v>943</v>
      </c>
      <c r="C1323" s="399">
        <v>0</v>
      </c>
      <c r="D1323" s="399">
        <v>0</v>
      </c>
      <c r="E1323" s="399">
        <v>0</v>
      </c>
      <c r="F1323" s="399">
        <v>0</v>
      </c>
      <c r="G1323" s="399">
        <v>0</v>
      </c>
      <c r="H1323" s="399">
        <v>0</v>
      </c>
    </row>
    <row r="1324" spans="1:8" x14ac:dyDescent="0.3">
      <c r="A1324" s="395" t="s">
        <v>3885</v>
      </c>
      <c r="B1324" s="395" t="s">
        <v>3886</v>
      </c>
      <c r="C1324" s="399">
        <v>0</v>
      </c>
      <c r="D1324" s="399">
        <v>0</v>
      </c>
      <c r="E1324" s="399">
        <v>0</v>
      </c>
      <c r="F1324" s="399">
        <v>0</v>
      </c>
      <c r="G1324" s="399">
        <v>0</v>
      </c>
      <c r="H1324" s="399">
        <v>0</v>
      </c>
    </row>
    <row r="1325" spans="1:8" x14ac:dyDescent="0.3">
      <c r="A1325" s="395" t="s">
        <v>3887</v>
      </c>
      <c r="B1325" s="395" t="s">
        <v>690</v>
      </c>
      <c r="C1325" s="399">
        <v>0</v>
      </c>
      <c r="D1325" s="399">
        <v>0</v>
      </c>
      <c r="E1325" s="399">
        <v>0</v>
      </c>
      <c r="F1325" s="399">
        <v>0</v>
      </c>
      <c r="G1325" s="399">
        <v>0</v>
      </c>
      <c r="H1325" s="399">
        <v>0</v>
      </c>
    </row>
    <row r="1326" spans="1:8" x14ac:dyDescent="0.3">
      <c r="A1326" s="395" t="s">
        <v>3888</v>
      </c>
      <c r="B1326" s="395" t="s">
        <v>3889</v>
      </c>
      <c r="C1326" s="399">
        <v>0</v>
      </c>
      <c r="D1326" s="399">
        <v>0</v>
      </c>
      <c r="E1326" s="399">
        <v>0</v>
      </c>
      <c r="F1326" s="399">
        <v>0</v>
      </c>
      <c r="G1326" s="399">
        <v>0</v>
      </c>
      <c r="H1326" s="399">
        <v>0</v>
      </c>
    </row>
    <row r="1327" spans="1:8" x14ac:dyDescent="0.3">
      <c r="A1327" s="395" t="s">
        <v>3890</v>
      </c>
      <c r="B1327" s="395" t="s">
        <v>575</v>
      </c>
      <c r="C1327" s="399">
        <v>0</v>
      </c>
      <c r="D1327" s="399">
        <v>0</v>
      </c>
      <c r="E1327" s="399">
        <v>0</v>
      </c>
      <c r="F1327" s="399">
        <v>0</v>
      </c>
      <c r="G1327" s="399">
        <v>0</v>
      </c>
      <c r="H1327" s="399">
        <v>0</v>
      </c>
    </row>
    <row r="1328" spans="1:8" x14ac:dyDescent="0.3">
      <c r="A1328" s="395" t="s">
        <v>3891</v>
      </c>
      <c r="B1328" s="395" t="s">
        <v>993</v>
      </c>
      <c r="C1328" s="399">
        <v>0</v>
      </c>
      <c r="D1328" s="399">
        <v>0</v>
      </c>
      <c r="E1328" s="399">
        <v>0</v>
      </c>
      <c r="F1328" s="399">
        <v>0</v>
      </c>
      <c r="G1328" s="399">
        <v>0</v>
      </c>
      <c r="H1328" s="399">
        <v>0</v>
      </c>
    </row>
    <row r="1329" spans="1:8" x14ac:dyDescent="0.3">
      <c r="A1329" s="395" t="s">
        <v>3892</v>
      </c>
      <c r="B1329" s="395" t="s">
        <v>3893</v>
      </c>
      <c r="C1329" s="399">
        <v>0</v>
      </c>
      <c r="D1329" s="399">
        <v>0</v>
      </c>
      <c r="E1329" s="399">
        <v>0</v>
      </c>
      <c r="F1329" s="399">
        <v>0</v>
      </c>
      <c r="G1329" s="399">
        <v>0</v>
      </c>
      <c r="H1329" s="399">
        <v>0</v>
      </c>
    </row>
    <row r="1330" spans="1:8" x14ac:dyDescent="0.3">
      <c r="A1330" s="395" t="s">
        <v>3894</v>
      </c>
      <c r="B1330" s="395" t="s">
        <v>3895</v>
      </c>
      <c r="C1330" s="399">
        <v>0</v>
      </c>
      <c r="D1330" s="399">
        <v>0</v>
      </c>
      <c r="E1330" s="399">
        <v>0</v>
      </c>
      <c r="F1330" s="399">
        <v>0</v>
      </c>
      <c r="G1330" s="399">
        <v>0</v>
      </c>
      <c r="H1330" s="399">
        <v>0</v>
      </c>
    </row>
    <row r="1331" spans="1:8" x14ac:dyDescent="0.3">
      <c r="A1331" s="395" t="s">
        <v>3896</v>
      </c>
      <c r="B1331" s="395" t="s">
        <v>3897</v>
      </c>
      <c r="C1331" s="399">
        <v>0</v>
      </c>
      <c r="D1331" s="399">
        <v>0</v>
      </c>
      <c r="E1331" s="399">
        <v>0</v>
      </c>
      <c r="F1331" s="399">
        <v>0</v>
      </c>
      <c r="G1331" s="399">
        <v>0</v>
      </c>
      <c r="H1331" s="399">
        <v>0</v>
      </c>
    </row>
    <row r="1332" spans="1:8" x14ac:dyDescent="0.3">
      <c r="A1332" s="395" t="s">
        <v>3898</v>
      </c>
      <c r="B1332" s="395" t="s">
        <v>3899</v>
      </c>
      <c r="C1332" s="399">
        <v>0</v>
      </c>
      <c r="D1332" s="399">
        <v>0</v>
      </c>
      <c r="E1332" s="399">
        <v>0</v>
      </c>
      <c r="F1332" s="399">
        <v>0</v>
      </c>
      <c r="G1332" s="399">
        <v>0</v>
      </c>
      <c r="H1332" s="399">
        <v>0</v>
      </c>
    </row>
    <row r="1333" spans="1:8" x14ac:dyDescent="0.3">
      <c r="A1333" s="395" t="s">
        <v>3900</v>
      </c>
      <c r="B1333" s="395" t="s">
        <v>1087</v>
      </c>
      <c r="C1333" s="399">
        <v>0</v>
      </c>
      <c r="D1333" s="399">
        <v>0</v>
      </c>
      <c r="E1333" s="399">
        <v>0</v>
      </c>
      <c r="F1333" s="399">
        <v>0</v>
      </c>
      <c r="G1333" s="399">
        <v>0</v>
      </c>
      <c r="H1333" s="399">
        <v>0</v>
      </c>
    </row>
    <row r="1334" spans="1:8" x14ac:dyDescent="0.3">
      <c r="A1334" s="395" t="s">
        <v>3901</v>
      </c>
      <c r="B1334" s="395" t="s">
        <v>3902</v>
      </c>
      <c r="C1334" s="399">
        <v>0</v>
      </c>
      <c r="D1334" s="399">
        <v>0</v>
      </c>
      <c r="E1334" s="399">
        <v>0</v>
      </c>
      <c r="F1334" s="399">
        <v>0</v>
      </c>
      <c r="G1334" s="399">
        <v>0</v>
      </c>
      <c r="H1334" s="399">
        <v>0</v>
      </c>
    </row>
    <row r="1335" spans="1:8" x14ac:dyDescent="0.3">
      <c r="A1335" s="395" t="s">
        <v>3903</v>
      </c>
      <c r="B1335" s="395" t="s">
        <v>3904</v>
      </c>
      <c r="C1335" s="399">
        <v>0</v>
      </c>
      <c r="D1335" s="399">
        <v>0</v>
      </c>
      <c r="E1335" s="399">
        <v>0</v>
      </c>
      <c r="F1335" s="399">
        <v>0</v>
      </c>
      <c r="G1335" s="399">
        <v>0</v>
      </c>
      <c r="H1335" s="399">
        <v>0</v>
      </c>
    </row>
    <row r="1336" spans="1:8" x14ac:dyDescent="0.3">
      <c r="A1336" s="395" t="s">
        <v>3905</v>
      </c>
      <c r="B1336" s="395" t="s">
        <v>3906</v>
      </c>
      <c r="C1336" s="399">
        <v>0</v>
      </c>
      <c r="D1336" s="399">
        <v>0</v>
      </c>
      <c r="E1336" s="399">
        <v>0</v>
      </c>
      <c r="F1336" s="399">
        <v>0</v>
      </c>
      <c r="G1336" s="399">
        <v>0</v>
      </c>
      <c r="H1336" s="399">
        <v>0</v>
      </c>
    </row>
    <row r="1337" spans="1:8" x14ac:dyDescent="0.3">
      <c r="A1337" s="395" t="s">
        <v>3907</v>
      </c>
      <c r="B1337" s="395" t="s">
        <v>3908</v>
      </c>
      <c r="C1337" s="399">
        <v>0</v>
      </c>
      <c r="D1337" s="399">
        <v>0</v>
      </c>
      <c r="E1337" s="399">
        <v>0</v>
      </c>
      <c r="F1337" s="399">
        <v>0</v>
      </c>
      <c r="G1337" s="399">
        <v>0</v>
      </c>
      <c r="H1337" s="399">
        <v>0</v>
      </c>
    </row>
    <row r="1338" spans="1:8" x14ac:dyDescent="0.3">
      <c r="A1338" s="395" t="s">
        <v>3909</v>
      </c>
      <c r="B1338" s="395" t="s">
        <v>3910</v>
      </c>
      <c r="C1338" s="399">
        <v>0</v>
      </c>
      <c r="D1338" s="399">
        <v>0</v>
      </c>
      <c r="E1338" s="399">
        <v>0</v>
      </c>
      <c r="F1338" s="399">
        <v>0</v>
      </c>
      <c r="G1338" s="399">
        <v>0</v>
      </c>
      <c r="H1338" s="399">
        <v>0</v>
      </c>
    </row>
    <row r="1339" spans="1:8" x14ac:dyDescent="0.3">
      <c r="A1339" s="395" t="s">
        <v>3911</v>
      </c>
      <c r="B1339" s="395" t="s">
        <v>3912</v>
      </c>
      <c r="C1339" s="399">
        <v>0</v>
      </c>
      <c r="D1339" s="399">
        <v>0</v>
      </c>
      <c r="E1339" s="399">
        <v>0</v>
      </c>
      <c r="F1339" s="399">
        <v>0</v>
      </c>
      <c r="G1339" s="399">
        <v>0</v>
      </c>
      <c r="H1339" s="399">
        <v>0</v>
      </c>
    </row>
    <row r="1340" spans="1:8" x14ac:dyDescent="0.3">
      <c r="A1340" s="395" t="s">
        <v>3913</v>
      </c>
      <c r="B1340" s="395" t="s">
        <v>3914</v>
      </c>
      <c r="C1340" s="399">
        <v>0</v>
      </c>
      <c r="D1340" s="399">
        <v>0</v>
      </c>
      <c r="E1340" s="399">
        <v>0</v>
      </c>
      <c r="F1340" s="399">
        <v>0</v>
      </c>
      <c r="G1340" s="399">
        <v>0</v>
      </c>
      <c r="H1340" s="399">
        <v>0</v>
      </c>
    </row>
    <row r="1341" spans="1:8" x14ac:dyDescent="0.3">
      <c r="A1341" s="395" t="s">
        <v>3915</v>
      </c>
      <c r="B1341" s="395" t="s">
        <v>3916</v>
      </c>
      <c r="C1341" s="399">
        <v>0</v>
      </c>
      <c r="D1341" s="399">
        <v>0</v>
      </c>
      <c r="E1341" s="399">
        <v>0</v>
      </c>
      <c r="F1341" s="399">
        <v>0</v>
      </c>
      <c r="G1341" s="399">
        <v>0</v>
      </c>
      <c r="H1341" s="399">
        <v>0</v>
      </c>
    </row>
    <row r="1342" spans="1:8" x14ac:dyDescent="0.3">
      <c r="A1342" s="395" t="s">
        <v>3917</v>
      </c>
      <c r="B1342" s="395" t="s">
        <v>3918</v>
      </c>
      <c r="C1342" s="399">
        <v>0</v>
      </c>
      <c r="D1342" s="399">
        <v>0</v>
      </c>
      <c r="E1342" s="399">
        <v>0</v>
      </c>
      <c r="F1342" s="399">
        <v>0</v>
      </c>
      <c r="G1342" s="399">
        <v>0</v>
      </c>
      <c r="H1342" s="399">
        <v>0</v>
      </c>
    </row>
    <row r="1343" spans="1:8" x14ac:dyDescent="0.3">
      <c r="A1343" s="395" t="s">
        <v>3919</v>
      </c>
      <c r="B1343" s="395" t="s">
        <v>3920</v>
      </c>
      <c r="C1343" s="399">
        <v>0</v>
      </c>
      <c r="D1343" s="399">
        <v>0</v>
      </c>
      <c r="E1343" s="399">
        <v>0</v>
      </c>
      <c r="F1343" s="399">
        <v>0</v>
      </c>
      <c r="G1343" s="399">
        <v>0</v>
      </c>
      <c r="H1343" s="399">
        <v>0</v>
      </c>
    </row>
    <row r="1344" spans="1:8" x14ac:dyDescent="0.3">
      <c r="A1344" s="395" t="s">
        <v>3921</v>
      </c>
      <c r="B1344" s="395" t="s">
        <v>3922</v>
      </c>
      <c r="C1344" s="399">
        <v>0</v>
      </c>
      <c r="D1344" s="399">
        <v>0</v>
      </c>
      <c r="E1344" s="399">
        <v>0</v>
      </c>
      <c r="F1344" s="399">
        <v>0</v>
      </c>
      <c r="G1344" s="399">
        <v>0</v>
      </c>
      <c r="H1344" s="399">
        <v>0</v>
      </c>
    </row>
    <row r="1345" spans="1:8" x14ac:dyDescent="0.3">
      <c r="A1345" s="395" t="s">
        <v>3923</v>
      </c>
      <c r="B1345" s="395" t="s">
        <v>3924</v>
      </c>
      <c r="C1345" s="399">
        <v>0</v>
      </c>
      <c r="D1345" s="399">
        <v>0</v>
      </c>
      <c r="E1345" s="399">
        <v>0</v>
      </c>
      <c r="F1345" s="399">
        <v>0</v>
      </c>
      <c r="G1345" s="399">
        <v>0</v>
      </c>
      <c r="H1345" s="399">
        <v>0</v>
      </c>
    </row>
    <row r="1346" spans="1:8" x14ac:dyDescent="0.3">
      <c r="A1346" s="395" t="s">
        <v>3925</v>
      </c>
      <c r="B1346" s="395" t="s">
        <v>3926</v>
      </c>
      <c r="C1346" s="399">
        <v>0</v>
      </c>
      <c r="D1346" s="399">
        <v>0</v>
      </c>
      <c r="E1346" s="399">
        <v>0</v>
      </c>
      <c r="F1346" s="399">
        <v>0</v>
      </c>
      <c r="G1346" s="399">
        <v>0</v>
      </c>
      <c r="H1346" s="399">
        <v>0</v>
      </c>
    </row>
    <row r="1347" spans="1:8" x14ac:dyDescent="0.3">
      <c r="A1347" s="395" t="s">
        <v>3927</v>
      </c>
      <c r="B1347" s="395" t="s">
        <v>3928</v>
      </c>
      <c r="C1347" s="399">
        <v>0</v>
      </c>
      <c r="D1347" s="399">
        <v>0</v>
      </c>
      <c r="E1347" s="399">
        <v>0</v>
      </c>
      <c r="F1347" s="399">
        <v>0</v>
      </c>
      <c r="G1347" s="399">
        <v>0</v>
      </c>
      <c r="H1347" s="399">
        <v>0</v>
      </c>
    </row>
    <row r="1348" spans="1:8" x14ac:dyDescent="0.3">
      <c r="A1348" s="395" t="s">
        <v>3929</v>
      </c>
      <c r="B1348" s="395" t="s">
        <v>3930</v>
      </c>
      <c r="C1348" s="399">
        <v>0</v>
      </c>
      <c r="D1348" s="399">
        <v>0</v>
      </c>
      <c r="E1348" s="399">
        <v>0</v>
      </c>
      <c r="F1348" s="399">
        <v>0</v>
      </c>
      <c r="G1348" s="399">
        <v>0</v>
      </c>
      <c r="H1348" s="399">
        <v>0</v>
      </c>
    </row>
    <row r="1349" spans="1:8" x14ac:dyDescent="0.3">
      <c r="A1349" s="395" t="s">
        <v>3931</v>
      </c>
      <c r="B1349" s="395" t="s">
        <v>3932</v>
      </c>
      <c r="C1349" s="399">
        <v>0</v>
      </c>
      <c r="D1349" s="399">
        <v>0</v>
      </c>
      <c r="E1349" s="399">
        <v>0</v>
      </c>
      <c r="F1349" s="399">
        <v>0</v>
      </c>
      <c r="G1349" s="399">
        <v>0</v>
      </c>
      <c r="H1349" s="399">
        <v>0</v>
      </c>
    </row>
    <row r="1350" spans="1:8" x14ac:dyDescent="0.3">
      <c r="A1350" s="395" t="s">
        <v>3933</v>
      </c>
      <c r="B1350" s="395" t="s">
        <v>3934</v>
      </c>
      <c r="C1350" s="399">
        <v>0</v>
      </c>
      <c r="D1350" s="399">
        <v>0</v>
      </c>
      <c r="E1350" s="399">
        <v>0</v>
      </c>
      <c r="F1350" s="399">
        <v>0</v>
      </c>
      <c r="G1350" s="399">
        <v>0</v>
      </c>
      <c r="H1350" s="399">
        <v>0</v>
      </c>
    </row>
    <row r="1351" spans="1:8" x14ac:dyDescent="0.3">
      <c r="A1351" s="395" t="s">
        <v>3935</v>
      </c>
      <c r="B1351" s="395" t="s">
        <v>3936</v>
      </c>
      <c r="C1351" s="399">
        <v>0</v>
      </c>
      <c r="D1351" s="399">
        <v>0</v>
      </c>
      <c r="E1351" s="399">
        <v>0</v>
      </c>
      <c r="F1351" s="399">
        <v>0</v>
      </c>
      <c r="G1351" s="399">
        <v>0</v>
      </c>
      <c r="H1351" s="399">
        <v>0</v>
      </c>
    </row>
    <row r="1352" spans="1:8" x14ac:dyDescent="0.3">
      <c r="A1352" s="395" t="s">
        <v>3937</v>
      </c>
      <c r="B1352" s="395" t="s">
        <v>3938</v>
      </c>
      <c r="C1352" s="399">
        <v>0</v>
      </c>
      <c r="D1352" s="399">
        <v>0</v>
      </c>
      <c r="E1352" s="399">
        <v>0</v>
      </c>
      <c r="F1352" s="399">
        <v>0</v>
      </c>
      <c r="G1352" s="399">
        <v>0</v>
      </c>
      <c r="H1352" s="399">
        <v>0</v>
      </c>
    </row>
    <row r="1353" spans="1:8" x14ac:dyDescent="0.3">
      <c r="A1353" s="395" t="s">
        <v>3939</v>
      </c>
      <c r="B1353" s="395" t="s">
        <v>3940</v>
      </c>
      <c r="C1353" s="399">
        <v>0</v>
      </c>
      <c r="D1353" s="399">
        <v>0</v>
      </c>
      <c r="E1353" s="399">
        <v>0</v>
      </c>
      <c r="F1353" s="399">
        <v>0</v>
      </c>
      <c r="G1353" s="399">
        <v>0</v>
      </c>
      <c r="H1353" s="399">
        <v>0</v>
      </c>
    </row>
    <row r="1354" spans="1:8" x14ac:dyDescent="0.3">
      <c r="A1354" s="395" t="s">
        <v>3941</v>
      </c>
      <c r="B1354" s="395" t="s">
        <v>3942</v>
      </c>
      <c r="C1354" s="399">
        <v>0</v>
      </c>
      <c r="D1354" s="399">
        <v>0</v>
      </c>
      <c r="E1354" s="399">
        <v>0</v>
      </c>
      <c r="F1354" s="399">
        <v>0</v>
      </c>
      <c r="G1354" s="399">
        <v>0</v>
      </c>
      <c r="H1354" s="399">
        <v>0</v>
      </c>
    </row>
    <row r="1355" spans="1:8" x14ac:dyDescent="0.3">
      <c r="A1355" s="395" t="s">
        <v>3943</v>
      </c>
      <c r="B1355" s="395" t="s">
        <v>3944</v>
      </c>
      <c r="C1355" s="399">
        <v>0</v>
      </c>
      <c r="D1355" s="399">
        <v>0</v>
      </c>
      <c r="E1355" s="399">
        <v>0</v>
      </c>
      <c r="F1355" s="399">
        <v>0</v>
      </c>
      <c r="G1355" s="399">
        <v>0</v>
      </c>
      <c r="H1355" s="399">
        <v>0</v>
      </c>
    </row>
    <row r="1356" spans="1:8" x14ac:dyDescent="0.3">
      <c r="A1356" s="395" t="s">
        <v>3945</v>
      </c>
      <c r="B1356" s="395" t="s">
        <v>3946</v>
      </c>
      <c r="C1356" s="399">
        <v>0</v>
      </c>
      <c r="D1356" s="399">
        <v>0</v>
      </c>
      <c r="E1356" s="399">
        <v>0</v>
      </c>
      <c r="F1356" s="399">
        <v>0</v>
      </c>
      <c r="G1356" s="399">
        <v>0</v>
      </c>
      <c r="H1356" s="399">
        <v>0</v>
      </c>
    </row>
    <row r="1357" spans="1:8" x14ac:dyDescent="0.3">
      <c r="A1357" s="395" t="s">
        <v>3947</v>
      </c>
      <c r="B1357" s="395" t="s">
        <v>3948</v>
      </c>
      <c r="C1357" s="399">
        <v>0</v>
      </c>
      <c r="D1357" s="399">
        <v>0</v>
      </c>
      <c r="E1357" s="399">
        <v>0</v>
      </c>
      <c r="F1357" s="399">
        <v>0</v>
      </c>
      <c r="G1357" s="399">
        <v>0</v>
      </c>
      <c r="H1357" s="399">
        <v>0</v>
      </c>
    </row>
    <row r="1358" spans="1:8" x14ac:dyDescent="0.3">
      <c r="A1358" s="395" t="s">
        <v>3949</v>
      </c>
      <c r="B1358" s="395" t="s">
        <v>3950</v>
      </c>
      <c r="C1358" s="399">
        <v>0</v>
      </c>
      <c r="D1358" s="399">
        <v>0</v>
      </c>
      <c r="E1358" s="399">
        <v>0</v>
      </c>
      <c r="F1358" s="399">
        <v>0</v>
      </c>
      <c r="G1358" s="399">
        <v>0</v>
      </c>
      <c r="H1358" s="399">
        <v>0</v>
      </c>
    </row>
    <row r="1359" spans="1:8" x14ac:dyDescent="0.3">
      <c r="A1359" s="395" t="s">
        <v>3951</v>
      </c>
      <c r="B1359" s="395" t="s">
        <v>3952</v>
      </c>
      <c r="C1359" s="399">
        <v>0</v>
      </c>
      <c r="D1359" s="399">
        <v>0</v>
      </c>
      <c r="E1359" s="399">
        <v>0</v>
      </c>
      <c r="F1359" s="399">
        <v>0</v>
      </c>
      <c r="G1359" s="399">
        <v>0</v>
      </c>
      <c r="H1359" s="399">
        <v>0</v>
      </c>
    </row>
    <row r="1360" spans="1:8" x14ac:dyDescent="0.3">
      <c r="A1360" s="395" t="s">
        <v>3953</v>
      </c>
      <c r="B1360" s="395" t="s">
        <v>3954</v>
      </c>
      <c r="C1360" s="399">
        <v>0</v>
      </c>
      <c r="D1360" s="399">
        <v>0</v>
      </c>
      <c r="E1360" s="399">
        <v>0</v>
      </c>
      <c r="F1360" s="399">
        <v>0</v>
      </c>
      <c r="G1360" s="399">
        <v>0</v>
      </c>
      <c r="H1360" s="399">
        <v>0</v>
      </c>
    </row>
    <row r="1361" spans="1:8" x14ac:dyDescent="0.3">
      <c r="A1361" s="395" t="s">
        <v>3955</v>
      </c>
      <c r="B1361" s="395" t="s">
        <v>3956</v>
      </c>
      <c r="C1361" s="399">
        <v>0</v>
      </c>
      <c r="D1361" s="399">
        <v>0</v>
      </c>
      <c r="E1361" s="399">
        <v>0</v>
      </c>
      <c r="F1361" s="399">
        <v>0</v>
      </c>
      <c r="G1361" s="399">
        <v>0</v>
      </c>
      <c r="H1361" s="399">
        <v>0</v>
      </c>
    </row>
    <row r="1362" spans="1:8" x14ac:dyDescent="0.3">
      <c r="A1362" s="395" t="s">
        <v>3957</v>
      </c>
      <c r="B1362" s="395" t="s">
        <v>3958</v>
      </c>
      <c r="C1362" s="399">
        <v>0</v>
      </c>
      <c r="D1362" s="399">
        <v>0</v>
      </c>
      <c r="E1362" s="399">
        <v>0</v>
      </c>
      <c r="F1362" s="399">
        <v>0</v>
      </c>
      <c r="G1362" s="399">
        <v>0</v>
      </c>
      <c r="H1362" s="399">
        <v>0</v>
      </c>
    </row>
    <row r="1363" spans="1:8" x14ac:dyDescent="0.3">
      <c r="A1363" s="395" t="s">
        <v>3959</v>
      </c>
      <c r="B1363" s="395" t="s">
        <v>3960</v>
      </c>
      <c r="C1363" s="399">
        <v>0</v>
      </c>
      <c r="D1363" s="399">
        <v>0</v>
      </c>
      <c r="E1363" s="399">
        <v>0</v>
      </c>
      <c r="F1363" s="399">
        <v>0</v>
      </c>
      <c r="G1363" s="399">
        <v>0</v>
      </c>
      <c r="H1363" s="399">
        <v>0</v>
      </c>
    </row>
    <row r="1364" spans="1:8" x14ac:dyDescent="0.3">
      <c r="A1364" s="395" t="s">
        <v>3961</v>
      </c>
      <c r="B1364" s="395" t="s">
        <v>3962</v>
      </c>
      <c r="C1364" s="399">
        <v>0</v>
      </c>
      <c r="D1364" s="399">
        <v>0</v>
      </c>
      <c r="E1364" s="399">
        <v>0</v>
      </c>
      <c r="F1364" s="399">
        <v>0</v>
      </c>
      <c r="G1364" s="399">
        <v>0</v>
      </c>
      <c r="H1364" s="399">
        <v>0</v>
      </c>
    </row>
    <row r="1365" spans="1:8" x14ac:dyDescent="0.3">
      <c r="A1365" s="395" t="s">
        <v>3963</v>
      </c>
      <c r="B1365" s="395" t="s">
        <v>3964</v>
      </c>
      <c r="C1365" s="399">
        <v>0</v>
      </c>
      <c r="D1365" s="399">
        <v>0</v>
      </c>
      <c r="E1365" s="399">
        <v>0</v>
      </c>
      <c r="F1365" s="399">
        <v>0</v>
      </c>
      <c r="G1365" s="399">
        <v>0</v>
      </c>
      <c r="H1365" s="399">
        <v>0</v>
      </c>
    </row>
    <row r="1366" spans="1:8" x14ac:dyDescent="0.3">
      <c r="A1366" s="395" t="s">
        <v>3965</v>
      </c>
      <c r="B1366" s="395" t="s">
        <v>3966</v>
      </c>
      <c r="C1366" s="399">
        <v>0</v>
      </c>
      <c r="D1366" s="399">
        <v>0</v>
      </c>
      <c r="E1366" s="399">
        <v>0</v>
      </c>
      <c r="F1366" s="399">
        <v>0</v>
      </c>
      <c r="G1366" s="399">
        <v>0</v>
      </c>
      <c r="H1366" s="399">
        <v>0</v>
      </c>
    </row>
    <row r="1367" spans="1:8" x14ac:dyDescent="0.3">
      <c r="A1367" s="395" t="s">
        <v>3967</v>
      </c>
      <c r="B1367" s="395" t="s">
        <v>3968</v>
      </c>
      <c r="C1367" s="399">
        <v>0</v>
      </c>
      <c r="D1367" s="399">
        <v>0</v>
      </c>
      <c r="E1367" s="399">
        <v>0</v>
      </c>
      <c r="F1367" s="399">
        <v>0</v>
      </c>
      <c r="G1367" s="399">
        <v>0</v>
      </c>
      <c r="H1367" s="399">
        <v>0</v>
      </c>
    </row>
    <row r="1368" spans="1:8" x14ac:dyDescent="0.3">
      <c r="A1368" s="395" t="s">
        <v>3969</v>
      </c>
      <c r="B1368" s="395" t="s">
        <v>3970</v>
      </c>
      <c r="C1368" s="399">
        <v>0</v>
      </c>
      <c r="D1368" s="399">
        <v>0</v>
      </c>
      <c r="E1368" s="399">
        <v>0</v>
      </c>
      <c r="F1368" s="399">
        <v>0</v>
      </c>
      <c r="G1368" s="399">
        <v>0</v>
      </c>
      <c r="H1368" s="399">
        <v>0</v>
      </c>
    </row>
    <row r="1369" spans="1:8" x14ac:dyDescent="0.3">
      <c r="A1369" s="395" t="s">
        <v>3971</v>
      </c>
      <c r="B1369" s="395" t="s">
        <v>3972</v>
      </c>
      <c r="C1369" s="399">
        <v>0</v>
      </c>
      <c r="D1369" s="399">
        <v>0</v>
      </c>
      <c r="E1369" s="399">
        <v>0</v>
      </c>
      <c r="F1369" s="399">
        <v>0</v>
      </c>
      <c r="G1369" s="399">
        <v>0</v>
      </c>
      <c r="H1369" s="399">
        <v>0</v>
      </c>
    </row>
    <row r="1370" spans="1:8" x14ac:dyDescent="0.3">
      <c r="A1370" s="395" t="s">
        <v>3973</v>
      </c>
      <c r="B1370" s="395" t="s">
        <v>3974</v>
      </c>
      <c r="C1370" s="399">
        <v>0</v>
      </c>
      <c r="D1370" s="399">
        <v>0</v>
      </c>
      <c r="E1370" s="399">
        <v>0</v>
      </c>
      <c r="F1370" s="399">
        <v>0</v>
      </c>
      <c r="G1370" s="399">
        <v>0</v>
      </c>
      <c r="H1370" s="399">
        <v>0</v>
      </c>
    </row>
    <row r="1371" spans="1:8" x14ac:dyDescent="0.3">
      <c r="A1371" s="395" t="s">
        <v>3975</v>
      </c>
      <c r="B1371" s="395" t="s">
        <v>3976</v>
      </c>
      <c r="C1371" s="399">
        <v>0</v>
      </c>
      <c r="D1371" s="399">
        <v>0</v>
      </c>
      <c r="E1371" s="399">
        <v>0</v>
      </c>
      <c r="F1371" s="399">
        <v>0</v>
      </c>
      <c r="G1371" s="399">
        <v>0</v>
      </c>
      <c r="H1371" s="399">
        <v>0</v>
      </c>
    </row>
    <row r="1372" spans="1:8" x14ac:dyDescent="0.3">
      <c r="A1372" s="395" t="s">
        <v>3977</v>
      </c>
      <c r="B1372" s="395" t="s">
        <v>3978</v>
      </c>
      <c r="C1372" s="399">
        <v>0</v>
      </c>
      <c r="D1372" s="399">
        <v>0</v>
      </c>
      <c r="E1372" s="399">
        <v>0</v>
      </c>
      <c r="F1372" s="399">
        <v>0</v>
      </c>
      <c r="G1372" s="399">
        <v>0</v>
      </c>
      <c r="H1372" s="399">
        <v>0</v>
      </c>
    </row>
    <row r="1373" spans="1:8" x14ac:dyDescent="0.3">
      <c r="A1373" s="395" t="s">
        <v>3979</v>
      </c>
      <c r="B1373" s="395" t="s">
        <v>3980</v>
      </c>
      <c r="C1373" s="399">
        <v>0</v>
      </c>
      <c r="D1373" s="399">
        <v>0</v>
      </c>
      <c r="E1373" s="399">
        <v>0</v>
      </c>
      <c r="F1373" s="399">
        <v>0</v>
      </c>
      <c r="G1373" s="399">
        <v>0</v>
      </c>
      <c r="H1373" s="399">
        <v>0</v>
      </c>
    </row>
    <row r="1374" spans="1:8" x14ac:dyDescent="0.3">
      <c r="A1374" s="395" t="s">
        <v>3981</v>
      </c>
      <c r="B1374" s="395" t="s">
        <v>3982</v>
      </c>
      <c r="C1374" s="399">
        <v>0</v>
      </c>
      <c r="D1374" s="399">
        <v>0</v>
      </c>
      <c r="E1374" s="399">
        <v>0</v>
      </c>
      <c r="F1374" s="399">
        <v>0</v>
      </c>
      <c r="G1374" s="399">
        <v>0</v>
      </c>
      <c r="H1374" s="399">
        <v>0</v>
      </c>
    </row>
    <row r="1375" spans="1:8" x14ac:dyDescent="0.3">
      <c r="A1375" s="395" t="s">
        <v>3983</v>
      </c>
      <c r="B1375" s="395" t="s">
        <v>3984</v>
      </c>
      <c r="C1375" s="399">
        <v>0</v>
      </c>
      <c r="D1375" s="399">
        <v>0</v>
      </c>
      <c r="E1375" s="399">
        <v>0</v>
      </c>
      <c r="F1375" s="399">
        <v>0</v>
      </c>
      <c r="G1375" s="399">
        <v>0</v>
      </c>
      <c r="H1375" s="399">
        <v>0</v>
      </c>
    </row>
    <row r="1376" spans="1:8" x14ac:dyDescent="0.3">
      <c r="A1376" s="395" t="s">
        <v>3985</v>
      </c>
      <c r="B1376" s="395" t="s">
        <v>3986</v>
      </c>
      <c r="C1376" s="399">
        <v>0</v>
      </c>
      <c r="D1376" s="399">
        <v>0</v>
      </c>
      <c r="E1376" s="399">
        <v>0</v>
      </c>
      <c r="F1376" s="399">
        <v>0</v>
      </c>
      <c r="G1376" s="399">
        <v>0</v>
      </c>
      <c r="H1376" s="399">
        <v>0</v>
      </c>
    </row>
    <row r="1377" spans="1:8" x14ac:dyDescent="0.3">
      <c r="A1377" s="395" t="s">
        <v>3987</v>
      </c>
      <c r="B1377" s="395" t="s">
        <v>3988</v>
      </c>
      <c r="C1377" s="399">
        <v>0</v>
      </c>
      <c r="D1377" s="399">
        <v>0</v>
      </c>
      <c r="E1377" s="399">
        <v>0</v>
      </c>
      <c r="F1377" s="399">
        <v>0</v>
      </c>
      <c r="G1377" s="399">
        <v>0</v>
      </c>
      <c r="H1377" s="399">
        <v>0</v>
      </c>
    </row>
    <row r="1378" spans="1:8" x14ac:dyDescent="0.3">
      <c r="A1378" s="395" t="s">
        <v>3989</v>
      </c>
      <c r="B1378" s="395" t="s">
        <v>3990</v>
      </c>
      <c r="C1378" s="399">
        <v>0</v>
      </c>
      <c r="D1378" s="399">
        <v>0</v>
      </c>
      <c r="E1378" s="399">
        <v>0</v>
      </c>
      <c r="F1378" s="399">
        <v>0</v>
      </c>
      <c r="G1378" s="399">
        <v>0</v>
      </c>
      <c r="H1378" s="399">
        <v>0</v>
      </c>
    </row>
    <row r="1379" spans="1:8" x14ac:dyDescent="0.3">
      <c r="A1379" s="395" t="s">
        <v>3991</v>
      </c>
      <c r="B1379" s="395" t="s">
        <v>3992</v>
      </c>
      <c r="C1379" s="399">
        <v>0</v>
      </c>
      <c r="D1379" s="399">
        <v>0</v>
      </c>
      <c r="E1379" s="399">
        <v>0</v>
      </c>
      <c r="F1379" s="399">
        <v>0</v>
      </c>
      <c r="G1379" s="399">
        <v>0</v>
      </c>
      <c r="H1379" s="399">
        <v>0</v>
      </c>
    </row>
    <row r="1380" spans="1:8" x14ac:dyDescent="0.3">
      <c r="A1380" s="395" t="s">
        <v>3993</v>
      </c>
      <c r="B1380" s="395" t="s">
        <v>3994</v>
      </c>
      <c r="C1380" s="399">
        <v>0</v>
      </c>
      <c r="D1380" s="399">
        <v>0</v>
      </c>
      <c r="E1380" s="399">
        <v>0</v>
      </c>
      <c r="F1380" s="399">
        <v>0</v>
      </c>
      <c r="G1380" s="399">
        <v>0</v>
      </c>
      <c r="H1380" s="399">
        <v>0</v>
      </c>
    </row>
    <row r="1381" spans="1:8" x14ac:dyDescent="0.3">
      <c r="A1381" s="395" t="s">
        <v>3995</v>
      </c>
      <c r="B1381" s="395" t="s">
        <v>3996</v>
      </c>
      <c r="C1381" s="399">
        <v>0</v>
      </c>
      <c r="D1381" s="399">
        <v>0</v>
      </c>
      <c r="E1381" s="399">
        <v>0</v>
      </c>
      <c r="F1381" s="399">
        <v>0</v>
      </c>
      <c r="G1381" s="399">
        <v>0</v>
      </c>
      <c r="H1381" s="399">
        <v>0</v>
      </c>
    </row>
    <row r="1382" spans="1:8" x14ac:dyDescent="0.3">
      <c r="A1382" s="395" t="s">
        <v>3997</v>
      </c>
      <c r="B1382" s="395" t="s">
        <v>3998</v>
      </c>
      <c r="C1382" s="399">
        <v>0</v>
      </c>
      <c r="D1382" s="399">
        <v>0</v>
      </c>
      <c r="E1382" s="399">
        <v>0</v>
      </c>
      <c r="F1382" s="399">
        <v>0</v>
      </c>
      <c r="G1382" s="399">
        <v>0</v>
      </c>
      <c r="H1382" s="399">
        <v>0</v>
      </c>
    </row>
    <row r="1383" spans="1:8" x14ac:dyDescent="0.3">
      <c r="A1383" s="395" t="s">
        <v>3999</v>
      </c>
      <c r="B1383" s="395" t="s">
        <v>4000</v>
      </c>
      <c r="C1383" s="399">
        <v>0</v>
      </c>
      <c r="D1383" s="399">
        <v>0</v>
      </c>
      <c r="E1383" s="399">
        <v>0</v>
      </c>
      <c r="F1383" s="399">
        <v>0</v>
      </c>
      <c r="G1383" s="399">
        <v>0</v>
      </c>
      <c r="H1383" s="399">
        <v>0</v>
      </c>
    </row>
    <row r="1384" spans="1:8" x14ac:dyDescent="0.3">
      <c r="A1384" s="395" t="s">
        <v>4001</v>
      </c>
      <c r="B1384" s="395" t="s">
        <v>4002</v>
      </c>
      <c r="C1384" s="399">
        <v>0</v>
      </c>
      <c r="D1384" s="399">
        <v>0</v>
      </c>
      <c r="E1384" s="399">
        <v>0</v>
      </c>
      <c r="F1384" s="399">
        <v>0</v>
      </c>
      <c r="G1384" s="399">
        <v>0</v>
      </c>
      <c r="H1384" s="399">
        <v>0</v>
      </c>
    </row>
    <row r="1385" spans="1:8" x14ac:dyDescent="0.3">
      <c r="A1385" s="395" t="s">
        <v>4003</v>
      </c>
      <c r="B1385" s="395" t="s">
        <v>4004</v>
      </c>
      <c r="C1385" s="399">
        <v>0</v>
      </c>
      <c r="D1385" s="399">
        <v>0</v>
      </c>
      <c r="E1385" s="399">
        <v>0</v>
      </c>
      <c r="F1385" s="399">
        <v>0</v>
      </c>
      <c r="G1385" s="399">
        <v>0</v>
      </c>
      <c r="H1385" s="399">
        <v>0</v>
      </c>
    </row>
    <row r="1386" spans="1:8" x14ac:dyDescent="0.3">
      <c r="A1386" s="395" t="s">
        <v>4005</v>
      </c>
      <c r="B1386" s="395" t="s">
        <v>4006</v>
      </c>
      <c r="C1386" s="399">
        <v>0</v>
      </c>
      <c r="D1386" s="399">
        <v>0</v>
      </c>
      <c r="E1386" s="399">
        <v>0</v>
      </c>
      <c r="F1386" s="399">
        <v>0</v>
      </c>
      <c r="G1386" s="399">
        <v>0</v>
      </c>
      <c r="H1386" s="399">
        <v>0</v>
      </c>
    </row>
    <row r="1387" spans="1:8" x14ac:dyDescent="0.3">
      <c r="A1387" s="395" t="s">
        <v>4007</v>
      </c>
      <c r="B1387" s="395" t="s">
        <v>4008</v>
      </c>
      <c r="C1387" s="399">
        <v>0</v>
      </c>
      <c r="D1387" s="399">
        <v>0</v>
      </c>
      <c r="E1387" s="399">
        <v>0</v>
      </c>
      <c r="F1387" s="399">
        <v>0</v>
      </c>
      <c r="G1387" s="399">
        <v>0</v>
      </c>
      <c r="H1387" s="399">
        <v>0</v>
      </c>
    </row>
    <row r="1388" spans="1:8" x14ac:dyDescent="0.3">
      <c r="A1388" s="395" t="s">
        <v>4009</v>
      </c>
      <c r="B1388" s="395" t="s">
        <v>4010</v>
      </c>
      <c r="C1388" s="399">
        <v>0</v>
      </c>
      <c r="D1388" s="399">
        <v>0</v>
      </c>
      <c r="E1388" s="399">
        <v>0</v>
      </c>
      <c r="F1388" s="399">
        <v>0</v>
      </c>
      <c r="G1388" s="399">
        <v>0</v>
      </c>
      <c r="H1388" s="399">
        <v>0</v>
      </c>
    </row>
    <row r="1389" spans="1:8" x14ac:dyDescent="0.3">
      <c r="A1389" s="395" t="s">
        <v>4011</v>
      </c>
      <c r="B1389" s="395" t="s">
        <v>4012</v>
      </c>
      <c r="C1389" s="399">
        <v>0</v>
      </c>
      <c r="D1389" s="399">
        <v>0</v>
      </c>
      <c r="E1389" s="399">
        <v>0</v>
      </c>
      <c r="F1389" s="399">
        <v>0</v>
      </c>
      <c r="G1389" s="399">
        <v>0</v>
      </c>
      <c r="H1389" s="399">
        <v>0</v>
      </c>
    </row>
    <row r="1390" spans="1:8" x14ac:dyDescent="0.3">
      <c r="A1390" s="395" t="s">
        <v>4013</v>
      </c>
      <c r="B1390" s="395" t="s">
        <v>4014</v>
      </c>
      <c r="C1390" s="399">
        <v>0</v>
      </c>
      <c r="D1390" s="399">
        <v>0</v>
      </c>
      <c r="E1390" s="399">
        <v>0</v>
      </c>
      <c r="F1390" s="399">
        <v>0</v>
      </c>
      <c r="G1390" s="399">
        <v>0</v>
      </c>
      <c r="H1390" s="399">
        <v>0</v>
      </c>
    </row>
    <row r="1391" spans="1:8" x14ac:dyDescent="0.3">
      <c r="A1391" s="395" t="s">
        <v>4015</v>
      </c>
      <c r="B1391" s="395" t="s">
        <v>4016</v>
      </c>
      <c r="C1391" s="399">
        <v>0</v>
      </c>
      <c r="D1391" s="399">
        <v>0</v>
      </c>
      <c r="E1391" s="399">
        <v>0</v>
      </c>
      <c r="F1391" s="399">
        <v>0</v>
      </c>
      <c r="G1391" s="399">
        <v>0</v>
      </c>
      <c r="H1391" s="399">
        <v>0</v>
      </c>
    </row>
    <row r="1392" spans="1:8" x14ac:dyDescent="0.3">
      <c r="A1392" s="395" t="s">
        <v>4017</v>
      </c>
      <c r="B1392" s="395" t="s">
        <v>4018</v>
      </c>
      <c r="C1392" s="399">
        <v>0</v>
      </c>
      <c r="D1392" s="399">
        <v>0</v>
      </c>
      <c r="E1392" s="399">
        <v>0</v>
      </c>
      <c r="F1392" s="399">
        <v>0</v>
      </c>
      <c r="G1392" s="399">
        <v>0</v>
      </c>
      <c r="H1392" s="399">
        <v>0</v>
      </c>
    </row>
    <row r="1393" spans="1:8" x14ac:dyDescent="0.3">
      <c r="A1393" s="395" t="s">
        <v>4019</v>
      </c>
      <c r="B1393" s="395" t="s">
        <v>4020</v>
      </c>
      <c r="C1393" s="399">
        <v>0</v>
      </c>
      <c r="D1393" s="399">
        <v>0</v>
      </c>
      <c r="E1393" s="399">
        <v>0</v>
      </c>
      <c r="F1393" s="399">
        <v>0</v>
      </c>
      <c r="G1393" s="399">
        <v>0</v>
      </c>
      <c r="H1393" s="399">
        <v>0</v>
      </c>
    </row>
    <row r="1394" spans="1:8" x14ac:dyDescent="0.3">
      <c r="A1394" s="395" t="s">
        <v>4021</v>
      </c>
      <c r="B1394" s="395" t="s">
        <v>4022</v>
      </c>
      <c r="C1394" s="399">
        <v>0</v>
      </c>
      <c r="D1394" s="399">
        <v>0</v>
      </c>
      <c r="E1394" s="399">
        <v>0</v>
      </c>
      <c r="F1394" s="399">
        <v>0</v>
      </c>
      <c r="G1394" s="399">
        <v>0</v>
      </c>
      <c r="H1394" s="399">
        <v>0</v>
      </c>
    </row>
    <row r="1395" spans="1:8" x14ac:dyDescent="0.3">
      <c r="A1395" s="395" t="s">
        <v>4023</v>
      </c>
      <c r="B1395" s="395" t="s">
        <v>4024</v>
      </c>
      <c r="C1395" s="399">
        <v>0</v>
      </c>
      <c r="D1395" s="399">
        <v>0</v>
      </c>
      <c r="E1395" s="399">
        <v>0</v>
      </c>
      <c r="F1395" s="399">
        <v>0</v>
      </c>
      <c r="G1395" s="399">
        <v>0</v>
      </c>
      <c r="H1395" s="399">
        <v>0</v>
      </c>
    </row>
    <row r="1396" spans="1:8" x14ac:dyDescent="0.3">
      <c r="A1396" s="395" t="s">
        <v>4025</v>
      </c>
      <c r="B1396" s="395" t="s">
        <v>4026</v>
      </c>
      <c r="C1396" s="399">
        <v>0</v>
      </c>
      <c r="D1396" s="399">
        <v>0</v>
      </c>
      <c r="E1396" s="399">
        <v>0</v>
      </c>
      <c r="F1396" s="399">
        <v>0</v>
      </c>
      <c r="G1396" s="399">
        <v>0</v>
      </c>
      <c r="H1396" s="399">
        <v>0</v>
      </c>
    </row>
    <row r="1397" spans="1:8" x14ac:dyDescent="0.3">
      <c r="A1397" s="395" t="s">
        <v>4027</v>
      </c>
      <c r="B1397" s="395" t="s">
        <v>4028</v>
      </c>
      <c r="C1397" s="399">
        <v>0</v>
      </c>
      <c r="D1397" s="399">
        <v>0</v>
      </c>
      <c r="E1397" s="399">
        <v>0</v>
      </c>
      <c r="F1397" s="399">
        <v>0</v>
      </c>
      <c r="G1397" s="399">
        <v>0</v>
      </c>
      <c r="H1397" s="399">
        <v>0</v>
      </c>
    </row>
    <row r="1398" spans="1:8" x14ac:dyDescent="0.3">
      <c r="A1398" s="395" t="s">
        <v>4029</v>
      </c>
      <c r="B1398" s="395" t="s">
        <v>4030</v>
      </c>
      <c r="C1398" s="399">
        <v>0</v>
      </c>
      <c r="D1398" s="399">
        <v>0</v>
      </c>
      <c r="E1398" s="399">
        <v>0</v>
      </c>
      <c r="F1398" s="399">
        <v>0</v>
      </c>
      <c r="G1398" s="399">
        <v>0</v>
      </c>
      <c r="H1398" s="399">
        <v>0</v>
      </c>
    </row>
    <row r="1399" spans="1:8" x14ac:dyDescent="0.3">
      <c r="A1399" s="395" t="s">
        <v>4031</v>
      </c>
      <c r="B1399" s="395" t="s">
        <v>4032</v>
      </c>
      <c r="C1399" s="399">
        <v>0</v>
      </c>
      <c r="D1399" s="399">
        <v>0</v>
      </c>
      <c r="E1399" s="399">
        <v>0</v>
      </c>
      <c r="F1399" s="399">
        <v>0</v>
      </c>
      <c r="G1399" s="399">
        <v>0</v>
      </c>
      <c r="H1399" s="399">
        <v>0</v>
      </c>
    </row>
    <row r="1400" spans="1:8" x14ac:dyDescent="0.3">
      <c r="A1400" s="395" t="s">
        <v>4033</v>
      </c>
      <c r="B1400" s="395" t="s">
        <v>4034</v>
      </c>
      <c r="C1400" s="399">
        <v>0</v>
      </c>
      <c r="D1400" s="399">
        <v>0</v>
      </c>
      <c r="E1400" s="399">
        <v>0</v>
      </c>
      <c r="F1400" s="399">
        <v>0</v>
      </c>
      <c r="G1400" s="399">
        <v>0</v>
      </c>
      <c r="H1400" s="399">
        <v>0</v>
      </c>
    </row>
    <row r="1401" spans="1:8" x14ac:dyDescent="0.3">
      <c r="A1401" s="395" t="s">
        <v>4035</v>
      </c>
      <c r="B1401" s="395" t="s">
        <v>4036</v>
      </c>
      <c r="C1401" s="399">
        <v>0</v>
      </c>
      <c r="D1401" s="399">
        <v>0</v>
      </c>
      <c r="E1401" s="399">
        <v>0</v>
      </c>
      <c r="F1401" s="399">
        <v>0</v>
      </c>
      <c r="G1401" s="399">
        <v>0</v>
      </c>
      <c r="H1401" s="399">
        <v>0</v>
      </c>
    </row>
    <row r="1402" spans="1:8" x14ac:dyDescent="0.3">
      <c r="A1402" s="395" t="s">
        <v>4037</v>
      </c>
      <c r="B1402" s="395" t="s">
        <v>4038</v>
      </c>
      <c r="C1402" s="399">
        <v>0</v>
      </c>
      <c r="D1402" s="399">
        <v>0</v>
      </c>
      <c r="E1402" s="399">
        <v>0</v>
      </c>
      <c r="F1402" s="399">
        <v>0</v>
      </c>
      <c r="G1402" s="399">
        <v>0</v>
      </c>
      <c r="H1402" s="399">
        <v>0</v>
      </c>
    </row>
    <row r="1403" spans="1:8" x14ac:dyDescent="0.3">
      <c r="A1403" s="395" t="s">
        <v>4039</v>
      </c>
      <c r="B1403" s="395" t="s">
        <v>4040</v>
      </c>
      <c r="C1403" s="399">
        <v>0</v>
      </c>
      <c r="D1403" s="399">
        <v>0</v>
      </c>
      <c r="E1403" s="399">
        <v>0</v>
      </c>
      <c r="F1403" s="399">
        <v>0</v>
      </c>
      <c r="G1403" s="399">
        <v>0</v>
      </c>
      <c r="H1403" s="399">
        <v>0</v>
      </c>
    </row>
    <row r="1404" spans="1:8" x14ac:dyDescent="0.3">
      <c r="A1404" s="395" t="s">
        <v>4041</v>
      </c>
      <c r="B1404" s="395" t="s">
        <v>4042</v>
      </c>
      <c r="C1404" s="399">
        <v>0</v>
      </c>
      <c r="D1404" s="399">
        <v>0</v>
      </c>
      <c r="E1404" s="399">
        <v>0</v>
      </c>
      <c r="F1404" s="399">
        <v>0</v>
      </c>
      <c r="G1404" s="399">
        <v>0</v>
      </c>
      <c r="H1404" s="399">
        <v>0</v>
      </c>
    </row>
    <row r="1405" spans="1:8" x14ac:dyDescent="0.3">
      <c r="A1405" s="395" t="s">
        <v>4043</v>
      </c>
      <c r="B1405" s="395" t="s">
        <v>4044</v>
      </c>
      <c r="C1405" s="399">
        <v>0</v>
      </c>
      <c r="D1405" s="399">
        <v>0</v>
      </c>
      <c r="E1405" s="399">
        <v>0</v>
      </c>
      <c r="F1405" s="399">
        <v>0</v>
      </c>
      <c r="G1405" s="399">
        <v>0</v>
      </c>
      <c r="H1405" s="399">
        <v>0</v>
      </c>
    </row>
    <row r="1406" spans="1:8" x14ac:dyDescent="0.3">
      <c r="A1406" s="395" t="s">
        <v>4045</v>
      </c>
      <c r="B1406" s="395" t="s">
        <v>4046</v>
      </c>
      <c r="C1406" s="399">
        <v>0</v>
      </c>
      <c r="D1406" s="399">
        <v>0</v>
      </c>
      <c r="E1406" s="399">
        <v>0</v>
      </c>
      <c r="F1406" s="399">
        <v>0</v>
      </c>
      <c r="G1406" s="399">
        <v>0</v>
      </c>
      <c r="H1406" s="399">
        <v>0</v>
      </c>
    </row>
    <row r="1407" spans="1:8" x14ac:dyDescent="0.3">
      <c r="A1407" s="395" t="s">
        <v>4047</v>
      </c>
      <c r="B1407" s="395" t="s">
        <v>4048</v>
      </c>
      <c r="C1407" s="399">
        <v>0</v>
      </c>
      <c r="D1407" s="399">
        <v>0</v>
      </c>
      <c r="E1407" s="399">
        <v>0</v>
      </c>
      <c r="F1407" s="399">
        <v>0</v>
      </c>
      <c r="G1407" s="399">
        <v>0</v>
      </c>
      <c r="H1407" s="399">
        <v>0</v>
      </c>
    </row>
    <row r="1408" spans="1:8" x14ac:dyDescent="0.3">
      <c r="A1408" s="395" t="s">
        <v>4049</v>
      </c>
      <c r="B1408" s="395" t="s">
        <v>4050</v>
      </c>
      <c r="C1408" s="399">
        <v>0</v>
      </c>
      <c r="D1408" s="399">
        <v>0</v>
      </c>
      <c r="E1408" s="399">
        <v>0</v>
      </c>
      <c r="F1408" s="399">
        <v>0</v>
      </c>
      <c r="G1408" s="399">
        <v>0</v>
      </c>
      <c r="H1408" s="399">
        <v>0</v>
      </c>
    </row>
    <row r="1409" spans="1:8" x14ac:dyDescent="0.3">
      <c r="A1409" s="395" t="s">
        <v>4051</v>
      </c>
      <c r="B1409" s="395" t="s">
        <v>4052</v>
      </c>
      <c r="C1409" s="399">
        <v>0</v>
      </c>
      <c r="D1409" s="399">
        <v>0</v>
      </c>
      <c r="E1409" s="399">
        <v>0</v>
      </c>
      <c r="F1409" s="399">
        <v>0</v>
      </c>
      <c r="G1409" s="399">
        <v>0</v>
      </c>
      <c r="H1409" s="399">
        <v>0</v>
      </c>
    </row>
    <row r="1410" spans="1:8" x14ac:dyDescent="0.3">
      <c r="A1410" s="395" t="s">
        <v>4053</v>
      </c>
      <c r="B1410" s="395" t="s">
        <v>4054</v>
      </c>
      <c r="C1410" s="399">
        <v>0</v>
      </c>
      <c r="D1410" s="399">
        <v>0</v>
      </c>
      <c r="E1410" s="399">
        <v>0</v>
      </c>
      <c r="F1410" s="399">
        <v>0</v>
      </c>
      <c r="G1410" s="399">
        <v>0</v>
      </c>
      <c r="H1410" s="399">
        <v>0</v>
      </c>
    </row>
    <row r="1411" spans="1:8" x14ac:dyDescent="0.3">
      <c r="A1411" s="395" t="s">
        <v>4055</v>
      </c>
      <c r="B1411" s="395" t="s">
        <v>4056</v>
      </c>
      <c r="C1411" s="399">
        <v>0</v>
      </c>
      <c r="D1411" s="399">
        <v>0</v>
      </c>
      <c r="E1411" s="399">
        <v>0</v>
      </c>
      <c r="F1411" s="399">
        <v>0</v>
      </c>
      <c r="G1411" s="399">
        <v>0</v>
      </c>
      <c r="H1411" s="399">
        <v>0</v>
      </c>
    </row>
    <row r="1412" spans="1:8" x14ac:dyDescent="0.3">
      <c r="A1412" s="395" t="s">
        <v>4057</v>
      </c>
      <c r="B1412" s="395" t="s">
        <v>4058</v>
      </c>
      <c r="C1412" s="399">
        <v>0</v>
      </c>
      <c r="D1412" s="399">
        <v>0</v>
      </c>
      <c r="E1412" s="399">
        <v>0</v>
      </c>
      <c r="F1412" s="399">
        <v>0</v>
      </c>
      <c r="G1412" s="399">
        <v>0</v>
      </c>
      <c r="H1412" s="399">
        <v>0</v>
      </c>
    </row>
    <row r="1413" spans="1:8" x14ac:dyDescent="0.3">
      <c r="A1413" s="395" t="s">
        <v>4059</v>
      </c>
      <c r="B1413" s="395" t="s">
        <v>4060</v>
      </c>
      <c r="C1413" s="399">
        <v>0</v>
      </c>
      <c r="D1413" s="399">
        <v>0</v>
      </c>
      <c r="E1413" s="399">
        <v>0</v>
      </c>
      <c r="F1413" s="399">
        <v>0</v>
      </c>
      <c r="G1413" s="399">
        <v>0</v>
      </c>
      <c r="H1413" s="399">
        <v>0</v>
      </c>
    </row>
    <row r="1414" spans="1:8" x14ac:dyDescent="0.3">
      <c r="A1414" s="395" t="s">
        <v>4061</v>
      </c>
      <c r="B1414" s="395" t="s">
        <v>4062</v>
      </c>
      <c r="C1414" s="399">
        <v>0</v>
      </c>
      <c r="D1414" s="399">
        <v>0</v>
      </c>
      <c r="E1414" s="399">
        <v>0</v>
      </c>
      <c r="F1414" s="399">
        <v>0</v>
      </c>
      <c r="G1414" s="399">
        <v>0</v>
      </c>
      <c r="H1414" s="399">
        <v>0</v>
      </c>
    </row>
    <row r="1415" spans="1:8" x14ac:dyDescent="0.3">
      <c r="A1415" s="395" t="s">
        <v>4063</v>
      </c>
      <c r="B1415" s="395" t="s">
        <v>4064</v>
      </c>
      <c r="C1415" s="399">
        <v>0</v>
      </c>
      <c r="D1415" s="399">
        <v>0</v>
      </c>
      <c r="E1415" s="399">
        <v>0</v>
      </c>
      <c r="F1415" s="399">
        <v>0</v>
      </c>
      <c r="G1415" s="399">
        <v>0</v>
      </c>
      <c r="H1415" s="399">
        <v>0</v>
      </c>
    </row>
    <row r="1416" spans="1:8" x14ac:dyDescent="0.3">
      <c r="A1416" s="395" t="s">
        <v>4065</v>
      </c>
      <c r="B1416" s="395" t="s">
        <v>4066</v>
      </c>
      <c r="C1416" s="399">
        <v>0</v>
      </c>
      <c r="D1416" s="399">
        <v>0</v>
      </c>
      <c r="E1416" s="399">
        <v>0</v>
      </c>
      <c r="F1416" s="399">
        <v>0</v>
      </c>
      <c r="G1416" s="399">
        <v>0</v>
      </c>
      <c r="H1416" s="399">
        <v>0</v>
      </c>
    </row>
    <row r="1417" spans="1:8" x14ac:dyDescent="0.3">
      <c r="A1417" s="395" t="s">
        <v>4067</v>
      </c>
      <c r="B1417" s="395" t="s">
        <v>1338</v>
      </c>
      <c r="C1417" s="399">
        <v>0</v>
      </c>
      <c r="D1417" s="399">
        <v>0</v>
      </c>
      <c r="E1417" s="399">
        <v>0</v>
      </c>
      <c r="F1417" s="399">
        <v>0</v>
      </c>
      <c r="G1417" s="399">
        <v>0</v>
      </c>
      <c r="H1417" s="399">
        <v>0</v>
      </c>
    </row>
    <row r="1418" spans="1:8" x14ac:dyDescent="0.3">
      <c r="A1418" s="395" t="s">
        <v>4068</v>
      </c>
      <c r="B1418" s="395" t="s">
        <v>4069</v>
      </c>
      <c r="C1418" s="399">
        <v>0</v>
      </c>
      <c r="D1418" s="399">
        <v>0</v>
      </c>
      <c r="E1418" s="399">
        <v>0</v>
      </c>
      <c r="F1418" s="399">
        <v>0</v>
      </c>
      <c r="G1418" s="399">
        <v>0</v>
      </c>
      <c r="H1418" s="399">
        <v>0</v>
      </c>
    </row>
    <row r="1419" spans="1:8" x14ac:dyDescent="0.3">
      <c r="A1419" s="395" t="s">
        <v>4070</v>
      </c>
      <c r="B1419" s="395" t="s">
        <v>4071</v>
      </c>
      <c r="C1419" s="399">
        <v>0</v>
      </c>
      <c r="D1419" s="399">
        <v>0</v>
      </c>
      <c r="E1419" s="399">
        <v>0</v>
      </c>
      <c r="F1419" s="399">
        <v>0</v>
      </c>
      <c r="G1419" s="399">
        <v>0</v>
      </c>
      <c r="H1419" s="399">
        <v>0</v>
      </c>
    </row>
    <row r="1420" spans="1:8" x14ac:dyDescent="0.3">
      <c r="A1420" s="395" t="s">
        <v>4072</v>
      </c>
      <c r="B1420" s="395" t="s">
        <v>4073</v>
      </c>
      <c r="C1420" s="399">
        <v>0</v>
      </c>
      <c r="D1420" s="399">
        <v>0</v>
      </c>
      <c r="E1420" s="399">
        <v>0</v>
      </c>
      <c r="F1420" s="399">
        <v>0</v>
      </c>
      <c r="G1420" s="399">
        <v>0</v>
      </c>
      <c r="H1420" s="399">
        <v>0</v>
      </c>
    </row>
    <row r="1421" spans="1:8" x14ac:dyDescent="0.3">
      <c r="A1421" s="395" t="s">
        <v>4074</v>
      </c>
      <c r="B1421" s="395" t="s">
        <v>4075</v>
      </c>
      <c r="C1421" s="399">
        <v>0</v>
      </c>
      <c r="D1421" s="399">
        <v>0</v>
      </c>
      <c r="E1421" s="399">
        <v>0</v>
      </c>
      <c r="F1421" s="399">
        <v>0</v>
      </c>
      <c r="G1421" s="399">
        <v>0</v>
      </c>
      <c r="H1421" s="399">
        <v>0</v>
      </c>
    </row>
    <row r="1422" spans="1:8" x14ac:dyDescent="0.3">
      <c r="A1422" s="395" t="s">
        <v>4076</v>
      </c>
      <c r="B1422" s="395" t="s">
        <v>4077</v>
      </c>
      <c r="C1422" s="399">
        <v>0</v>
      </c>
      <c r="D1422" s="399">
        <v>0</v>
      </c>
      <c r="E1422" s="399">
        <v>0</v>
      </c>
      <c r="F1422" s="399">
        <v>0</v>
      </c>
      <c r="G1422" s="399">
        <v>0</v>
      </c>
      <c r="H1422" s="399">
        <v>0</v>
      </c>
    </row>
    <row r="1423" spans="1:8" x14ac:dyDescent="0.3">
      <c r="A1423" s="395" t="s">
        <v>4078</v>
      </c>
      <c r="B1423" s="395" t="s">
        <v>4079</v>
      </c>
      <c r="C1423" s="399">
        <v>0</v>
      </c>
      <c r="D1423" s="399">
        <v>0</v>
      </c>
      <c r="E1423" s="399">
        <v>0</v>
      </c>
      <c r="F1423" s="399">
        <v>0</v>
      </c>
      <c r="G1423" s="399">
        <v>0</v>
      </c>
      <c r="H1423" s="399">
        <v>0</v>
      </c>
    </row>
    <row r="1424" spans="1:8" x14ac:dyDescent="0.3">
      <c r="A1424" s="395" t="s">
        <v>4080</v>
      </c>
      <c r="B1424" s="395" t="s">
        <v>4081</v>
      </c>
      <c r="C1424" s="399">
        <v>0</v>
      </c>
      <c r="D1424" s="399">
        <v>0</v>
      </c>
      <c r="E1424" s="399">
        <v>0</v>
      </c>
      <c r="F1424" s="399">
        <v>0</v>
      </c>
      <c r="G1424" s="399">
        <v>0</v>
      </c>
      <c r="H1424" s="399">
        <v>0</v>
      </c>
    </row>
    <row r="1425" spans="1:8" x14ac:dyDescent="0.3">
      <c r="A1425" s="395" t="s">
        <v>4082</v>
      </c>
      <c r="B1425" s="395" t="s">
        <v>4083</v>
      </c>
      <c r="C1425" s="399">
        <v>0</v>
      </c>
      <c r="D1425" s="399">
        <v>0</v>
      </c>
      <c r="E1425" s="399">
        <v>0</v>
      </c>
      <c r="F1425" s="399">
        <v>0</v>
      </c>
      <c r="G1425" s="399">
        <v>0</v>
      </c>
      <c r="H1425" s="399">
        <v>0</v>
      </c>
    </row>
    <row r="1426" spans="1:8" x14ac:dyDescent="0.3">
      <c r="A1426" s="395" t="s">
        <v>4084</v>
      </c>
      <c r="B1426" s="395" t="s">
        <v>4085</v>
      </c>
      <c r="C1426" s="399">
        <v>0</v>
      </c>
      <c r="D1426" s="399">
        <v>0</v>
      </c>
      <c r="E1426" s="399">
        <v>0</v>
      </c>
      <c r="F1426" s="399">
        <v>0</v>
      </c>
      <c r="G1426" s="399">
        <v>0</v>
      </c>
      <c r="H1426" s="399">
        <v>0</v>
      </c>
    </row>
    <row r="1427" spans="1:8" x14ac:dyDescent="0.3">
      <c r="A1427" s="395" t="s">
        <v>4086</v>
      </c>
      <c r="B1427" s="395" t="s">
        <v>4087</v>
      </c>
      <c r="C1427" s="399">
        <v>0</v>
      </c>
      <c r="D1427" s="399">
        <v>0</v>
      </c>
      <c r="E1427" s="399">
        <v>0</v>
      </c>
      <c r="F1427" s="399">
        <v>0</v>
      </c>
      <c r="G1427" s="399">
        <v>0</v>
      </c>
      <c r="H1427" s="399">
        <v>0</v>
      </c>
    </row>
    <row r="1428" spans="1:8" x14ac:dyDescent="0.3">
      <c r="A1428" s="395" t="s">
        <v>4088</v>
      </c>
      <c r="B1428" s="395" t="s">
        <v>4089</v>
      </c>
      <c r="C1428" s="399">
        <v>0</v>
      </c>
      <c r="D1428" s="399">
        <v>0</v>
      </c>
      <c r="E1428" s="399">
        <v>0</v>
      </c>
      <c r="F1428" s="399">
        <v>0</v>
      </c>
      <c r="G1428" s="399">
        <v>0</v>
      </c>
      <c r="H1428" s="399">
        <v>0</v>
      </c>
    </row>
    <row r="1429" spans="1:8" x14ac:dyDescent="0.3">
      <c r="A1429" s="395" t="s">
        <v>4090</v>
      </c>
      <c r="B1429" s="395" t="s">
        <v>4091</v>
      </c>
      <c r="C1429" s="399">
        <v>0</v>
      </c>
      <c r="D1429" s="399">
        <v>0</v>
      </c>
      <c r="E1429" s="399">
        <v>0</v>
      </c>
      <c r="F1429" s="399">
        <v>0</v>
      </c>
      <c r="G1429" s="399">
        <v>0</v>
      </c>
      <c r="H1429" s="399">
        <v>0</v>
      </c>
    </row>
    <row r="1430" spans="1:8" x14ac:dyDescent="0.3">
      <c r="A1430" s="395" t="s">
        <v>4092</v>
      </c>
      <c r="B1430" s="395" t="s">
        <v>4093</v>
      </c>
      <c r="C1430" s="399">
        <v>0</v>
      </c>
      <c r="D1430" s="399">
        <v>0</v>
      </c>
      <c r="E1430" s="399">
        <v>0</v>
      </c>
      <c r="F1430" s="399">
        <v>0</v>
      </c>
      <c r="G1430" s="399">
        <v>0</v>
      </c>
      <c r="H1430" s="399">
        <v>0</v>
      </c>
    </row>
    <row r="1431" spans="1:8" x14ac:dyDescent="0.3">
      <c r="A1431" s="395" t="s">
        <v>4094</v>
      </c>
      <c r="B1431" s="395" t="s">
        <v>4095</v>
      </c>
      <c r="C1431" s="399">
        <v>0</v>
      </c>
      <c r="D1431" s="399">
        <v>0</v>
      </c>
      <c r="E1431" s="399">
        <v>0</v>
      </c>
      <c r="F1431" s="399">
        <v>0</v>
      </c>
      <c r="G1431" s="399">
        <v>0</v>
      </c>
      <c r="H1431" s="399">
        <v>0</v>
      </c>
    </row>
    <row r="1432" spans="1:8" x14ac:dyDescent="0.3">
      <c r="A1432" s="395" t="s">
        <v>4096</v>
      </c>
      <c r="B1432" s="395" t="s">
        <v>4097</v>
      </c>
      <c r="C1432" s="399">
        <v>0</v>
      </c>
      <c r="D1432" s="399">
        <v>0</v>
      </c>
      <c r="E1432" s="399">
        <v>0</v>
      </c>
      <c r="F1432" s="399">
        <v>0</v>
      </c>
      <c r="G1432" s="399">
        <v>0</v>
      </c>
      <c r="H1432" s="399">
        <v>0</v>
      </c>
    </row>
    <row r="1433" spans="1:8" x14ac:dyDescent="0.3">
      <c r="A1433" s="395" t="s">
        <v>4098</v>
      </c>
      <c r="B1433" s="395" t="s">
        <v>4099</v>
      </c>
      <c r="C1433" s="399">
        <v>0</v>
      </c>
      <c r="D1433" s="399">
        <v>0</v>
      </c>
      <c r="E1433" s="399">
        <v>0</v>
      </c>
      <c r="F1433" s="399">
        <v>0</v>
      </c>
      <c r="G1433" s="399">
        <v>0</v>
      </c>
      <c r="H1433" s="399">
        <v>0</v>
      </c>
    </row>
    <row r="1434" spans="1:8" x14ac:dyDescent="0.3">
      <c r="A1434" s="395" t="s">
        <v>4100</v>
      </c>
      <c r="B1434" s="395" t="s">
        <v>4101</v>
      </c>
      <c r="C1434" s="399">
        <v>0</v>
      </c>
      <c r="D1434" s="399">
        <v>0</v>
      </c>
      <c r="E1434" s="399">
        <v>0</v>
      </c>
      <c r="F1434" s="399">
        <v>0</v>
      </c>
      <c r="G1434" s="399">
        <v>0</v>
      </c>
      <c r="H1434" s="399">
        <v>0</v>
      </c>
    </row>
    <row r="1435" spans="1:8" x14ac:dyDescent="0.3">
      <c r="A1435" s="395" t="s">
        <v>4102</v>
      </c>
      <c r="B1435" s="395" t="s">
        <v>4103</v>
      </c>
      <c r="C1435" s="399">
        <v>0</v>
      </c>
      <c r="D1435" s="399">
        <v>0</v>
      </c>
      <c r="E1435" s="399">
        <v>0</v>
      </c>
      <c r="F1435" s="399">
        <v>0</v>
      </c>
      <c r="G1435" s="399">
        <v>0</v>
      </c>
      <c r="H1435" s="399">
        <v>0</v>
      </c>
    </row>
    <row r="1436" spans="1:8" x14ac:dyDescent="0.3">
      <c r="A1436" s="395" t="s">
        <v>4104</v>
      </c>
      <c r="B1436" s="395" t="s">
        <v>4105</v>
      </c>
      <c r="C1436" s="399">
        <v>0</v>
      </c>
      <c r="D1436" s="399">
        <v>0</v>
      </c>
      <c r="E1436" s="399">
        <v>0</v>
      </c>
      <c r="F1436" s="399">
        <v>0</v>
      </c>
      <c r="G1436" s="399">
        <v>0</v>
      </c>
      <c r="H1436" s="399">
        <v>0</v>
      </c>
    </row>
    <row r="1437" spans="1:8" x14ac:dyDescent="0.3">
      <c r="A1437" s="395" t="s">
        <v>4106</v>
      </c>
      <c r="B1437" s="395" t="s">
        <v>4107</v>
      </c>
      <c r="C1437" s="399">
        <v>0</v>
      </c>
      <c r="D1437" s="399">
        <v>0</v>
      </c>
      <c r="E1437" s="399">
        <v>0</v>
      </c>
      <c r="F1437" s="399">
        <v>0</v>
      </c>
      <c r="G1437" s="399">
        <v>0</v>
      </c>
      <c r="H1437" s="399">
        <v>0</v>
      </c>
    </row>
    <row r="1438" spans="1:8" x14ac:dyDescent="0.3">
      <c r="A1438" s="395" t="s">
        <v>4108</v>
      </c>
      <c r="B1438" s="395" t="s">
        <v>4109</v>
      </c>
      <c r="C1438" s="399">
        <v>0</v>
      </c>
      <c r="D1438" s="399">
        <v>0</v>
      </c>
      <c r="E1438" s="399">
        <v>0</v>
      </c>
      <c r="F1438" s="399">
        <v>0</v>
      </c>
      <c r="G1438" s="399">
        <v>0</v>
      </c>
      <c r="H1438" s="399">
        <v>0</v>
      </c>
    </row>
    <row r="1439" spans="1:8" x14ac:dyDescent="0.3">
      <c r="A1439" s="395" t="s">
        <v>4110</v>
      </c>
      <c r="B1439" s="395" t="s">
        <v>4111</v>
      </c>
      <c r="C1439" s="399">
        <v>0</v>
      </c>
      <c r="D1439" s="399">
        <v>0</v>
      </c>
      <c r="E1439" s="399">
        <v>0</v>
      </c>
      <c r="F1439" s="399">
        <v>0</v>
      </c>
      <c r="G1439" s="399">
        <v>0</v>
      </c>
      <c r="H1439" s="399">
        <v>0</v>
      </c>
    </row>
    <row r="1440" spans="1:8" x14ac:dyDescent="0.3">
      <c r="A1440" s="395" t="s">
        <v>4112</v>
      </c>
      <c r="B1440" s="395" t="s">
        <v>4113</v>
      </c>
      <c r="C1440" s="399">
        <v>0</v>
      </c>
      <c r="D1440" s="399">
        <v>0</v>
      </c>
      <c r="E1440" s="399">
        <v>0</v>
      </c>
      <c r="F1440" s="399">
        <v>0</v>
      </c>
      <c r="G1440" s="399">
        <v>0</v>
      </c>
      <c r="H1440" s="399">
        <v>0</v>
      </c>
    </row>
    <row r="1441" spans="1:8" x14ac:dyDescent="0.3">
      <c r="A1441" s="395" t="s">
        <v>4114</v>
      </c>
      <c r="B1441" s="395" t="s">
        <v>4115</v>
      </c>
      <c r="C1441" s="399">
        <v>0</v>
      </c>
      <c r="D1441" s="399">
        <v>0</v>
      </c>
      <c r="E1441" s="399">
        <v>0</v>
      </c>
      <c r="F1441" s="399">
        <v>0</v>
      </c>
      <c r="G1441" s="399">
        <v>0</v>
      </c>
      <c r="H1441" s="399">
        <v>0</v>
      </c>
    </row>
    <row r="1442" spans="1:8" x14ac:dyDescent="0.3">
      <c r="A1442" s="395" t="s">
        <v>4116</v>
      </c>
      <c r="B1442" s="395" t="s">
        <v>4117</v>
      </c>
      <c r="C1442" s="399">
        <v>0</v>
      </c>
      <c r="D1442" s="399">
        <v>0</v>
      </c>
      <c r="E1442" s="399">
        <v>0</v>
      </c>
      <c r="F1442" s="399">
        <v>0</v>
      </c>
      <c r="G1442" s="399">
        <v>0</v>
      </c>
      <c r="H1442" s="399">
        <v>0</v>
      </c>
    </row>
    <row r="1443" spans="1:8" x14ac:dyDescent="0.3">
      <c r="A1443" s="395" t="s">
        <v>4118</v>
      </c>
      <c r="B1443" s="395" t="s">
        <v>3727</v>
      </c>
      <c r="C1443" s="399">
        <v>0</v>
      </c>
      <c r="D1443" s="399">
        <v>0</v>
      </c>
      <c r="E1443" s="399">
        <v>0</v>
      </c>
      <c r="F1443" s="399">
        <v>0</v>
      </c>
      <c r="G1443" s="399">
        <v>0</v>
      </c>
      <c r="H1443" s="399">
        <v>0</v>
      </c>
    </row>
    <row r="1444" spans="1:8" x14ac:dyDescent="0.3">
      <c r="A1444" s="395" t="s">
        <v>4119</v>
      </c>
      <c r="B1444" s="395" t="s">
        <v>4120</v>
      </c>
      <c r="C1444" s="399">
        <v>0</v>
      </c>
      <c r="D1444" s="399">
        <v>0</v>
      </c>
      <c r="E1444" s="399">
        <v>0</v>
      </c>
      <c r="F1444" s="399">
        <v>0</v>
      </c>
      <c r="G1444" s="399">
        <v>0</v>
      </c>
      <c r="H1444" s="399">
        <v>0</v>
      </c>
    </row>
    <row r="1445" spans="1:8" x14ac:dyDescent="0.3">
      <c r="A1445" s="395" t="s">
        <v>4121</v>
      </c>
      <c r="B1445" s="395" t="s">
        <v>4122</v>
      </c>
      <c r="C1445" s="399">
        <v>0</v>
      </c>
      <c r="D1445" s="399">
        <v>0</v>
      </c>
      <c r="E1445" s="399">
        <v>0</v>
      </c>
      <c r="F1445" s="399">
        <v>0</v>
      </c>
      <c r="G1445" s="399">
        <v>0</v>
      </c>
      <c r="H1445" s="399">
        <v>0</v>
      </c>
    </row>
    <row r="1446" spans="1:8" x14ac:dyDescent="0.3">
      <c r="A1446" s="395" t="s">
        <v>4123</v>
      </c>
      <c r="B1446" s="395" t="s">
        <v>4124</v>
      </c>
      <c r="C1446" s="399">
        <v>0</v>
      </c>
      <c r="D1446" s="399">
        <v>0</v>
      </c>
      <c r="E1446" s="399">
        <v>0</v>
      </c>
      <c r="F1446" s="399">
        <v>0</v>
      </c>
      <c r="G1446" s="399">
        <v>0</v>
      </c>
      <c r="H1446" s="399">
        <v>0</v>
      </c>
    </row>
    <row r="1447" spans="1:8" x14ac:dyDescent="0.3">
      <c r="A1447" s="395" t="s">
        <v>4125</v>
      </c>
      <c r="B1447" s="395" t="s">
        <v>4126</v>
      </c>
      <c r="C1447" s="399">
        <v>0</v>
      </c>
      <c r="D1447" s="399">
        <v>0</v>
      </c>
      <c r="E1447" s="399">
        <v>0</v>
      </c>
      <c r="F1447" s="399">
        <v>0</v>
      </c>
      <c r="G1447" s="399">
        <v>0</v>
      </c>
      <c r="H1447" s="399">
        <v>0</v>
      </c>
    </row>
    <row r="1448" spans="1:8" x14ac:dyDescent="0.3">
      <c r="A1448" s="395" t="s">
        <v>4127</v>
      </c>
      <c r="B1448" s="395" t="s">
        <v>4128</v>
      </c>
      <c r="C1448" s="399">
        <v>0</v>
      </c>
      <c r="D1448" s="399">
        <v>0</v>
      </c>
      <c r="E1448" s="399">
        <v>0</v>
      </c>
      <c r="F1448" s="399">
        <v>0</v>
      </c>
      <c r="G1448" s="399">
        <v>0</v>
      </c>
      <c r="H1448" s="399">
        <v>0</v>
      </c>
    </row>
    <row r="1449" spans="1:8" x14ac:dyDescent="0.3">
      <c r="A1449" s="395" t="s">
        <v>4129</v>
      </c>
      <c r="B1449" s="395" t="s">
        <v>4130</v>
      </c>
      <c r="C1449" s="399">
        <v>0</v>
      </c>
      <c r="D1449" s="399">
        <v>0</v>
      </c>
      <c r="E1449" s="399">
        <v>0</v>
      </c>
      <c r="F1449" s="399">
        <v>0</v>
      </c>
      <c r="G1449" s="399">
        <v>0</v>
      </c>
      <c r="H1449" s="399">
        <v>0</v>
      </c>
    </row>
    <row r="1450" spans="1:8" x14ac:dyDescent="0.3">
      <c r="A1450" s="395" t="s">
        <v>4131</v>
      </c>
      <c r="B1450" s="395" t="s">
        <v>4132</v>
      </c>
      <c r="C1450" s="399">
        <v>0</v>
      </c>
      <c r="D1450" s="399">
        <v>0</v>
      </c>
      <c r="E1450" s="399">
        <v>0</v>
      </c>
      <c r="F1450" s="399">
        <v>0</v>
      </c>
      <c r="G1450" s="399">
        <v>0</v>
      </c>
      <c r="H1450" s="399">
        <v>0</v>
      </c>
    </row>
    <row r="1451" spans="1:8" x14ac:dyDescent="0.3">
      <c r="A1451" s="395" t="s">
        <v>4133</v>
      </c>
      <c r="B1451" s="395" t="s">
        <v>4134</v>
      </c>
      <c r="C1451" s="399">
        <v>0</v>
      </c>
      <c r="D1451" s="399">
        <v>0</v>
      </c>
      <c r="E1451" s="399">
        <v>0</v>
      </c>
      <c r="F1451" s="399">
        <v>0</v>
      </c>
      <c r="G1451" s="399">
        <v>0</v>
      </c>
      <c r="H1451" s="399">
        <v>0</v>
      </c>
    </row>
    <row r="1452" spans="1:8" x14ac:dyDescent="0.3">
      <c r="A1452" s="395" t="s">
        <v>4135</v>
      </c>
      <c r="B1452" s="395" t="s">
        <v>3744</v>
      </c>
      <c r="C1452" s="399">
        <v>0</v>
      </c>
      <c r="D1452" s="399">
        <v>0</v>
      </c>
      <c r="E1452" s="399">
        <v>0</v>
      </c>
      <c r="F1452" s="399">
        <v>0</v>
      </c>
      <c r="G1452" s="399">
        <v>0</v>
      </c>
      <c r="H1452" s="399">
        <v>0</v>
      </c>
    </row>
    <row r="1453" spans="1:8" x14ac:dyDescent="0.3">
      <c r="A1453" s="395" t="s">
        <v>4136</v>
      </c>
      <c r="B1453" s="395" t="s">
        <v>4137</v>
      </c>
      <c r="C1453" s="399">
        <v>0</v>
      </c>
      <c r="D1453" s="399">
        <v>0</v>
      </c>
      <c r="E1453" s="399">
        <v>0</v>
      </c>
      <c r="F1453" s="399">
        <v>0</v>
      </c>
      <c r="G1453" s="399">
        <v>0</v>
      </c>
      <c r="H1453" s="399">
        <v>0</v>
      </c>
    </row>
    <row r="1454" spans="1:8" x14ac:dyDescent="0.3">
      <c r="A1454" s="395" t="s">
        <v>4138</v>
      </c>
      <c r="B1454" s="395" t="s">
        <v>4139</v>
      </c>
      <c r="C1454" s="399">
        <v>0</v>
      </c>
      <c r="D1454" s="399">
        <v>0</v>
      </c>
      <c r="E1454" s="399">
        <v>0</v>
      </c>
      <c r="F1454" s="399">
        <v>0</v>
      </c>
      <c r="G1454" s="399">
        <v>0</v>
      </c>
      <c r="H1454" s="399">
        <v>0</v>
      </c>
    </row>
    <row r="1455" spans="1:8" x14ac:dyDescent="0.3">
      <c r="A1455" s="395" t="s">
        <v>4140</v>
      </c>
      <c r="B1455" s="395" t="s">
        <v>4141</v>
      </c>
      <c r="C1455" s="399">
        <v>0</v>
      </c>
      <c r="D1455" s="399">
        <v>0</v>
      </c>
      <c r="E1455" s="399">
        <v>0</v>
      </c>
      <c r="F1455" s="399">
        <v>0</v>
      </c>
      <c r="G1455" s="399">
        <v>0</v>
      </c>
      <c r="H1455" s="399">
        <v>0</v>
      </c>
    </row>
    <row r="1456" spans="1:8" x14ac:dyDescent="0.3">
      <c r="A1456" s="395" t="s">
        <v>4142</v>
      </c>
      <c r="B1456" s="395" t="s">
        <v>4143</v>
      </c>
      <c r="C1456" s="399">
        <v>0</v>
      </c>
      <c r="D1456" s="399">
        <v>0</v>
      </c>
      <c r="E1456" s="399">
        <v>0</v>
      </c>
      <c r="F1456" s="399">
        <v>0</v>
      </c>
      <c r="G1456" s="399">
        <v>0</v>
      </c>
      <c r="H1456" s="399">
        <v>0</v>
      </c>
    </row>
    <row r="1457" spans="1:8" x14ac:dyDescent="0.3">
      <c r="A1457" s="395" t="s">
        <v>4144</v>
      </c>
      <c r="B1457" s="395" t="s">
        <v>4145</v>
      </c>
      <c r="C1457" s="399">
        <v>0</v>
      </c>
      <c r="D1457" s="399">
        <v>0</v>
      </c>
      <c r="E1457" s="399">
        <v>0</v>
      </c>
      <c r="F1457" s="399">
        <v>0</v>
      </c>
      <c r="G1457" s="399">
        <v>0</v>
      </c>
      <c r="H1457" s="399">
        <v>0</v>
      </c>
    </row>
    <row r="1458" spans="1:8" x14ac:dyDescent="0.3">
      <c r="A1458" s="395" t="s">
        <v>4146</v>
      </c>
      <c r="B1458" s="395" t="s">
        <v>4147</v>
      </c>
      <c r="C1458" s="399">
        <v>0</v>
      </c>
      <c r="D1458" s="399">
        <v>0</v>
      </c>
      <c r="E1458" s="399">
        <v>0</v>
      </c>
      <c r="F1458" s="399">
        <v>0</v>
      </c>
      <c r="G1458" s="399">
        <v>0</v>
      </c>
      <c r="H1458" s="399">
        <v>0</v>
      </c>
    </row>
    <row r="1459" spans="1:8" x14ac:dyDescent="0.3">
      <c r="A1459" s="395" t="s">
        <v>4148</v>
      </c>
      <c r="B1459" s="395" t="s">
        <v>4149</v>
      </c>
      <c r="C1459" s="399">
        <v>0</v>
      </c>
      <c r="D1459" s="399">
        <v>0</v>
      </c>
      <c r="E1459" s="399">
        <v>0</v>
      </c>
      <c r="F1459" s="399">
        <v>0</v>
      </c>
      <c r="G1459" s="399">
        <v>0</v>
      </c>
      <c r="H1459" s="399">
        <v>0</v>
      </c>
    </row>
    <row r="1460" spans="1:8" x14ac:dyDescent="0.3">
      <c r="A1460" s="395" t="s">
        <v>4150</v>
      </c>
      <c r="B1460" s="395" t="s">
        <v>4151</v>
      </c>
      <c r="C1460" s="399">
        <v>0</v>
      </c>
      <c r="D1460" s="399">
        <v>0</v>
      </c>
      <c r="E1460" s="399">
        <v>0</v>
      </c>
      <c r="F1460" s="399">
        <v>0</v>
      </c>
      <c r="G1460" s="399">
        <v>0</v>
      </c>
      <c r="H1460" s="399">
        <v>0</v>
      </c>
    </row>
    <row r="1461" spans="1:8" x14ac:dyDescent="0.3">
      <c r="A1461" s="395" t="s">
        <v>4152</v>
      </c>
      <c r="B1461" s="395" t="s">
        <v>4153</v>
      </c>
      <c r="C1461" s="399">
        <v>0</v>
      </c>
      <c r="D1461" s="399">
        <v>0</v>
      </c>
      <c r="E1461" s="399">
        <v>0</v>
      </c>
      <c r="F1461" s="399">
        <v>0</v>
      </c>
      <c r="G1461" s="399">
        <v>0</v>
      </c>
      <c r="H1461" s="399">
        <v>0</v>
      </c>
    </row>
    <row r="1462" spans="1:8" x14ac:dyDescent="0.3">
      <c r="A1462" s="395" t="s">
        <v>4154</v>
      </c>
      <c r="B1462" s="395" t="s">
        <v>3746</v>
      </c>
      <c r="C1462" s="399">
        <v>0</v>
      </c>
      <c r="D1462" s="399">
        <v>0</v>
      </c>
      <c r="E1462" s="399">
        <v>0</v>
      </c>
      <c r="F1462" s="399">
        <v>0</v>
      </c>
      <c r="G1462" s="399">
        <v>0</v>
      </c>
      <c r="H1462" s="399">
        <v>0</v>
      </c>
    </row>
    <row r="1463" spans="1:8" x14ac:dyDescent="0.3">
      <c r="A1463" s="395" t="s">
        <v>4155</v>
      </c>
      <c r="B1463" s="395" t="s">
        <v>4156</v>
      </c>
      <c r="C1463" s="399">
        <v>0</v>
      </c>
      <c r="D1463" s="399">
        <v>0</v>
      </c>
      <c r="E1463" s="399">
        <v>0</v>
      </c>
      <c r="F1463" s="399">
        <v>0</v>
      </c>
      <c r="G1463" s="399">
        <v>0</v>
      </c>
      <c r="H1463" s="399">
        <v>0</v>
      </c>
    </row>
    <row r="1464" spans="1:8" x14ac:dyDescent="0.3">
      <c r="A1464" s="395" t="s">
        <v>4157</v>
      </c>
      <c r="B1464" s="395" t="s">
        <v>4158</v>
      </c>
      <c r="C1464" s="399">
        <v>0</v>
      </c>
      <c r="D1464" s="399">
        <v>0</v>
      </c>
      <c r="E1464" s="399">
        <v>0</v>
      </c>
      <c r="F1464" s="399">
        <v>0</v>
      </c>
      <c r="G1464" s="399">
        <v>0</v>
      </c>
      <c r="H1464" s="399">
        <v>0</v>
      </c>
    </row>
    <row r="1465" spans="1:8" x14ac:dyDescent="0.3">
      <c r="A1465" s="395" t="s">
        <v>4159</v>
      </c>
      <c r="B1465" s="395" t="s">
        <v>4160</v>
      </c>
      <c r="C1465" s="399">
        <v>0</v>
      </c>
      <c r="D1465" s="399">
        <v>0</v>
      </c>
      <c r="E1465" s="399">
        <v>0</v>
      </c>
      <c r="F1465" s="399">
        <v>0</v>
      </c>
      <c r="G1465" s="399">
        <v>0</v>
      </c>
      <c r="H1465" s="399">
        <v>0</v>
      </c>
    </row>
    <row r="1466" spans="1:8" x14ac:dyDescent="0.3">
      <c r="A1466" s="395" t="s">
        <v>4161</v>
      </c>
      <c r="B1466" s="395" t="s">
        <v>4162</v>
      </c>
      <c r="C1466" s="399">
        <v>0</v>
      </c>
      <c r="D1466" s="399">
        <v>0</v>
      </c>
      <c r="E1466" s="399">
        <v>0</v>
      </c>
      <c r="F1466" s="399">
        <v>0</v>
      </c>
      <c r="G1466" s="399">
        <v>0</v>
      </c>
      <c r="H1466" s="399">
        <v>0</v>
      </c>
    </row>
    <row r="1467" spans="1:8" x14ac:dyDescent="0.3">
      <c r="A1467" s="395" t="s">
        <v>4163</v>
      </c>
      <c r="B1467" s="395" t="s">
        <v>4164</v>
      </c>
      <c r="C1467" s="399">
        <v>0</v>
      </c>
      <c r="D1467" s="399">
        <v>0</v>
      </c>
      <c r="E1467" s="399">
        <v>0</v>
      </c>
      <c r="F1467" s="399">
        <v>0</v>
      </c>
      <c r="G1467" s="399">
        <v>0</v>
      </c>
      <c r="H1467" s="399">
        <v>0</v>
      </c>
    </row>
    <row r="1468" spans="1:8" x14ac:dyDescent="0.3">
      <c r="A1468" s="395" t="s">
        <v>4165</v>
      </c>
      <c r="B1468" s="395" t="s">
        <v>4166</v>
      </c>
      <c r="C1468" s="399">
        <v>0</v>
      </c>
      <c r="D1468" s="399">
        <v>0</v>
      </c>
      <c r="E1468" s="399">
        <v>0</v>
      </c>
      <c r="F1468" s="399">
        <v>0</v>
      </c>
      <c r="G1468" s="399">
        <v>0</v>
      </c>
      <c r="H1468" s="399">
        <v>0</v>
      </c>
    </row>
    <row r="1469" spans="1:8" x14ac:dyDescent="0.3">
      <c r="A1469" s="395" t="s">
        <v>4167</v>
      </c>
      <c r="B1469" s="395" t="s">
        <v>4168</v>
      </c>
      <c r="C1469" s="399">
        <v>0</v>
      </c>
      <c r="D1469" s="399">
        <v>0</v>
      </c>
      <c r="E1469" s="399">
        <v>0</v>
      </c>
      <c r="F1469" s="399">
        <v>0</v>
      </c>
      <c r="G1469" s="399">
        <v>0</v>
      </c>
      <c r="H1469" s="399">
        <v>0</v>
      </c>
    </row>
    <row r="1470" spans="1:8" x14ac:dyDescent="0.3">
      <c r="A1470" s="395" t="s">
        <v>4169</v>
      </c>
      <c r="B1470" s="395" t="s">
        <v>3307</v>
      </c>
      <c r="C1470" s="399">
        <v>0</v>
      </c>
      <c r="D1470" s="399">
        <v>0</v>
      </c>
      <c r="E1470" s="399">
        <v>0</v>
      </c>
      <c r="F1470" s="399">
        <v>0</v>
      </c>
      <c r="G1470" s="399">
        <v>0</v>
      </c>
      <c r="H1470" s="399">
        <v>0</v>
      </c>
    </row>
    <row r="1471" spans="1:8" x14ac:dyDescent="0.3">
      <c r="A1471" s="395" t="s">
        <v>4170</v>
      </c>
      <c r="B1471" s="395" t="s">
        <v>4171</v>
      </c>
      <c r="C1471" s="399">
        <v>0</v>
      </c>
      <c r="D1471" s="399">
        <v>0</v>
      </c>
      <c r="E1471" s="399">
        <v>0</v>
      </c>
      <c r="F1471" s="399">
        <v>0</v>
      </c>
      <c r="G1471" s="399">
        <v>0</v>
      </c>
      <c r="H1471" s="399">
        <v>0</v>
      </c>
    </row>
    <row r="1472" spans="1:8" x14ac:dyDescent="0.3">
      <c r="A1472" s="395" t="s">
        <v>4172</v>
      </c>
      <c r="B1472" s="395" t="s">
        <v>4173</v>
      </c>
      <c r="C1472" s="399">
        <v>0</v>
      </c>
      <c r="D1472" s="399">
        <v>0</v>
      </c>
      <c r="E1472" s="399">
        <v>0</v>
      </c>
      <c r="F1472" s="399">
        <v>0</v>
      </c>
      <c r="G1472" s="399">
        <v>0</v>
      </c>
      <c r="H1472" s="399">
        <v>0</v>
      </c>
    </row>
    <row r="1473" spans="1:8" x14ac:dyDescent="0.3">
      <c r="A1473" s="395" t="s">
        <v>4174</v>
      </c>
      <c r="B1473" s="395" t="s">
        <v>4175</v>
      </c>
      <c r="C1473" s="399">
        <v>0</v>
      </c>
      <c r="D1473" s="399">
        <v>0</v>
      </c>
      <c r="E1473" s="399">
        <v>0</v>
      </c>
      <c r="F1473" s="399">
        <v>0</v>
      </c>
      <c r="G1473" s="399">
        <v>0</v>
      </c>
      <c r="H1473" s="399">
        <v>0</v>
      </c>
    </row>
    <row r="1474" spans="1:8" x14ac:dyDescent="0.3">
      <c r="A1474" s="395" t="s">
        <v>4176</v>
      </c>
      <c r="B1474" s="395" t="s">
        <v>4177</v>
      </c>
      <c r="C1474" s="399">
        <v>0</v>
      </c>
      <c r="D1474" s="399">
        <v>0</v>
      </c>
      <c r="E1474" s="399">
        <v>0</v>
      </c>
      <c r="F1474" s="399">
        <v>0</v>
      </c>
      <c r="G1474" s="399">
        <v>0</v>
      </c>
      <c r="H1474" s="399">
        <v>0</v>
      </c>
    </row>
    <row r="1475" spans="1:8" x14ac:dyDescent="0.3">
      <c r="A1475" s="395" t="s">
        <v>4178</v>
      </c>
      <c r="B1475" s="395" t="s">
        <v>4179</v>
      </c>
      <c r="C1475" s="399">
        <v>0</v>
      </c>
      <c r="D1475" s="399">
        <v>0</v>
      </c>
      <c r="E1475" s="399">
        <v>0</v>
      </c>
      <c r="F1475" s="399">
        <v>0</v>
      </c>
      <c r="G1475" s="399">
        <v>0</v>
      </c>
      <c r="H1475" s="399">
        <v>0</v>
      </c>
    </row>
    <row r="1476" spans="1:8" x14ac:dyDescent="0.3">
      <c r="A1476" s="395" t="s">
        <v>4180</v>
      </c>
      <c r="B1476" s="395" t="s">
        <v>4181</v>
      </c>
      <c r="C1476" s="399">
        <v>0</v>
      </c>
      <c r="D1476" s="399">
        <v>0</v>
      </c>
      <c r="E1476" s="399">
        <v>0</v>
      </c>
      <c r="F1476" s="399">
        <v>0</v>
      </c>
      <c r="G1476" s="399">
        <v>0</v>
      </c>
      <c r="H1476" s="399">
        <v>0</v>
      </c>
    </row>
    <row r="1477" spans="1:8" x14ac:dyDescent="0.3">
      <c r="A1477" s="395" t="s">
        <v>4182</v>
      </c>
      <c r="B1477" s="395" t="s">
        <v>4183</v>
      </c>
      <c r="C1477" s="399">
        <v>0</v>
      </c>
      <c r="D1477" s="399">
        <v>0</v>
      </c>
      <c r="E1477" s="399">
        <v>0</v>
      </c>
      <c r="F1477" s="399">
        <v>0</v>
      </c>
      <c r="G1477" s="399">
        <v>0</v>
      </c>
      <c r="H1477" s="399">
        <v>0</v>
      </c>
    </row>
    <row r="1478" spans="1:8" x14ac:dyDescent="0.3">
      <c r="A1478" s="395" t="s">
        <v>4184</v>
      </c>
      <c r="B1478" s="395" t="s">
        <v>4185</v>
      </c>
      <c r="C1478" s="399">
        <v>0</v>
      </c>
      <c r="D1478" s="399">
        <v>0</v>
      </c>
      <c r="E1478" s="399">
        <v>0</v>
      </c>
      <c r="F1478" s="399">
        <v>0</v>
      </c>
      <c r="G1478" s="399">
        <v>0</v>
      </c>
      <c r="H1478" s="399">
        <v>0</v>
      </c>
    </row>
    <row r="1479" spans="1:8" x14ac:dyDescent="0.3">
      <c r="A1479" s="395" t="s">
        <v>4186</v>
      </c>
      <c r="B1479" s="395" t="s">
        <v>4187</v>
      </c>
      <c r="C1479" s="399">
        <v>0</v>
      </c>
      <c r="D1479" s="399">
        <v>0</v>
      </c>
      <c r="E1479" s="399">
        <v>0</v>
      </c>
      <c r="F1479" s="399">
        <v>0</v>
      </c>
      <c r="G1479" s="399">
        <v>0</v>
      </c>
      <c r="H1479" s="399">
        <v>0</v>
      </c>
    </row>
    <row r="1480" spans="1:8" x14ac:dyDescent="0.3">
      <c r="A1480" s="395" t="s">
        <v>4188</v>
      </c>
      <c r="B1480" s="395" t="s">
        <v>4189</v>
      </c>
      <c r="C1480" s="399">
        <v>0</v>
      </c>
      <c r="D1480" s="399">
        <v>0</v>
      </c>
      <c r="E1480" s="399">
        <v>0</v>
      </c>
      <c r="F1480" s="399">
        <v>0</v>
      </c>
      <c r="G1480" s="399">
        <v>0</v>
      </c>
      <c r="H1480" s="399">
        <v>0</v>
      </c>
    </row>
    <row r="1481" spans="1:8" x14ac:dyDescent="0.3">
      <c r="A1481" s="395" t="s">
        <v>4190</v>
      </c>
      <c r="B1481" s="395" t="s">
        <v>4191</v>
      </c>
      <c r="C1481" s="399">
        <v>0</v>
      </c>
      <c r="D1481" s="399">
        <v>0</v>
      </c>
      <c r="E1481" s="399">
        <v>0</v>
      </c>
      <c r="F1481" s="399">
        <v>0</v>
      </c>
      <c r="G1481" s="399">
        <v>0</v>
      </c>
      <c r="H1481" s="399">
        <v>0</v>
      </c>
    </row>
    <row r="1482" spans="1:8" x14ac:dyDescent="0.3">
      <c r="A1482" s="395" t="s">
        <v>4192</v>
      </c>
      <c r="B1482" s="395" t="s">
        <v>3311</v>
      </c>
      <c r="C1482" s="399">
        <v>0</v>
      </c>
      <c r="D1482" s="399">
        <v>0</v>
      </c>
      <c r="E1482" s="399">
        <v>0</v>
      </c>
      <c r="F1482" s="399">
        <v>0</v>
      </c>
      <c r="G1482" s="399">
        <v>0</v>
      </c>
      <c r="H1482" s="399">
        <v>0</v>
      </c>
    </row>
    <row r="1483" spans="1:8" x14ac:dyDescent="0.3">
      <c r="A1483" s="395" t="s">
        <v>4193</v>
      </c>
      <c r="B1483" s="395" t="s">
        <v>4194</v>
      </c>
      <c r="C1483" s="399">
        <v>0</v>
      </c>
      <c r="D1483" s="399">
        <v>0</v>
      </c>
      <c r="E1483" s="399">
        <v>0</v>
      </c>
      <c r="F1483" s="399">
        <v>0</v>
      </c>
      <c r="G1483" s="399">
        <v>0</v>
      </c>
      <c r="H1483" s="399">
        <v>0</v>
      </c>
    </row>
    <row r="1484" spans="1:8" x14ac:dyDescent="0.3">
      <c r="A1484" s="395" t="s">
        <v>4195</v>
      </c>
      <c r="B1484" s="395" t="s">
        <v>4196</v>
      </c>
      <c r="C1484" s="399">
        <v>0</v>
      </c>
      <c r="D1484" s="399">
        <v>0</v>
      </c>
      <c r="E1484" s="399">
        <v>0</v>
      </c>
      <c r="F1484" s="399">
        <v>0</v>
      </c>
      <c r="G1484" s="399">
        <v>0</v>
      </c>
      <c r="H1484" s="399">
        <v>0</v>
      </c>
    </row>
    <row r="1485" spans="1:8" x14ac:dyDescent="0.3">
      <c r="A1485" s="395" t="s">
        <v>4197</v>
      </c>
      <c r="B1485" s="395" t="s">
        <v>4198</v>
      </c>
      <c r="C1485" s="399">
        <v>0</v>
      </c>
      <c r="D1485" s="399">
        <v>0</v>
      </c>
      <c r="E1485" s="399">
        <v>0</v>
      </c>
      <c r="F1485" s="399">
        <v>0</v>
      </c>
      <c r="G1485" s="399">
        <v>0</v>
      </c>
      <c r="H1485" s="399">
        <v>0</v>
      </c>
    </row>
    <row r="1486" spans="1:8" x14ac:dyDescent="0.3">
      <c r="A1486" s="395" t="s">
        <v>4199</v>
      </c>
      <c r="B1486" s="395" t="s">
        <v>4200</v>
      </c>
      <c r="C1486" s="399">
        <v>0</v>
      </c>
      <c r="D1486" s="399">
        <v>0</v>
      </c>
      <c r="E1486" s="399">
        <v>0</v>
      </c>
      <c r="F1486" s="399">
        <v>0</v>
      </c>
      <c r="G1486" s="399">
        <v>0</v>
      </c>
      <c r="H1486" s="399">
        <v>0</v>
      </c>
    </row>
    <row r="1487" spans="1:8" x14ac:dyDescent="0.3">
      <c r="A1487" s="395" t="s">
        <v>4201</v>
      </c>
      <c r="B1487" s="395" t="s">
        <v>4202</v>
      </c>
      <c r="C1487" s="399">
        <v>0</v>
      </c>
      <c r="D1487" s="399">
        <v>0</v>
      </c>
      <c r="E1487" s="399">
        <v>0</v>
      </c>
      <c r="F1487" s="399">
        <v>0</v>
      </c>
      <c r="G1487" s="399">
        <v>0</v>
      </c>
      <c r="H1487" s="399">
        <v>0</v>
      </c>
    </row>
    <row r="1488" spans="1:8" x14ac:dyDescent="0.3">
      <c r="A1488" s="395" t="s">
        <v>4203</v>
      </c>
      <c r="B1488" s="395" t="s">
        <v>4204</v>
      </c>
      <c r="C1488" s="399">
        <v>0</v>
      </c>
      <c r="D1488" s="399">
        <v>0</v>
      </c>
      <c r="E1488" s="399">
        <v>0</v>
      </c>
      <c r="F1488" s="399">
        <v>0</v>
      </c>
      <c r="G1488" s="399">
        <v>0</v>
      </c>
      <c r="H1488" s="399">
        <v>0</v>
      </c>
    </row>
    <row r="1489" spans="1:8" x14ac:dyDescent="0.3">
      <c r="A1489" s="395" t="s">
        <v>4205</v>
      </c>
      <c r="B1489" s="395" t="s">
        <v>4206</v>
      </c>
      <c r="C1489" s="399">
        <v>0</v>
      </c>
      <c r="D1489" s="399">
        <v>0</v>
      </c>
      <c r="E1489" s="399">
        <v>0</v>
      </c>
      <c r="F1489" s="399">
        <v>0</v>
      </c>
      <c r="G1489" s="399">
        <v>0</v>
      </c>
      <c r="H1489" s="399">
        <v>0</v>
      </c>
    </row>
    <row r="1490" spans="1:8" x14ac:dyDescent="0.3">
      <c r="A1490" s="395" t="s">
        <v>4207</v>
      </c>
      <c r="B1490" s="395" t="s">
        <v>4208</v>
      </c>
      <c r="C1490" s="399">
        <v>0</v>
      </c>
      <c r="D1490" s="399">
        <v>0</v>
      </c>
      <c r="E1490" s="399">
        <v>0</v>
      </c>
      <c r="F1490" s="399">
        <v>0</v>
      </c>
      <c r="G1490" s="399">
        <v>0</v>
      </c>
      <c r="H1490" s="399">
        <v>0</v>
      </c>
    </row>
    <row r="1491" spans="1:8" x14ac:dyDescent="0.3">
      <c r="A1491" s="395" t="s">
        <v>4209</v>
      </c>
      <c r="B1491" s="395" t="s">
        <v>4210</v>
      </c>
      <c r="C1491" s="399">
        <v>0</v>
      </c>
      <c r="D1491" s="399">
        <v>0</v>
      </c>
      <c r="E1491" s="399">
        <v>0</v>
      </c>
      <c r="F1491" s="399">
        <v>0</v>
      </c>
      <c r="G1491" s="399">
        <v>0</v>
      </c>
      <c r="H1491" s="399">
        <v>0</v>
      </c>
    </row>
    <row r="1492" spans="1:8" x14ac:dyDescent="0.3">
      <c r="A1492" s="395" t="s">
        <v>4211</v>
      </c>
      <c r="B1492" s="395" t="s">
        <v>4212</v>
      </c>
      <c r="C1492" s="399">
        <v>0</v>
      </c>
      <c r="D1492" s="399">
        <v>0</v>
      </c>
      <c r="E1492" s="399">
        <v>0</v>
      </c>
      <c r="F1492" s="399">
        <v>0</v>
      </c>
      <c r="G1492" s="399">
        <v>0</v>
      </c>
      <c r="H1492" s="399">
        <v>0</v>
      </c>
    </row>
    <row r="1493" spans="1:8" x14ac:dyDescent="0.3">
      <c r="A1493" s="395" t="s">
        <v>2170</v>
      </c>
      <c r="B1493" s="395" t="s">
        <v>1349</v>
      </c>
      <c r="C1493" s="399">
        <v>0</v>
      </c>
      <c r="D1493" s="399">
        <v>0</v>
      </c>
      <c r="E1493" s="399">
        <v>1172.6500000000001</v>
      </c>
      <c r="F1493" s="399">
        <v>1172.6500000000001</v>
      </c>
      <c r="G1493" s="399">
        <v>-1172.6500000000001</v>
      </c>
      <c r="H1493" s="399">
        <v>100</v>
      </c>
    </row>
    <row r="1494" spans="1:8" x14ac:dyDescent="0.3">
      <c r="A1494" s="395" t="s">
        <v>4213</v>
      </c>
      <c r="B1494" s="395" t="s">
        <v>4214</v>
      </c>
      <c r="C1494" s="399">
        <v>0</v>
      </c>
      <c r="D1494" s="399">
        <v>0</v>
      </c>
      <c r="E1494" s="399">
        <v>0</v>
      </c>
      <c r="F1494" s="399">
        <v>0</v>
      </c>
      <c r="G1494" s="399">
        <v>0</v>
      </c>
      <c r="H1494" s="399">
        <v>0</v>
      </c>
    </row>
    <row r="1495" spans="1:8" x14ac:dyDescent="0.3">
      <c r="A1495" s="395" t="s">
        <v>4215</v>
      </c>
      <c r="B1495" s="395" t="s">
        <v>4216</v>
      </c>
      <c r="C1495" s="399">
        <v>0</v>
      </c>
      <c r="D1495" s="399">
        <v>0</v>
      </c>
      <c r="E1495" s="399">
        <v>0</v>
      </c>
      <c r="F1495" s="399">
        <v>0</v>
      </c>
      <c r="G1495" s="399">
        <v>0</v>
      </c>
      <c r="H1495" s="399">
        <v>0</v>
      </c>
    </row>
    <row r="1496" spans="1:8" x14ac:dyDescent="0.3">
      <c r="A1496" s="395" t="s">
        <v>4217</v>
      </c>
      <c r="B1496" s="395" t="s">
        <v>4218</v>
      </c>
      <c r="C1496" s="399">
        <v>0</v>
      </c>
      <c r="D1496" s="399">
        <v>0</v>
      </c>
      <c r="E1496" s="399">
        <v>0</v>
      </c>
      <c r="F1496" s="399">
        <v>0</v>
      </c>
      <c r="G1496" s="399">
        <v>0</v>
      </c>
      <c r="H1496" s="399">
        <v>0</v>
      </c>
    </row>
    <row r="1497" spans="1:8" x14ac:dyDescent="0.3">
      <c r="A1497" s="395" t="s">
        <v>4219</v>
      </c>
      <c r="B1497" s="395" t="s">
        <v>4220</v>
      </c>
      <c r="C1497" s="399">
        <v>0</v>
      </c>
      <c r="D1497" s="399">
        <v>0</v>
      </c>
      <c r="E1497" s="399">
        <v>0</v>
      </c>
      <c r="F1497" s="399">
        <v>0</v>
      </c>
      <c r="G1497" s="399">
        <v>0</v>
      </c>
      <c r="H1497" s="399">
        <v>0</v>
      </c>
    </row>
    <row r="1498" spans="1:8" x14ac:dyDescent="0.3">
      <c r="A1498" s="395" t="s">
        <v>4221</v>
      </c>
      <c r="B1498" s="395" t="s">
        <v>4222</v>
      </c>
      <c r="C1498" s="399">
        <v>0</v>
      </c>
      <c r="D1498" s="399">
        <v>0</v>
      </c>
      <c r="E1498" s="399">
        <v>0</v>
      </c>
      <c r="F1498" s="399">
        <v>0</v>
      </c>
      <c r="G1498" s="399">
        <v>0</v>
      </c>
      <c r="H1498" s="399">
        <v>0</v>
      </c>
    </row>
    <row r="1499" spans="1:8" x14ac:dyDescent="0.3">
      <c r="A1499" s="395" t="s">
        <v>4223</v>
      </c>
      <c r="B1499" s="395" t="s">
        <v>3230</v>
      </c>
      <c r="C1499" s="399">
        <v>0</v>
      </c>
      <c r="D1499" s="399">
        <v>0</v>
      </c>
      <c r="E1499" s="399">
        <v>0</v>
      </c>
      <c r="F1499" s="399">
        <v>0</v>
      </c>
      <c r="G1499" s="399">
        <v>0</v>
      </c>
      <c r="H1499" s="399">
        <v>0</v>
      </c>
    </row>
    <row r="1500" spans="1:8" x14ac:dyDescent="0.3">
      <c r="A1500" s="395" t="s">
        <v>4224</v>
      </c>
      <c r="B1500" s="395" t="s">
        <v>4191</v>
      </c>
      <c r="C1500" s="399">
        <v>0</v>
      </c>
      <c r="D1500" s="399">
        <v>0</v>
      </c>
      <c r="E1500" s="399">
        <v>0</v>
      </c>
      <c r="F1500" s="399">
        <v>0</v>
      </c>
      <c r="G1500" s="399">
        <v>0</v>
      </c>
      <c r="H1500" s="399">
        <v>0</v>
      </c>
    </row>
    <row r="1501" spans="1:8" x14ac:dyDescent="0.3">
      <c r="A1501" s="395" t="s">
        <v>4225</v>
      </c>
      <c r="B1501" s="395" t="s">
        <v>4226</v>
      </c>
      <c r="C1501" s="399">
        <v>0</v>
      </c>
      <c r="D1501" s="399">
        <v>0</v>
      </c>
      <c r="E1501" s="399">
        <v>0</v>
      </c>
      <c r="F1501" s="399">
        <v>0</v>
      </c>
      <c r="G1501" s="399">
        <v>0</v>
      </c>
      <c r="H1501" s="399">
        <v>0</v>
      </c>
    </row>
    <row r="1502" spans="1:8" x14ac:dyDescent="0.3">
      <c r="A1502" s="395" t="s">
        <v>4227</v>
      </c>
      <c r="B1502" s="395" t="s">
        <v>4228</v>
      </c>
      <c r="C1502" s="399">
        <v>0</v>
      </c>
      <c r="D1502" s="399">
        <v>0</v>
      </c>
      <c r="E1502" s="399">
        <v>0</v>
      </c>
      <c r="F1502" s="399">
        <v>0</v>
      </c>
      <c r="G1502" s="399">
        <v>0</v>
      </c>
      <c r="H1502" s="399">
        <v>0</v>
      </c>
    </row>
    <row r="1503" spans="1:8" x14ac:dyDescent="0.3">
      <c r="A1503" s="395" t="s">
        <v>4229</v>
      </c>
      <c r="B1503" s="395" t="s">
        <v>4230</v>
      </c>
      <c r="C1503" s="399">
        <v>0</v>
      </c>
      <c r="D1503" s="399">
        <v>0</v>
      </c>
      <c r="E1503" s="399">
        <v>0</v>
      </c>
      <c r="F1503" s="399">
        <v>0</v>
      </c>
      <c r="G1503" s="399">
        <v>0</v>
      </c>
      <c r="H1503" s="399">
        <v>0</v>
      </c>
    </row>
    <row r="1504" spans="1:8" x14ac:dyDescent="0.3">
      <c r="A1504" s="395" t="s">
        <v>4231</v>
      </c>
      <c r="B1504" s="395" t="s">
        <v>3760</v>
      </c>
      <c r="C1504" s="399">
        <v>0</v>
      </c>
      <c r="D1504" s="399">
        <v>0</v>
      </c>
      <c r="E1504" s="399">
        <v>0</v>
      </c>
      <c r="F1504" s="399">
        <v>0</v>
      </c>
      <c r="G1504" s="399">
        <v>0</v>
      </c>
      <c r="H1504" s="399">
        <v>0</v>
      </c>
    </row>
    <row r="1505" spans="1:8" x14ac:dyDescent="0.3">
      <c r="A1505" s="395" t="s">
        <v>4232</v>
      </c>
      <c r="B1505" s="395" t="s">
        <v>4191</v>
      </c>
      <c r="C1505" s="399">
        <v>0</v>
      </c>
      <c r="D1505" s="399">
        <v>0</v>
      </c>
      <c r="E1505" s="399">
        <v>0</v>
      </c>
      <c r="F1505" s="399">
        <v>0</v>
      </c>
      <c r="G1505" s="399">
        <v>0</v>
      </c>
      <c r="H1505" s="399">
        <v>0</v>
      </c>
    </row>
    <row r="1506" spans="1:8" x14ac:dyDescent="0.3">
      <c r="A1506" s="395" t="s">
        <v>4233</v>
      </c>
      <c r="B1506" s="395" t="s">
        <v>4234</v>
      </c>
      <c r="C1506" s="399">
        <v>0</v>
      </c>
      <c r="D1506" s="399">
        <v>0</v>
      </c>
      <c r="E1506" s="399">
        <v>0</v>
      </c>
      <c r="F1506" s="399">
        <v>0</v>
      </c>
      <c r="G1506" s="399">
        <v>0</v>
      </c>
      <c r="H1506" s="399">
        <v>0</v>
      </c>
    </row>
    <row r="1507" spans="1:8" x14ac:dyDescent="0.3">
      <c r="A1507" s="395" t="s">
        <v>4235</v>
      </c>
      <c r="B1507" s="395" t="s">
        <v>4236</v>
      </c>
      <c r="C1507" s="399">
        <v>0</v>
      </c>
      <c r="D1507" s="399">
        <v>0</v>
      </c>
      <c r="E1507" s="399">
        <v>0</v>
      </c>
      <c r="F1507" s="399">
        <v>0</v>
      </c>
      <c r="G1507" s="399">
        <v>0</v>
      </c>
      <c r="H1507" s="399">
        <v>0</v>
      </c>
    </row>
    <row r="1508" spans="1:8" x14ac:dyDescent="0.3">
      <c r="A1508" s="395" t="s">
        <v>4237</v>
      </c>
      <c r="B1508" s="395" t="s">
        <v>4238</v>
      </c>
      <c r="C1508" s="399">
        <v>0</v>
      </c>
      <c r="D1508" s="399">
        <v>0</v>
      </c>
      <c r="E1508" s="399">
        <v>0</v>
      </c>
      <c r="F1508" s="399">
        <v>0</v>
      </c>
      <c r="G1508" s="399">
        <v>0</v>
      </c>
      <c r="H1508" s="399">
        <v>0</v>
      </c>
    </row>
    <row r="1509" spans="1:8" x14ac:dyDescent="0.3">
      <c r="A1509" s="395" t="s">
        <v>4239</v>
      </c>
      <c r="B1509" s="395" t="s">
        <v>4240</v>
      </c>
      <c r="C1509" s="399">
        <v>0</v>
      </c>
      <c r="D1509" s="399">
        <v>0</v>
      </c>
      <c r="E1509" s="399">
        <v>0</v>
      </c>
      <c r="F1509" s="399">
        <v>0</v>
      </c>
      <c r="G1509" s="399">
        <v>0</v>
      </c>
      <c r="H1509" s="399">
        <v>0</v>
      </c>
    </row>
    <row r="1510" spans="1:8" x14ac:dyDescent="0.3">
      <c r="A1510" s="395" t="s">
        <v>4241</v>
      </c>
      <c r="B1510" s="395" t="s">
        <v>4242</v>
      </c>
      <c r="C1510" s="399">
        <v>0</v>
      </c>
      <c r="D1510" s="399">
        <v>0</v>
      </c>
      <c r="E1510" s="399">
        <v>0</v>
      </c>
      <c r="F1510" s="399">
        <v>0</v>
      </c>
      <c r="G1510" s="399">
        <v>0</v>
      </c>
      <c r="H1510" s="399">
        <v>0</v>
      </c>
    </row>
    <row r="1511" spans="1:8" x14ac:dyDescent="0.3">
      <c r="A1511" s="395" t="s">
        <v>4243</v>
      </c>
      <c r="B1511" s="395" t="s">
        <v>4244</v>
      </c>
      <c r="C1511" s="399">
        <v>0</v>
      </c>
      <c r="D1511" s="399">
        <v>0</v>
      </c>
      <c r="E1511" s="399">
        <v>0</v>
      </c>
      <c r="F1511" s="399">
        <v>0</v>
      </c>
      <c r="G1511" s="399">
        <v>0</v>
      </c>
      <c r="H1511" s="399">
        <v>0</v>
      </c>
    </row>
    <row r="1512" spans="1:8" x14ac:dyDescent="0.3">
      <c r="A1512" s="395" t="s">
        <v>4245</v>
      </c>
      <c r="B1512" s="395" t="s">
        <v>4246</v>
      </c>
      <c r="C1512" s="399">
        <v>0</v>
      </c>
      <c r="D1512" s="399">
        <v>0</v>
      </c>
      <c r="E1512" s="399">
        <v>0</v>
      </c>
      <c r="F1512" s="399">
        <v>0</v>
      </c>
      <c r="G1512" s="399">
        <v>0</v>
      </c>
      <c r="H1512" s="399">
        <v>0</v>
      </c>
    </row>
    <row r="1513" spans="1:8" x14ac:dyDescent="0.3">
      <c r="A1513" s="395" t="s">
        <v>4247</v>
      </c>
      <c r="B1513" s="395" t="s">
        <v>4248</v>
      </c>
      <c r="C1513" s="399">
        <v>0</v>
      </c>
      <c r="D1513" s="399">
        <v>0</v>
      </c>
      <c r="E1513" s="399">
        <v>0</v>
      </c>
      <c r="F1513" s="399">
        <v>0</v>
      </c>
      <c r="G1513" s="399">
        <v>0</v>
      </c>
      <c r="H1513" s="399">
        <v>0</v>
      </c>
    </row>
    <row r="1514" spans="1:8" x14ac:dyDescent="0.3">
      <c r="A1514" s="395" t="s">
        <v>4249</v>
      </c>
      <c r="B1514" s="395" t="s">
        <v>4250</v>
      </c>
      <c r="C1514" s="399">
        <v>0</v>
      </c>
      <c r="D1514" s="399">
        <v>0</v>
      </c>
      <c r="E1514" s="399">
        <v>0</v>
      </c>
      <c r="F1514" s="399">
        <v>0</v>
      </c>
      <c r="G1514" s="399">
        <v>0</v>
      </c>
      <c r="H1514" s="399">
        <v>0</v>
      </c>
    </row>
    <row r="1515" spans="1:8" x14ac:dyDescent="0.3">
      <c r="A1515" s="395" t="s">
        <v>4251</v>
      </c>
      <c r="B1515" s="395" t="s">
        <v>4252</v>
      </c>
      <c r="C1515" s="399">
        <v>0</v>
      </c>
      <c r="D1515" s="399">
        <v>0</v>
      </c>
      <c r="E1515" s="399">
        <v>0</v>
      </c>
      <c r="F1515" s="399">
        <v>0</v>
      </c>
      <c r="G1515" s="399">
        <v>0</v>
      </c>
      <c r="H1515" s="399">
        <v>0</v>
      </c>
    </row>
    <row r="1516" spans="1:8" x14ac:dyDescent="0.3">
      <c r="A1516" s="395" t="s">
        <v>4253</v>
      </c>
      <c r="B1516" s="395" t="s">
        <v>4254</v>
      </c>
      <c r="C1516" s="399">
        <v>0</v>
      </c>
      <c r="D1516" s="399">
        <v>0</v>
      </c>
      <c r="E1516" s="399">
        <v>0</v>
      </c>
      <c r="F1516" s="399">
        <v>0</v>
      </c>
      <c r="G1516" s="399">
        <v>0</v>
      </c>
      <c r="H1516" s="399">
        <v>0</v>
      </c>
    </row>
    <row r="1517" spans="1:8" x14ac:dyDescent="0.3">
      <c r="A1517" s="395" t="s">
        <v>4255</v>
      </c>
      <c r="B1517" s="395" t="s">
        <v>3778</v>
      </c>
      <c r="C1517" s="399">
        <v>0</v>
      </c>
      <c r="D1517" s="399">
        <v>0</v>
      </c>
      <c r="E1517" s="399">
        <v>0</v>
      </c>
      <c r="F1517" s="399">
        <v>0</v>
      </c>
      <c r="G1517" s="399">
        <v>0</v>
      </c>
      <c r="H1517" s="399">
        <v>0</v>
      </c>
    </row>
    <row r="1518" spans="1:8" x14ac:dyDescent="0.3">
      <c r="A1518" s="395" t="s">
        <v>4256</v>
      </c>
      <c r="B1518" s="395" t="s">
        <v>722</v>
      </c>
      <c r="C1518" s="399">
        <v>0</v>
      </c>
      <c r="D1518" s="399">
        <v>0</v>
      </c>
      <c r="E1518" s="399">
        <v>0</v>
      </c>
      <c r="F1518" s="399">
        <v>0</v>
      </c>
      <c r="G1518" s="399">
        <v>0</v>
      </c>
      <c r="H1518" s="399">
        <v>0</v>
      </c>
    </row>
    <row r="1519" spans="1:8" x14ac:dyDescent="0.3">
      <c r="A1519" s="395" t="s">
        <v>4257</v>
      </c>
      <c r="B1519" s="395" t="s">
        <v>4258</v>
      </c>
      <c r="C1519" s="399">
        <v>0</v>
      </c>
      <c r="D1519" s="399">
        <v>0</v>
      </c>
      <c r="E1519" s="399">
        <v>0</v>
      </c>
      <c r="F1519" s="399">
        <v>0</v>
      </c>
      <c r="G1519" s="399">
        <v>0</v>
      </c>
      <c r="H1519" s="399">
        <v>0</v>
      </c>
    </row>
    <row r="1520" spans="1:8" x14ac:dyDescent="0.3">
      <c r="A1520" s="395" t="s">
        <v>4259</v>
      </c>
      <c r="B1520" s="395" t="s">
        <v>4260</v>
      </c>
      <c r="C1520" s="399">
        <v>0</v>
      </c>
      <c r="D1520" s="399">
        <v>0</v>
      </c>
      <c r="E1520" s="399">
        <v>0</v>
      </c>
      <c r="F1520" s="399">
        <v>0</v>
      </c>
      <c r="G1520" s="399">
        <v>0</v>
      </c>
      <c r="H1520" s="399">
        <v>0</v>
      </c>
    </row>
    <row r="1521" spans="1:8" x14ac:dyDescent="0.3">
      <c r="A1521" s="395" t="s">
        <v>4261</v>
      </c>
      <c r="B1521" s="395" t="s">
        <v>4262</v>
      </c>
      <c r="C1521" s="399">
        <v>0</v>
      </c>
      <c r="D1521" s="399">
        <v>0</v>
      </c>
      <c r="E1521" s="399">
        <v>0</v>
      </c>
      <c r="F1521" s="399">
        <v>0</v>
      </c>
      <c r="G1521" s="399">
        <v>0</v>
      </c>
      <c r="H1521" s="399">
        <v>0</v>
      </c>
    </row>
    <row r="1522" spans="1:8" x14ac:dyDescent="0.3">
      <c r="A1522" s="395" t="s">
        <v>4263</v>
      </c>
      <c r="B1522" s="395" t="s">
        <v>794</v>
      </c>
      <c r="C1522" s="399">
        <v>0</v>
      </c>
      <c r="D1522" s="399">
        <v>0</v>
      </c>
      <c r="E1522" s="399">
        <v>0</v>
      </c>
      <c r="F1522" s="399">
        <v>0</v>
      </c>
      <c r="G1522" s="399">
        <v>0</v>
      </c>
      <c r="H1522" s="399">
        <v>0</v>
      </c>
    </row>
    <row r="1523" spans="1:8" x14ac:dyDescent="0.3">
      <c r="A1523" s="395" t="s">
        <v>4264</v>
      </c>
      <c r="B1523" s="395" t="s">
        <v>3328</v>
      </c>
      <c r="C1523" s="399">
        <v>0</v>
      </c>
      <c r="D1523" s="399">
        <v>0</v>
      </c>
      <c r="E1523" s="399">
        <v>0</v>
      </c>
      <c r="F1523" s="399">
        <v>0</v>
      </c>
      <c r="G1523" s="399">
        <v>0</v>
      </c>
      <c r="H1523" s="399">
        <v>0</v>
      </c>
    </row>
    <row r="1524" spans="1:8" x14ac:dyDescent="0.3">
      <c r="A1524" s="395" t="s">
        <v>4265</v>
      </c>
      <c r="B1524" s="395" t="s">
        <v>2826</v>
      </c>
      <c r="C1524" s="399">
        <v>0</v>
      </c>
      <c r="D1524" s="399">
        <v>0</v>
      </c>
      <c r="E1524" s="399">
        <v>0</v>
      </c>
      <c r="F1524" s="399">
        <v>0</v>
      </c>
      <c r="G1524" s="399">
        <v>0</v>
      </c>
      <c r="H1524" s="399">
        <v>0</v>
      </c>
    </row>
    <row r="1525" spans="1:8" x14ac:dyDescent="0.3">
      <c r="A1525" s="395" t="s">
        <v>4266</v>
      </c>
      <c r="B1525" s="395" t="s">
        <v>2828</v>
      </c>
      <c r="C1525" s="399">
        <v>0</v>
      </c>
      <c r="D1525" s="399">
        <v>0</v>
      </c>
      <c r="E1525" s="399">
        <v>0</v>
      </c>
      <c r="F1525" s="399">
        <v>0</v>
      </c>
      <c r="G1525" s="399">
        <v>0</v>
      </c>
      <c r="H1525" s="399">
        <v>0</v>
      </c>
    </row>
    <row r="1526" spans="1:8" x14ac:dyDescent="0.3">
      <c r="A1526" s="395" t="s">
        <v>4267</v>
      </c>
      <c r="B1526" s="395" t="s">
        <v>1345</v>
      </c>
      <c r="C1526" s="399">
        <v>0</v>
      </c>
      <c r="D1526" s="399">
        <v>0</v>
      </c>
      <c r="E1526" s="399">
        <v>0</v>
      </c>
      <c r="F1526" s="399">
        <v>0</v>
      </c>
      <c r="G1526" s="399">
        <v>0</v>
      </c>
      <c r="H1526" s="399">
        <v>0</v>
      </c>
    </row>
    <row r="1527" spans="1:8" x14ac:dyDescent="0.3">
      <c r="A1527" s="395" t="s">
        <v>4268</v>
      </c>
      <c r="B1527" s="395" t="s">
        <v>973</v>
      </c>
      <c r="C1527" s="399">
        <v>0</v>
      </c>
      <c r="D1527" s="399">
        <v>0</v>
      </c>
      <c r="E1527" s="399">
        <v>0</v>
      </c>
      <c r="F1527" s="399">
        <v>0</v>
      </c>
      <c r="G1527" s="399">
        <v>0</v>
      </c>
      <c r="H1527" s="399">
        <v>0</v>
      </c>
    </row>
    <row r="1528" spans="1:8" x14ac:dyDescent="0.3">
      <c r="A1528" s="395" t="s">
        <v>4269</v>
      </c>
      <c r="B1528" s="395" t="s">
        <v>2835</v>
      </c>
      <c r="C1528" s="399">
        <v>0</v>
      </c>
      <c r="D1528" s="399">
        <v>0</v>
      </c>
      <c r="E1528" s="399">
        <v>0</v>
      </c>
      <c r="F1528" s="399">
        <v>0</v>
      </c>
      <c r="G1528" s="399">
        <v>0</v>
      </c>
      <c r="H1528" s="399">
        <v>0</v>
      </c>
    </row>
    <row r="1529" spans="1:8" x14ac:dyDescent="0.3">
      <c r="A1529" s="395" t="s">
        <v>4270</v>
      </c>
      <c r="B1529" s="395" t="s">
        <v>4271</v>
      </c>
      <c r="C1529" s="400">
        <v>0</v>
      </c>
      <c r="D1529" s="400">
        <v>0</v>
      </c>
      <c r="E1529" s="400">
        <v>0</v>
      </c>
      <c r="F1529" s="400">
        <v>0</v>
      </c>
      <c r="G1529" s="400">
        <v>0</v>
      </c>
      <c r="H1529" s="400">
        <v>0</v>
      </c>
    </row>
    <row r="1530" spans="1:8" x14ac:dyDescent="0.3">
      <c r="A1530" s="395" t="s">
        <v>1350</v>
      </c>
      <c r="B1530" s="401"/>
      <c r="C1530" s="399"/>
      <c r="D1530" s="399"/>
      <c r="E1530" s="399"/>
      <c r="F1530" s="399"/>
      <c r="G1530" s="399"/>
      <c r="H1530" s="399"/>
    </row>
    <row r="1532" spans="1:8" x14ac:dyDescent="0.3">
      <c r="A1532" s="395" t="s">
        <v>975</v>
      </c>
      <c r="B1532" s="401"/>
      <c r="C1532" s="399">
        <v>0</v>
      </c>
      <c r="D1532" s="399">
        <v>0</v>
      </c>
      <c r="E1532" s="399">
        <v>1657.74</v>
      </c>
      <c r="F1532" s="399">
        <v>1657.74</v>
      </c>
      <c r="G1532" s="399">
        <v>-1657.74</v>
      </c>
      <c r="H1532" s="399">
        <v>100</v>
      </c>
    </row>
    <row r="1533" spans="1:8" x14ac:dyDescent="0.3">
      <c r="A1533" s="395" t="s">
        <v>976</v>
      </c>
      <c r="B1533" s="401"/>
      <c r="C1533" s="400">
        <v>0</v>
      </c>
      <c r="D1533" s="400">
        <v>0</v>
      </c>
      <c r="E1533" s="400">
        <v>1172.6500000000001</v>
      </c>
      <c r="F1533" s="400">
        <v>1172.6500000000001</v>
      </c>
      <c r="G1533" s="400">
        <v>-1172.6500000000001</v>
      </c>
      <c r="H1533" s="400">
        <v>100</v>
      </c>
    </row>
    <row r="1534" spans="1:8" x14ac:dyDescent="0.3">
      <c r="A1534" s="395" t="s">
        <v>977</v>
      </c>
      <c r="B1534" s="401"/>
      <c r="C1534" s="399">
        <v>0</v>
      </c>
      <c r="D1534" s="399">
        <v>0</v>
      </c>
      <c r="E1534" s="399">
        <v>485.09</v>
      </c>
      <c r="F1534" s="399">
        <v>485.09</v>
      </c>
      <c r="G1534" s="399">
        <v>-485.09</v>
      </c>
      <c r="H1534" s="399">
        <v>100</v>
      </c>
    </row>
    <row r="1536" spans="1:8" x14ac:dyDescent="0.3">
      <c r="A1536" s="395" t="s">
        <v>374</v>
      </c>
      <c r="B1536" s="394"/>
      <c r="C1536" s="394"/>
      <c r="D1536" s="394"/>
      <c r="E1536" s="394"/>
      <c r="F1536" s="394"/>
      <c r="G1536" s="394"/>
      <c r="H1536" s="394"/>
    </row>
    <row r="1537" spans="1:8" x14ac:dyDescent="0.3">
      <c r="A1537" s="395" t="s">
        <v>4272</v>
      </c>
      <c r="B1537" s="395" t="s">
        <v>503</v>
      </c>
      <c r="C1537" s="399">
        <v>0</v>
      </c>
      <c r="D1537" s="399">
        <v>0</v>
      </c>
      <c r="E1537" s="399">
        <v>0</v>
      </c>
      <c r="F1537" s="399">
        <v>0</v>
      </c>
      <c r="G1537" s="399">
        <v>0</v>
      </c>
      <c r="H1537" s="399">
        <v>0</v>
      </c>
    </row>
    <row r="1538" spans="1:8" x14ac:dyDescent="0.3">
      <c r="A1538" s="395" t="s">
        <v>2171</v>
      </c>
      <c r="B1538" s="395" t="s">
        <v>240</v>
      </c>
      <c r="C1538" s="399">
        <v>995000</v>
      </c>
      <c r="D1538" s="399">
        <v>995000</v>
      </c>
      <c r="E1538" s="399">
        <v>273418.78999999998</v>
      </c>
      <c r="F1538" s="399">
        <v>273418.78999999998</v>
      </c>
      <c r="G1538" s="399">
        <v>721581.21</v>
      </c>
      <c r="H1538" s="399">
        <v>27.48</v>
      </c>
    </row>
    <row r="1539" spans="1:8" x14ac:dyDescent="0.3">
      <c r="A1539" s="395" t="s">
        <v>2172</v>
      </c>
      <c r="B1539" s="395" t="s">
        <v>242</v>
      </c>
      <c r="C1539" s="399">
        <v>100000</v>
      </c>
      <c r="D1539" s="399">
        <v>100000</v>
      </c>
      <c r="E1539" s="399">
        <v>20330</v>
      </c>
      <c r="F1539" s="399">
        <v>20330</v>
      </c>
      <c r="G1539" s="399">
        <v>79670</v>
      </c>
      <c r="H1539" s="399">
        <v>20.329999999999998</v>
      </c>
    </row>
    <row r="1540" spans="1:8" x14ac:dyDescent="0.3">
      <c r="A1540" s="395" t="s">
        <v>4273</v>
      </c>
      <c r="B1540" s="395" t="s">
        <v>4274</v>
      </c>
      <c r="C1540" s="399">
        <v>0</v>
      </c>
      <c r="D1540" s="399">
        <v>0</v>
      </c>
      <c r="E1540" s="399">
        <v>0</v>
      </c>
      <c r="F1540" s="399">
        <v>0</v>
      </c>
      <c r="G1540" s="399">
        <v>0</v>
      </c>
      <c r="H1540" s="399">
        <v>0</v>
      </c>
    </row>
    <row r="1541" spans="1:8" x14ac:dyDescent="0.3">
      <c r="A1541" s="395" t="s">
        <v>4275</v>
      </c>
      <c r="B1541" s="395" t="s">
        <v>4276</v>
      </c>
      <c r="C1541" s="399">
        <v>0</v>
      </c>
      <c r="D1541" s="399">
        <v>0</v>
      </c>
      <c r="E1541" s="399">
        <v>0</v>
      </c>
      <c r="F1541" s="399">
        <v>0</v>
      </c>
      <c r="G1541" s="399">
        <v>0</v>
      </c>
      <c r="H1541" s="399">
        <v>0</v>
      </c>
    </row>
    <row r="1542" spans="1:8" x14ac:dyDescent="0.3">
      <c r="A1542" s="395" t="s">
        <v>2173</v>
      </c>
      <c r="B1542" s="395" t="s">
        <v>243</v>
      </c>
      <c r="C1542" s="399">
        <v>55000</v>
      </c>
      <c r="D1542" s="399">
        <v>55000</v>
      </c>
      <c r="E1542" s="399">
        <v>25784.25</v>
      </c>
      <c r="F1542" s="399">
        <v>25784.25</v>
      </c>
      <c r="G1542" s="399">
        <v>29215.75</v>
      </c>
      <c r="H1542" s="399">
        <v>46.88</v>
      </c>
    </row>
    <row r="1543" spans="1:8" x14ac:dyDescent="0.3">
      <c r="A1543" s="395" t="s">
        <v>2174</v>
      </c>
      <c r="B1543" s="395" t="s">
        <v>245</v>
      </c>
      <c r="C1543" s="399">
        <v>300</v>
      </c>
      <c r="D1543" s="399">
        <v>300</v>
      </c>
      <c r="E1543" s="399">
        <v>0</v>
      </c>
      <c r="F1543" s="399">
        <v>0</v>
      </c>
      <c r="G1543" s="399">
        <v>300</v>
      </c>
      <c r="H1543" s="399">
        <v>0</v>
      </c>
    </row>
    <row r="1544" spans="1:8" x14ac:dyDescent="0.3">
      <c r="A1544" s="395" t="s">
        <v>4277</v>
      </c>
      <c r="B1544" s="395" t="s">
        <v>2602</v>
      </c>
      <c r="C1544" s="399">
        <v>0</v>
      </c>
      <c r="D1544" s="399">
        <v>0</v>
      </c>
      <c r="E1544" s="399">
        <v>0</v>
      </c>
      <c r="F1544" s="399">
        <v>0</v>
      </c>
      <c r="G1544" s="399">
        <v>0</v>
      </c>
      <c r="H1544" s="399">
        <v>0</v>
      </c>
    </row>
    <row r="1545" spans="1:8" x14ac:dyDescent="0.3">
      <c r="A1545" s="395" t="s">
        <v>4278</v>
      </c>
      <c r="B1545" s="395" t="s">
        <v>525</v>
      </c>
      <c r="C1545" s="399">
        <v>0</v>
      </c>
      <c r="D1545" s="399">
        <v>0</v>
      </c>
      <c r="E1545" s="399">
        <v>0</v>
      </c>
      <c r="F1545" s="399">
        <v>0</v>
      </c>
      <c r="G1545" s="399">
        <v>0</v>
      </c>
      <c r="H1545" s="399">
        <v>0</v>
      </c>
    </row>
    <row r="1546" spans="1:8" x14ac:dyDescent="0.3">
      <c r="A1546" s="395" t="s">
        <v>4279</v>
      </c>
      <c r="B1546" s="395" t="s">
        <v>2608</v>
      </c>
      <c r="C1546" s="399">
        <v>0</v>
      </c>
      <c r="D1546" s="399">
        <v>0</v>
      </c>
      <c r="E1546" s="399">
        <v>0</v>
      </c>
      <c r="F1546" s="399">
        <v>0</v>
      </c>
      <c r="G1546" s="399">
        <v>0</v>
      </c>
      <c r="H1546" s="399">
        <v>0</v>
      </c>
    </row>
    <row r="1547" spans="1:8" x14ac:dyDescent="0.3">
      <c r="A1547" s="395" t="s">
        <v>4280</v>
      </c>
      <c r="B1547" s="395" t="s">
        <v>2610</v>
      </c>
      <c r="C1547" s="399">
        <v>0</v>
      </c>
      <c r="D1547" s="399">
        <v>0</v>
      </c>
      <c r="E1547" s="399">
        <v>0</v>
      </c>
      <c r="F1547" s="399">
        <v>0</v>
      </c>
      <c r="G1547" s="399">
        <v>0</v>
      </c>
      <c r="H1547" s="399">
        <v>0</v>
      </c>
    </row>
    <row r="1548" spans="1:8" x14ac:dyDescent="0.3">
      <c r="A1548" s="395" t="s">
        <v>4281</v>
      </c>
      <c r="B1548" s="395" t="s">
        <v>2614</v>
      </c>
      <c r="C1548" s="399">
        <v>0</v>
      </c>
      <c r="D1548" s="399">
        <v>0</v>
      </c>
      <c r="E1548" s="399">
        <v>0</v>
      </c>
      <c r="F1548" s="399">
        <v>0</v>
      </c>
      <c r="G1548" s="399">
        <v>0</v>
      </c>
      <c r="H1548" s="399">
        <v>0</v>
      </c>
    </row>
    <row r="1549" spans="1:8" x14ac:dyDescent="0.3">
      <c r="A1549" s="395" t="s">
        <v>4282</v>
      </c>
      <c r="B1549" s="395" t="s">
        <v>4283</v>
      </c>
      <c r="C1549" s="399">
        <v>0</v>
      </c>
      <c r="D1549" s="399">
        <v>0</v>
      </c>
      <c r="E1549" s="399">
        <v>0</v>
      </c>
      <c r="F1549" s="399">
        <v>0</v>
      </c>
      <c r="G1549" s="399">
        <v>0</v>
      </c>
      <c r="H1549" s="399">
        <v>0</v>
      </c>
    </row>
    <row r="1550" spans="1:8" x14ac:dyDescent="0.3">
      <c r="A1550" s="395" t="s">
        <v>4284</v>
      </c>
      <c r="B1550" s="395" t="s">
        <v>4285</v>
      </c>
      <c r="C1550" s="399">
        <v>0</v>
      </c>
      <c r="D1550" s="399">
        <v>0</v>
      </c>
      <c r="E1550" s="399">
        <v>0</v>
      </c>
      <c r="F1550" s="399">
        <v>0</v>
      </c>
      <c r="G1550" s="399">
        <v>0</v>
      </c>
      <c r="H1550" s="399">
        <v>0</v>
      </c>
    </row>
    <row r="1551" spans="1:8" x14ac:dyDescent="0.3">
      <c r="A1551" s="395" t="s">
        <v>4286</v>
      </c>
      <c r="B1551" s="395" t="s">
        <v>2492</v>
      </c>
      <c r="C1551" s="399">
        <v>0</v>
      </c>
      <c r="D1551" s="399">
        <v>0</v>
      </c>
      <c r="E1551" s="399">
        <v>10.74</v>
      </c>
      <c r="F1551" s="399">
        <v>10.74</v>
      </c>
      <c r="G1551" s="399">
        <v>-10.74</v>
      </c>
      <c r="H1551" s="399">
        <v>100</v>
      </c>
    </row>
    <row r="1552" spans="1:8" x14ac:dyDescent="0.3">
      <c r="A1552" s="395" t="s">
        <v>4287</v>
      </c>
      <c r="B1552" s="395" t="s">
        <v>4288</v>
      </c>
      <c r="C1552" s="399">
        <v>0</v>
      </c>
      <c r="D1552" s="399">
        <v>0</v>
      </c>
      <c r="E1552" s="399">
        <v>0</v>
      </c>
      <c r="F1552" s="399">
        <v>0</v>
      </c>
      <c r="G1552" s="399">
        <v>0</v>
      </c>
      <c r="H1552" s="399">
        <v>0</v>
      </c>
    </row>
    <row r="1553" spans="1:8" x14ac:dyDescent="0.3">
      <c r="A1553" s="395" t="s">
        <v>2175</v>
      </c>
      <c r="B1553" s="395" t="s">
        <v>241</v>
      </c>
      <c r="C1553" s="399">
        <v>0</v>
      </c>
      <c r="D1553" s="399">
        <v>0</v>
      </c>
      <c r="E1553" s="399">
        <v>1370</v>
      </c>
      <c r="F1553" s="399">
        <v>1370</v>
      </c>
      <c r="G1553" s="399">
        <v>-1370</v>
      </c>
      <c r="H1553" s="399">
        <v>100</v>
      </c>
    </row>
    <row r="1554" spans="1:8" x14ac:dyDescent="0.3">
      <c r="A1554" s="395" t="s">
        <v>4289</v>
      </c>
      <c r="B1554" s="395" t="s">
        <v>4290</v>
      </c>
      <c r="C1554" s="399">
        <v>0</v>
      </c>
      <c r="D1554" s="399">
        <v>0</v>
      </c>
      <c r="E1554" s="399">
        <v>0</v>
      </c>
      <c r="F1554" s="399">
        <v>0</v>
      </c>
      <c r="G1554" s="399">
        <v>0</v>
      </c>
      <c r="H1554" s="399">
        <v>0</v>
      </c>
    </row>
    <row r="1555" spans="1:8" x14ac:dyDescent="0.3">
      <c r="A1555" s="395" t="s">
        <v>4291</v>
      </c>
      <c r="B1555" s="395" t="s">
        <v>1032</v>
      </c>
      <c r="C1555" s="399">
        <v>0</v>
      </c>
      <c r="D1555" s="399">
        <v>0</v>
      </c>
      <c r="E1555" s="399">
        <v>0</v>
      </c>
      <c r="F1555" s="399">
        <v>0</v>
      </c>
      <c r="G1555" s="399">
        <v>0</v>
      </c>
      <c r="H1555" s="399">
        <v>0</v>
      </c>
    </row>
    <row r="1556" spans="1:8" x14ac:dyDescent="0.3">
      <c r="A1556" s="395" t="s">
        <v>4292</v>
      </c>
      <c r="B1556" s="395" t="s">
        <v>1595</v>
      </c>
      <c r="C1556" s="399">
        <v>0</v>
      </c>
      <c r="D1556" s="399">
        <v>0</v>
      </c>
      <c r="E1556" s="399">
        <v>0</v>
      </c>
      <c r="F1556" s="399">
        <v>0</v>
      </c>
      <c r="G1556" s="399">
        <v>0</v>
      </c>
      <c r="H1556" s="399">
        <v>0</v>
      </c>
    </row>
    <row r="1557" spans="1:8" x14ac:dyDescent="0.3">
      <c r="A1557" s="395" t="s">
        <v>2176</v>
      </c>
      <c r="B1557" s="395" t="s">
        <v>44</v>
      </c>
      <c r="C1557" s="399">
        <v>37125</v>
      </c>
      <c r="D1557" s="399">
        <v>37125</v>
      </c>
      <c r="E1557" s="399">
        <v>9281.25</v>
      </c>
      <c r="F1557" s="399">
        <v>9281.25</v>
      </c>
      <c r="G1557" s="399">
        <v>27843.75</v>
      </c>
      <c r="H1557" s="399">
        <v>25</v>
      </c>
    </row>
    <row r="1558" spans="1:8" x14ac:dyDescent="0.3">
      <c r="A1558" s="395" t="s">
        <v>4293</v>
      </c>
      <c r="B1558" s="395" t="s">
        <v>984</v>
      </c>
      <c r="C1558" s="399">
        <v>0</v>
      </c>
      <c r="D1558" s="399">
        <v>0</v>
      </c>
      <c r="E1558" s="399">
        <v>0</v>
      </c>
      <c r="F1558" s="399">
        <v>0</v>
      </c>
      <c r="G1558" s="399">
        <v>0</v>
      </c>
      <c r="H1558" s="399">
        <v>0</v>
      </c>
    </row>
    <row r="1559" spans="1:8" x14ac:dyDescent="0.3">
      <c r="A1559" s="395" t="s">
        <v>2177</v>
      </c>
      <c r="B1559" s="395" t="s">
        <v>244</v>
      </c>
      <c r="C1559" s="399">
        <v>516</v>
      </c>
      <c r="D1559" s="399">
        <v>516</v>
      </c>
      <c r="E1559" s="399">
        <v>0</v>
      </c>
      <c r="F1559" s="399">
        <v>0</v>
      </c>
      <c r="G1559" s="399">
        <v>516</v>
      </c>
      <c r="H1559" s="399">
        <v>0</v>
      </c>
    </row>
    <row r="1560" spans="1:8" x14ac:dyDescent="0.3">
      <c r="A1560" s="395" t="s">
        <v>4294</v>
      </c>
      <c r="B1560" s="395" t="s">
        <v>4295</v>
      </c>
      <c r="C1560" s="399">
        <v>0</v>
      </c>
      <c r="D1560" s="399">
        <v>0</v>
      </c>
      <c r="E1560" s="399">
        <v>0</v>
      </c>
      <c r="F1560" s="399">
        <v>0</v>
      </c>
      <c r="G1560" s="399">
        <v>0</v>
      </c>
      <c r="H1560" s="399">
        <v>0</v>
      </c>
    </row>
    <row r="1561" spans="1:8" x14ac:dyDescent="0.3">
      <c r="A1561" s="395" t="s">
        <v>4296</v>
      </c>
      <c r="B1561" s="395" t="s">
        <v>3222</v>
      </c>
      <c r="C1561" s="399">
        <v>0</v>
      </c>
      <c r="D1561" s="399">
        <v>0</v>
      </c>
      <c r="E1561" s="399">
        <v>0</v>
      </c>
      <c r="F1561" s="399">
        <v>0</v>
      </c>
      <c r="G1561" s="399">
        <v>0</v>
      </c>
      <c r="H1561" s="399">
        <v>0</v>
      </c>
    </row>
    <row r="1562" spans="1:8" x14ac:dyDescent="0.3">
      <c r="A1562" s="395" t="s">
        <v>4297</v>
      </c>
      <c r="B1562" s="395" t="s">
        <v>1036</v>
      </c>
      <c r="C1562" s="399">
        <v>0</v>
      </c>
      <c r="D1562" s="399">
        <v>0</v>
      </c>
      <c r="E1562" s="399">
        <v>0</v>
      </c>
      <c r="F1562" s="399">
        <v>0</v>
      </c>
      <c r="G1562" s="399">
        <v>0</v>
      </c>
      <c r="H1562" s="399">
        <v>0</v>
      </c>
    </row>
    <row r="1563" spans="1:8" x14ac:dyDescent="0.3">
      <c r="A1563" s="395" t="s">
        <v>2178</v>
      </c>
      <c r="B1563" s="395" t="s">
        <v>246</v>
      </c>
      <c r="C1563" s="399">
        <v>50000</v>
      </c>
      <c r="D1563" s="399">
        <v>50000</v>
      </c>
      <c r="E1563" s="399">
        <v>0</v>
      </c>
      <c r="F1563" s="399">
        <v>0</v>
      </c>
      <c r="G1563" s="399">
        <v>50000</v>
      </c>
      <c r="H1563" s="399">
        <v>0</v>
      </c>
    </row>
    <row r="1564" spans="1:8" x14ac:dyDescent="0.3">
      <c r="A1564" s="395" t="s">
        <v>4298</v>
      </c>
      <c r="B1564" s="395" t="s">
        <v>2902</v>
      </c>
      <c r="C1564" s="399">
        <v>0</v>
      </c>
      <c r="D1564" s="399">
        <v>0</v>
      </c>
      <c r="E1564" s="399">
        <v>0</v>
      </c>
      <c r="F1564" s="399">
        <v>0</v>
      </c>
      <c r="G1564" s="399">
        <v>0</v>
      </c>
      <c r="H1564" s="399">
        <v>0</v>
      </c>
    </row>
    <row r="1565" spans="1:8" x14ac:dyDescent="0.3">
      <c r="A1565" s="395" t="s">
        <v>4299</v>
      </c>
      <c r="B1565" s="395" t="s">
        <v>2663</v>
      </c>
      <c r="C1565" s="399">
        <v>0</v>
      </c>
      <c r="D1565" s="399">
        <v>0</v>
      </c>
      <c r="E1565" s="399">
        <v>0</v>
      </c>
      <c r="F1565" s="399">
        <v>0</v>
      </c>
      <c r="G1565" s="399">
        <v>0</v>
      </c>
      <c r="H1565" s="399">
        <v>0</v>
      </c>
    </row>
    <row r="1566" spans="1:8" x14ac:dyDescent="0.3">
      <c r="A1566" s="395" t="s">
        <v>4300</v>
      </c>
      <c r="B1566" s="395" t="s">
        <v>180</v>
      </c>
      <c r="C1566" s="399">
        <v>0</v>
      </c>
      <c r="D1566" s="399">
        <v>0</v>
      </c>
      <c r="E1566" s="399">
        <v>0</v>
      </c>
      <c r="F1566" s="399">
        <v>0</v>
      </c>
      <c r="G1566" s="399">
        <v>0</v>
      </c>
      <c r="H1566" s="399">
        <v>0</v>
      </c>
    </row>
    <row r="1567" spans="1:8" x14ac:dyDescent="0.3">
      <c r="A1567" s="395" t="s">
        <v>4301</v>
      </c>
      <c r="B1567" s="395" t="s">
        <v>51</v>
      </c>
      <c r="C1567" s="399">
        <v>0</v>
      </c>
      <c r="D1567" s="399">
        <v>0</v>
      </c>
      <c r="E1567" s="399">
        <v>0</v>
      </c>
      <c r="F1567" s="399">
        <v>0</v>
      </c>
      <c r="G1567" s="399">
        <v>0</v>
      </c>
      <c r="H1567" s="399">
        <v>0</v>
      </c>
    </row>
    <row r="1568" spans="1:8" x14ac:dyDescent="0.3">
      <c r="A1568" s="395" t="s">
        <v>4302</v>
      </c>
      <c r="B1568" s="395" t="s">
        <v>181</v>
      </c>
      <c r="C1568" s="399">
        <v>0</v>
      </c>
      <c r="D1568" s="399">
        <v>0</v>
      </c>
      <c r="E1568" s="399">
        <v>0</v>
      </c>
      <c r="F1568" s="399">
        <v>0</v>
      </c>
      <c r="G1568" s="399">
        <v>0</v>
      </c>
      <c r="H1568" s="399">
        <v>0</v>
      </c>
    </row>
    <row r="1569" spans="1:8" x14ac:dyDescent="0.3">
      <c r="A1569" s="395" t="s">
        <v>2179</v>
      </c>
      <c r="B1569" s="395" t="s">
        <v>580</v>
      </c>
      <c r="C1569" s="399">
        <v>672</v>
      </c>
      <c r="D1569" s="399">
        <v>672</v>
      </c>
      <c r="E1569" s="399">
        <v>102.23</v>
      </c>
      <c r="F1569" s="399">
        <v>102.23</v>
      </c>
      <c r="G1569" s="399">
        <v>569.77</v>
      </c>
      <c r="H1569" s="399">
        <v>15.21</v>
      </c>
    </row>
    <row r="1570" spans="1:8" x14ac:dyDescent="0.3">
      <c r="A1570" s="395" t="s">
        <v>2180</v>
      </c>
      <c r="B1570" s="395" t="s">
        <v>249</v>
      </c>
      <c r="C1570" s="399">
        <v>107838</v>
      </c>
      <c r="D1570" s="399">
        <v>107838</v>
      </c>
      <c r="E1570" s="399">
        <v>26158.45</v>
      </c>
      <c r="F1570" s="399">
        <v>26158.45</v>
      </c>
      <c r="G1570" s="399">
        <v>81679.55</v>
      </c>
      <c r="H1570" s="399">
        <v>24.26</v>
      </c>
    </row>
    <row r="1571" spans="1:8" x14ac:dyDescent="0.3">
      <c r="A1571" s="395" t="s">
        <v>4303</v>
      </c>
      <c r="B1571" s="395" t="s">
        <v>4304</v>
      </c>
      <c r="C1571" s="399">
        <v>0</v>
      </c>
      <c r="D1571" s="399">
        <v>0</v>
      </c>
      <c r="E1571" s="399">
        <v>0</v>
      </c>
      <c r="F1571" s="399">
        <v>0</v>
      </c>
      <c r="G1571" s="399">
        <v>0</v>
      </c>
      <c r="H1571" s="399">
        <v>0</v>
      </c>
    </row>
    <row r="1572" spans="1:8" x14ac:dyDescent="0.3">
      <c r="A1572" s="395" t="s">
        <v>2181</v>
      </c>
      <c r="B1572" s="395" t="s">
        <v>256</v>
      </c>
      <c r="C1572" s="399">
        <v>12065</v>
      </c>
      <c r="D1572" s="399">
        <v>12065</v>
      </c>
      <c r="E1572" s="399">
        <v>3225</v>
      </c>
      <c r="F1572" s="399">
        <v>3225</v>
      </c>
      <c r="G1572" s="399">
        <v>8840</v>
      </c>
      <c r="H1572" s="399">
        <v>26.73</v>
      </c>
    </row>
    <row r="1573" spans="1:8" x14ac:dyDescent="0.3">
      <c r="A1573" s="395" t="s">
        <v>4305</v>
      </c>
      <c r="B1573" s="395" t="s">
        <v>736</v>
      </c>
      <c r="C1573" s="399">
        <v>0</v>
      </c>
      <c r="D1573" s="399">
        <v>0</v>
      </c>
      <c r="E1573" s="399">
        <v>0</v>
      </c>
      <c r="F1573" s="399">
        <v>0</v>
      </c>
      <c r="G1573" s="399">
        <v>0</v>
      </c>
      <c r="H1573" s="399">
        <v>0</v>
      </c>
    </row>
    <row r="1574" spans="1:8" x14ac:dyDescent="0.3">
      <c r="A1574" s="395" t="s">
        <v>4306</v>
      </c>
      <c r="B1574" s="395" t="s">
        <v>742</v>
      </c>
      <c r="C1574" s="399">
        <v>0</v>
      </c>
      <c r="D1574" s="399">
        <v>0</v>
      </c>
      <c r="E1574" s="399">
        <v>0</v>
      </c>
      <c r="F1574" s="399">
        <v>0</v>
      </c>
      <c r="G1574" s="399">
        <v>0</v>
      </c>
      <c r="H1574" s="399">
        <v>0</v>
      </c>
    </row>
    <row r="1575" spans="1:8" x14ac:dyDescent="0.3">
      <c r="A1575" s="395" t="s">
        <v>4307</v>
      </c>
      <c r="B1575" s="395" t="s">
        <v>582</v>
      </c>
      <c r="C1575" s="399">
        <v>0</v>
      </c>
      <c r="D1575" s="399">
        <v>0</v>
      </c>
      <c r="E1575" s="399">
        <v>0</v>
      </c>
      <c r="F1575" s="399">
        <v>0</v>
      </c>
      <c r="G1575" s="399">
        <v>0</v>
      </c>
      <c r="H1575" s="399">
        <v>0</v>
      </c>
    </row>
    <row r="1576" spans="1:8" x14ac:dyDescent="0.3">
      <c r="A1576" s="395" t="s">
        <v>4308</v>
      </c>
      <c r="B1576" s="395" t="s">
        <v>744</v>
      </c>
      <c r="C1576" s="399">
        <v>0</v>
      </c>
      <c r="D1576" s="399">
        <v>0</v>
      </c>
      <c r="E1576" s="399">
        <v>0</v>
      </c>
      <c r="F1576" s="399">
        <v>0</v>
      </c>
      <c r="G1576" s="399">
        <v>0</v>
      </c>
      <c r="H1576" s="399">
        <v>0</v>
      </c>
    </row>
    <row r="1577" spans="1:8" x14ac:dyDescent="0.3">
      <c r="A1577" s="395" t="s">
        <v>4309</v>
      </c>
      <c r="B1577" s="395" t="s">
        <v>2740</v>
      </c>
      <c r="C1577" s="399">
        <v>0</v>
      </c>
      <c r="D1577" s="399">
        <v>0</v>
      </c>
      <c r="E1577" s="399">
        <v>0</v>
      </c>
      <c r="F1577" s="399">
        <v>0</v>
      </c>
      <c r="G1577" s="399">
        <v>0</v>
      </c>
      <c r="H1577" s="399">
        <v>0</v>
      </c>
    </row>
    <row r="1578" spans="1:8" x14ac:dyDescent="0.3">
      <c r="A1578" s="395" t="s">
        <v>2182</v>
      </c>
      <c r="B1578" s="395" t="s">
        <v>259</v>
      </c>
      <c r="C1578" s="399">
        <v>9224</v>
      </c>
      <c r="D1578" s="399">
        <v>9224</v>
      </c>
      <c r="E1578" s="399">
        <v>2246.39</v>
      </c>
      <c r="F1578" s="399">
        <v>2246.39</v>
      </c>
      <c r="G1578" s="399">
        <v>6977.61</v>
      </c>
      <c r="H1578" s="399">
        <v>24.35</v>
      </c>
    </row>
    <row r="1579" spans="1:8" x14ac:dyDescent="0.3">
      <c r="A1579" s="395" t="s">
        <v>2183</v>
      </c>
      <c r="B1579" s="395" t="s">
        <v>53</v>
      </c>
      <c r="C1579" s="399">
        <v>40000</v>
      </c>
      <c r="D1579" s="399">
        <v>40000</v>
      </c>
      <c r="E1579" s="399">
        <v>7928.38</v>
      </c>
      <c r="F1579" s="399">
        <v>7928.38</v>
      </c>
      <c r="G1579" s="399">
        <v>32071.62</v>
      </c>
      <c r="H1579" s="399">
        <v>19.82</v>
      </c>
    </row>
    <row r="1580" spans="1:8" x14ac:dyDescent="0.3">
      <c r="A1580" s="395" t="s">
        <v>4310</v>
      </c>
      <c r="B1580" s="395" t="s">
        <v>628</v>
      </c>
      <c r="C1580" s="399">
        <v>0</v>
      </c>
      <c r="D1580" s="399">
        <v>0</v>
      </c>
      <c r="E1580" s="399">
        <v>0</v>
      </c>
      <c r="F1580" s="399">
        <v>0</v>
      </c>
      <c r="G1580" s="399">
        <v>0</v>
      </c>
      <c r="H1580" s="399">
        <v>0</v>
      </c>
    </row>
    <row r="1581" spans="1:8" x14ac:dyDescent="0.3">
      <c r="A1581" s="395" t="s">
        <v>4311</v>
      </c>
      <c r="B1581" s="395" t="s">
        <v>1639</v>
      </c>
      <c r="C1581" s="399">
        <v>0</v>
      </c>
      <c r="D1581" s="399">
        <v>0</v>
      </c>
      <c r="E1581" s="399">
        <v>0</v>
      </c>
      <c r="F1581" s="399">
        <v>0</v>
      </c>
      <c r="G1581" s="399">
        <v>0</v>
      </c>
      <c r="H1581" s="399">
        <v>0</v>
      </c>
    </row>
    <row r="1582" spans="1:8" x14ac:dyDescent="0.3">
      <c r="A1582" s="395" t="s">
        <v>4312</v>
      </c>
      <c r="B1582" s="395" t="s">
        <v>630</v>
      </c>
      <c r="C1582" s="399">
        <v>0</v>
      </c>
      <c r="D1582" s="399">
        <v>0</v>
      </c>
      <c r="E1582" s="399">
        <v>0</v>
      </c>
      <c r="F1582" s="399">
        <v>0</v>
      </c>
      <c r="G1582" s="399">
        <v>0</v>
      </c>
      <c r="H1582" s="399">
        <v>0</v>
      </c>
    </row>
    <row r="1583" spans="1:8" x14ac:dyDescent="0.3">
      <c r="A1583" s="395" t="s">
        <v>2184</v>
      </c>
      <c r="B1583" s="395" t="s">
        <v>257</v>
      </c>
      <c r="C1583" s="399">
        <v>8400</v>
      </c>
      <c r="D1583" s="399">
        <v>8400</v>
      </c>
      <c r="E1583" s="399">
        <v>0</v>
      </c>
      <c r="F1583" s="399">
        <v>0</v>
      </c>
      <c r="G1583" s="399">
        <v>8400</v>
      </c>
      <c r="H1583" s="399">
        <v>0</v>
      </c>
    </row>
    <row r="1584" spans="1:8" x14ac:dyDescent="0.3">
      <c r="A1584" s="395" t="s">
        <v>4313</v>
      </c>
      <c r="B1584" s="395" t="s">
        <v>2743</v>
      </c>
      <c r="C1584" s="399">
        <v>0</v>
      </c>
      <c r="D1584" s="399">
        <v>0</v>
      </c>
      <c r="E1584" s="399">
        <v>0</v>
      </c>
      <c r="F1584" s="399">
        <v>0</v>
      </c>
      <c r="G1584" s="399">
        <v>0</v>
      </c>
      <c r="H1584" s="399">
        <v>0</v>
      </c>
    </row>
    <row r="1585" spans="1:8" x14ac:dyDescent="0.3">
      <c r="A1585" s="395" t="s">
        <v>4314</v>
      </c>
      <c r="B1585" s="395" t="s">
        <v>54</v>
      </c>
      <c r="C1585" s="399">
        <v>0</v>
      </c>
      <c r="D1585" s="399">
        <v>0</v>
      </c>
      <c r="E1585" s="399">
        <v>0</v>
      </c>
      <c r="F1585" s="399">
        <v>0</v>
      </c>
      <c r="G1585" s="399">
        <v>0</v>
      </c>
      <c r="H1585" s="399">
        <v>0</v>
      </c>
    </row>
    <row r="1586" spans="1:8" x14ac:dyDescent="0.3">
      <c r="A1586" s="395" t="s">
        <v>2185</v>
      </c>
      <c r="B1586" s="395" t="s">
        <v>588</v>
      </c>
      <c r="C1586" s="399">
        <v>4335</v>
      </c>
      <c r="D1586" s="399">
        <v>4335</v>
      </c>
      <c r="E1586" s="399">
        <v>1054.32</v>
      </c>
      <c r="F1586" s="399">
        <v>1054.32</v>
      </c>
      <c r="G1586" s="399">
        <v>3280.68</v>
      </c>
      <c r="H1586" s="399">
        <v>24.32</v>
      </c>
    </row>
    <row r="1587" spans="1:8" x14ac:dyDescent="0.3">
      <c r="A1587" s="395" t="s">
        <v>2186</v>
      </c>
      <c r="B1587" s="395" t="s">
        <v>812</v>
      </c>
      <c r="C1587" s="399">
        <v>1237</v>
      </c>
      <c r="D1587" s="399">
        <v>1237</v>
      </c>
      <c r="E1587" s="399">
        <v>276.95999999999998</v>
      </c>
      <c r="F1587" s="399">
        <v>276.95999999999998</v>
      </c>
      <c r="G1587" s="399">
        <v>960.04</v>
      </c>
      <c r="H1587" s="399">
        <v>22.39</v>
      </c>
    </row>
    <row r="1588" spans="1:8" x14ac:dyDescent="0.3">
      <c r="A1588" s="395" t="s">
        <v>4315</v>
      </c>
      <c r="B1588" s="395" t="s">
        <v>592</v>
      </c>
      <c r="C1588" s="399">
        <v>0</v>
      </c>
      <c r="D1588" s="399">
        <v>0</v>
      </c>
      <c r="E1588" s="399">
        <v>0</v>
      </c>
      <c r="F1588" s="399">
        <v>0</v>
      </c>
      <c r="G1588" s="399">
        <v>0</v>
      </c>
      <c r="H1588" s="399">
        <v>0</v>
      </c>
    </row>
    <row r="1589" spans="1:8" x14ac:dyDescent="0.3">
      <c r="A1589" s="395" t="s">
        <v>4316</v>
      </c>
      <c r="B1589" s="395" t="s">
        <v>637</v>
      </c>
      <c r="C1589" s="399">
        <v>0</v>
      </c>
      <c r="D1589" s="399">
        <v>0</v>
      </c>
      <c r="E1589" s="399">
        <v>0</v>
      </c>
      <c r="F1589" s="399">
        <v>0</v>
      </c>
      <c r="G1589" s="399">
        <v>0</v>
      </c>
      <c r="H1589" s="399">
        <v>0</v>
      </c>
    </row>
    <row r="1590" spans="1:8" x14ac:dyDescent="0.3">
      <c r="A1590" s="395" t="s">
        <v>4317</v>
      </c>
      <c r="B1590" s="395" t="s">
        <v>563</v>
      </c>
      <c r="C1590" s="399">
        <v>0</v>
      </c>
      <c r="D1590" s="399">
        <v>0</v>
      </c>
      <c r="E1590" s="399">
        <v>0</v>
      </c>
      <c r="F1590" s="399">
        <v>0</v>
      </c>
      <c r="G1590" s="399">
        <v>0</v>
      </c>
      <c r="H1590" s="399">
        <v>0</v>
      </c>
    </row>
    <row r="1591" spans="1:8" x14ac:dyDescent="0.3">
      <c r="A1591" s="395" t="s">
        <v>4318</v>
      </c>
      <c r="B1591" s="395" t="s">
        <v>595</v>
      </c>
      <c r="C1591" s="399">
        <v>0</v>
      </c>
      <c r="D1591" s="399">
        <v>0</v>
      </c>
      <c r="E1591" s="399">
        <v>0</v>
      </c>
      <c r="F1591" s="399">
        <v>0</v>
      </c>
      <c r="G1591" s="399">
        <v>0</v>
      </c>
      <c r="H1591" s="399">
        <v>0</v>
      </c>
    </row>
    <row r="1592" spans="1:8" x14ac:dyDescent="0.3">
      <c r="A1592" s="395" t="s">
        <v>4319</v>
      </c>
      <c r="B1592" s="395" t="s">
        <v>2745</v>
      </c>
      <c r="C1592" s="399">
        <v>0</v>
      </c>
      <c r="D1592" s="399">
        <v>0</v>
      </c>
      <c r="E1592" s="399">
        <v>0</v>
      </c>
      <c r="F1592" s="399">
        <v>0</v>
      </c>
      <c r="G1592" s="399">
        <v>0</v>
      </c>
      <c r="H1592" s="399">
        <v>0</v>
      </c>
    </row>
    <row r="1593" spans="1:8" x14ac:dyDescent="0.3">
      <c r="A1593" s="395" t="s">
        <v>4320</v>
      </c>
      <c r="B1593" s="395" t="s">
        <v>682</v>
      </c>
      <c r="C1593" s="399">
        <v>0</v>
      </c>
      <c r="D1593" s="399">
        <v>0</v>
      </c>
      <c r="E1593" s="399">
        <v>0</v>
      </c>
      <c r="F1593" s="399">
        <v>0</v>
      </c>
      <c r="G1593" s="399">
        <v>0</v>
      </c>
      <c r="H1593" s="399">
        <v>0</v>
      </c>
    </row>
    <row r="1594" spans="1:8" x14ac:dyDescent="0.3">
      <c r="A1594" s="395" t="s">
        <v>4321</v>
      </c>
      <c r="B1594" s="395" t="s">
        <v>761</v>
      </c>
      <c r="C1594" s="399">
        <v>0</v>
      </c>
      <c r="D1594" s="399">
        <v>0</v>
      </c>
      <c r="E1594" s="399">
        <v>0</v>
      </c>
      <c r="F1594" s="399">
        <v>0</v>
      </c>
      <c r="G1594" s="399">
        <v>0</v>
      </c>
      <c r="H1594" s="399">
        <v>0</v>
      </c>
    </row>
    <row r="1595" spans="1:8" x14ac:dyDescent="0.3">
      <c r="A1595" s="395" t="s">
        <v>2187</v>
      </c>
      <c r="B1595" s="395" t="s">
        <v>258</v>
      </c>
      <c r="C1595" s="399">
        <v>10312</v>
      </c>
      <c r="D1595" s="399">
        <v>10312</v>
      </c>
      <c r="E1595" s="399">
        <v>26.96</v>
      </c>
      <c r="F1595" s="399">
        <v>26.96</v>
      </c>
      <c r="G1595" s="399">
        <v>10285.040000000001</v>
      </c>
      <c r="H1595" s="399">
        <v>0.26</v>
      </c>
    </row>
    <row r="1596" spans="1:8" x14ac:dyDescent="0.3">
      <c r="A1596" s="395" t="s">
        <v>4322</v>
      </c>
      <c r="B1596" s="395" t="s">
        <v>669</v>
      </c>
      <c r="C1596" s="399">
        <v>0</v>
      </c>
      <c r="D1596" s="399">
        <v>0</v>
      </c>
      <c r="E1596" s="399">
        <v>0</v>
      </c>
      <c r="F1596" s="399">
        <v>0</v>
      </c>
      <c r="G1596" s="399">
        <v>0</v>
      </c>
      <c r="H1596" s="399">
        <v>0</v>
      </c>
    </row>
    <row r="1597" spans="1:8" x14ac:dyDescent="0.3">
      <c r="A1597" s="395" t="s">
        <v>2188</v>
      </c>
      <c r="B1597" s="395" t="s">
        <v>1077</v>
      </c>
      <c r="C1597" s="399">
        <v>2091</v>
      </c>
      <c r="D1597" s="399">
        <v>2091</v>
      </c>
      <c r="E1597" s="399">
        <v>0</v>
      </c>
      <c r="F1597" s="399">
        <v>0</v>
      </c>
      <c r="G1597" s="399">
        <v>2091</v>
      </c>
      <c r="H1597" s="399">
        <v>0</v>
      </c>
    </row>
    <row r="1598" spans="1:8" x14ac:dyDescent="0.3">
      <c r="A1598" s="395" t="s">
        <v>2189</v>
      </c>
      <c r="B1598" s="395" t="s">
        <v>255</v>
      </c>
      <c r="C1598" s="399">
        <v>14044</v>
      </c>
      <c r="D1598" s="399">
        <v>14044</v>
      </c>
      <c r="E1598" s="399">
        <v>1266</v>
      </c>
      <c r="F1598" s="399">
        <v>1266</v>
      </c>
      <c r="G1598" s="399">
        <v>12778</v>
      </c>
      <c r="H1598" s="399">
        <v>9.01</v>
      </c>
    </row>
    <row r="1599" spans="1:8" x14ac:dyDescent="0.3">
      <c r="A1599" s="395" t="s">
        <v>2190</v>
      </c>
      <c r="B1599" s="395" t="s">
        <v>44</v>
      </c>
      <c r="C1599" s="399">
        <v>30000</v>
      </c>
      <c r="D1599" s="399">
        <v>30000</v>
      </c>
      <c r="E1599" s="399">
        <v>7500</v>
      </c>
      <c r="F1599" s="399">
        <v>7500</v>
      </c>
      <c r="G1599" s="399">
        <v>22500</v>
      </c>
      <c r="H1599" s="399">
        <v>25</v>
      </c>
    </row>
    <row r="1600" spans="1:8" x14ac:dyDescent="0.3">
      <c r="A1600" s="395" t="s">
        <v>4323</v>
      </c>
      <c r="B1600" s="395" t="s">
        <v>690</v>
      </c>
      <c r="C1600" s="399">
        <v>0</v>
      </c>
      <c r="D1600" s="399">
        <v>0</v>
      </c>
      <c r="E1600" s="399">
        <v>0</v>
      </c>
      <c r="F1600" s="399">
        <v>0</v>
      </c>
      <c r="G1600" s="399">
        <v>0</v>
      </c>
      <c r="H1600" s="399">
        <v>0</v>
      </c>
    </row>
    <row r="1601" spans="1:8" x14ac:dyDescent="0.3">
      <c r="A1601" s="395" t="s">
        <v>2191</v>
      </c>
      <c r="B1601" s="395" t="s">
        <v>685</v>
      </c>
      <c r="C1601" s="399">
        <v>413</v>
      </c>
      <c r="D1601" s="399">
        <v>413</v>
      </c>
      <c r="E1601" s="399">
        <v>175</v>
      </c>
      <c r="F1601" s="399">
        <v>175</v>
      </c>
      <c r="G1601" s="399">
        <v>238</v>
      </c>
      <c r="H1601" s="399">
        <v>42.37</v>
      </c>
    </row>
    <row r="1602" spans="1:8" x14ac:dyDescent="0.3">
      <c r="A1602" s="395" t="s">
        <v>2192</v>
      </c>
      <c r="B1602" s="395" t="s">
        <v>687</v>
      </c>
      <c r="C1602" s="399">
        <v>1959</v>
      </c>
      <c r="D1602" s="399">
        <v>1959</v>
      </c>
      <c r="E1602" s="399">
        <v>0</v>
      </c>
      <c r="F1602" s="399">
        <v>0</v>
      </c>
      <c r="G1602" s="399">
        <v>1959</v>
      </c>
      <c r="H1602" s="399">
        <v>0</v>
      </c>
    </row>
    <row r="1603" spans="1:8" x14ac:dyDescent="0.3">
      <c r="A1603" s="395" t="s">
        <v>2193</v>
      </c>
      <c r="B1603" s="395" t="s">
        <v>183</v>
      </c>
      <c r="C1603" s="399">
        <v>50000</v>
      </c>
      <c r="D1603" s="399">
        <v>50000</v>
      </c>
      <c r="E1603" s="399">
        <v>10362.01</v>
      </c>
      <c r="F1603" s="399">
        <v>10362.01</v>
      </c>
      <c r="G1603" s="399">
        <v>39637.99</v>
      </c>
      <c r="H1603" s="399">
        <v>20.72</v>
      </c>
    </row>
    <row r="1604" spans="1:8" x14ac:dyDescent="0.3">
      <c r="A1604" s="395" t="s">
        <v>4324</v>
      </c>
      <c r="B1604" s="395" t="s">
        <v>2951</v>
      </c>
      <c r="C1604" s="399">
        <v>0</v>
      </c>
      <c r="D1604" s="399">
        <v>0</v>
      </c>
      <c r="E1604" s="399">
        <v>0</v>
      </c>
      <c r="F1604" s="399">
        <v>0</v>
      </c>
      <c r="G1604" s="399">
        <v>0</v>
      </c>
      <c r="H1604" s="399">
        <v>0</v>
      </c>
    </row>
    <row r="1605" spans="1:8" x14ac:dyDescent="0.3">
      <c r="A1605" s="395" t="s">
        <v>4325</v>
      </c>
      <c r="B1605" s="395" t="s">
        <v>3644</v>
      </c>
      <c r="C1605" s="399">
        <v>0</v>
      </c>
      <c r="D1605" s="399">
        <v>0</v>
      </c>
      <c r="E1605" s="399">
        <v>0</v>
      </c>
      <c r="F1605" s="399">
        <v>0</v>
      </c>
      <c r="G1605" s="399">
        <v>0</v>
      </c>
      <c r="H1605" s="399">
        <v>0</v>
      </c>
    </row>
    <row r="1606" spans="1:8" x14ac:dyDescent="0.3">
      <c r="A1606" s="395" t="s">
        <v>4326</v>
      </c>
      <c r="B1606" s="395" t="s">
        <v>4327</v>
      </c>
      <c r="C1606" s="399">
        <v>0</v>
      </c>
      <c r="D1606" s="399">
        <v>0</v>
      </c>
      <c r="E1606" s="399">
        <v>0</v>
      </c>
      <c r="F1606" s="399">
        <v>0</v>
      </c>
      <c r="G1606" s="399">
        <v>0</v>
      </c>
      <c r="H1606" s="399">
        <v>0</v>
      </c>
    </row>
    <row r="1607" spans="1:8" x14ac:dyDescent="0.3">
      <c r="A1607" s="395" t="s">
        <v>4328</v>
      </c>
      <c r="B1607" s="395" t="s">
        <v>4329</v>
      </c>
      <c r="C1607" s="399">
        <v>0</v>
      </c>
      <c r="D1607" s="399">
        <v>0</v>
      </c>
      <c r="E1607" s="399">
        <v>0</v>
      </c>
      <c r="F1607" s="399">
        <v>0</v>
      </c>
      <c r="G1607" s="399">
        <v>0</v>
      </c>
      <c r="H1607" s="399">
        <v>0</v>
      </c>
    </row>
    <row r="1608" spans="1:8" x14ac:dyDescent="0.3">
      <c r="A1608" s="395" t="s">
        <v>4330</v>
      </c>
      <c r="B1608" s="395" t="s">
        <v>4331</v>
      </c>
      <c r="C1608" s="399">
        <v>0</v>
      </c>
      <c r="D1608" s="399">
        <v>0</v>
      </c>
      <c r="E1608" s="399">
        <v>0</v>
      </c>
      <c r="F1608" s="399">
        <v>0</v>
      </c>
      <c r="G1608" s="399">
        <v>0</v>
      </c>
      <c r="H1608" s="399">
        <v>0</v>
      </c>
    </row>
    <row r="1609" spans="1:8" x14ac:dyDescent="0.3">
      <c r="A1609" s="395" t="s">
        <v>2194</v>
      </c>
      <c r="B1609" s="395" t="s">
        <v>262</v>
      </c>
      <c r="C1609" s="399">
        <v>6600</v>
      </c>
      <c r="D1609" s="399">
        <v>6600</v>
      </c>
      <c r="E1609" s="399">
        <v>987.41</v>
      </c>
      <c r="F1609" s="399">
        <v>987.41</v>
      </c>
      <c r="G1609" s="399">
        <v>5612.59</v>
      </c>
      <c r="H1609" s="399">
        <v>14.96</v>
      </c>
    </row>
    <row r="1610" spans="1:8" x14ac:dyDescent="0.3">
      <c r="A1610" s="395" t="s">
        <v>2195</v>
      </c>
      <c r="B1610" s="395" t="s">
        <v>697</v>
      </c>
      <c r="C1610" s="399">
        <v>2763</v>
      </c>
      <c r="D1610" s="399">
        <v>2763</v>
      </c>
      <c r="E1610" s="399">
        <v>690.75</v>
      </c>
      <c r="F1610" s="399">
        <v>690.75</v>
      </c>
      <c r="G1610" s="399">
        <v>2072.25</v>
      </c>
      <c r="H1610" s="399">
        <v>25</v>
      </c>
    </row>
    <row r="1611" spans="1:8" x14ac:dyDescent="0.3">
      <c r="A1611" s="395" t="s">
        <v>2196</v>
      </c>
      <c r="B1611" s="395" t="s">
        <v>55</v>
      </c>
      <c r="C1611" s="399">
        <v>21000</v>
      </c>
      <c r="D1611" s="399">
        <v>21000</v>
      </c>
      <c r="E1611" s="399">
        <v>1387.23</v>
      </c>
      <c r="F1611" s="399">
        <v>1387.23</v>
      </c>
      <c r="G1611" s="399">
        <v>19612.77</v>
      </c>
      <c r="H1611" s="399">
        <v>6.61</v>
      </c>
    </row>
    <row r="1612" spans="1:8" x14ac:dyDescent="0.3">
      <c r="A1612" s="395" t="s">
        <v>2197</v>
      </c>
      <c r="B1612" s="395" t="s">
        <v>261</v>
      </c>
      <c r="C1612" s="399">
        <v>7355</v>
      </c>
      <c r="D1612" s="399">
        <v>7355</v>
      </c>
      <c r="E1612" s="399">
        <v>480.26</v>
      </c>
      <c r="F1612" s="399">
        <v>480.26</v>
      </c>
      <c r="G1612" s="399">
        <v>6874.74</v>
      </c>
      <c r="H1612" s="399">
        <v>6.53</v>
      </c>
    </row>
    <row r="1613" spans="1:8" x14ac:dyDescent="0.3">
      <c r="A1613" s="395" t="s">
        <v>2198</v>
      </c>
      <c r="B1613" s="395" t="s">
        <v>330</v>
      </c>
      <c r="C1613" s="399">
        <v>14880</v>
      </c>
      <c r="D1613" s="399">
        <v>14880</v>
      </c>
      <c r="E1613" s="399">
        <v>3718.68</v>
      </c>
      <c r="F1613" s="399">
        <v>3718.68</v>
      </c>
      <c r="G1613" s="399">
        <v>11161.32</v>
      </c>
      <c r="H1613" s="399">
        <v>24.99</v>
      </c>
    </row>
    <row r="1614" spans="1:8" x14ac:dyDescent="0.3">
      <c r="A1614" s="395" t="s">
        <v>2199</v>
      </c>
      <c r="B1614" s="395" t="s">
        <v>676</v>
      </c>
      <c r="C1614" s="399">
        <v>4500</v>
      </c>
      <c r="D1614" s="399">
        <v>4500</v>
      </c>
      <c r="E1614" s="399">
        <v>864.29</v>
      </c>
      <c r="F1614" s="399">
        <v>864.29</v>
      </c>
      <c r="G1614" s="399">
        <v>3635.71</v>
      </c>
      <c r="H1614" s="399">
        <v>19.21</v>
      </c>
    </row>
    <row r="1615" spans="1:8" x14ac:dyDescent="0.3">
      <c r="A1615" s="395" t="s">
        <v>2200</v>
      </c>
      <c r="B1615" s="395" t="s">
        <v>253</v>
      </c>
      <c r="C1615" s="399">
        <v>44000</v>
      </c>
      <c r="D1615" s="399">
        <v>44000</v>
      </c>
      <c r="E1615" s="399">
        <v>7360.96</v>
      </c>
      <c r="F1615" s="399">
        <v>7360.96</v>
      </c>
      <c r="G1615" s="399">
        <v>36639.040000000001</v>
      </c>
      <c r="H1615" s="399">
        <v>16.73</v>
      </c>
    </row>
    <row r="1616" spans="1:8" x14ac:dyDescent="0.3">
      <c r="A1616" s="395" t="s">
        <v>2201</v>
      </c>
      <c r="B1616" s="395" t="s">
        <v>317</v>
      </c>
      <c r="C1616" s="399">
        <v>1561</v>
      </c>
      <c r="D1616" s="399">
        <v>1561</v>
      </c>
      <c r="E1616" s="399">
        <v>0</v>
      </c>
      <c r="F1616" s="399">
        <v>0</v>
      </c>
      <c r="G1616" s="399">
        <v>1561</v>
      </c>
      <c r="H1616" s="399">
        <v>0</v>
      </c>
    </row>
    <row r="1617" spans="1:8" x14ac:dyDescent="0.3">
      <c r="A1617" s="395" t="s">
        <v>4332</v>
      </c>
      <c r="B1617" s="395" t="s">
        <v>1333</v>
      </c>
      <c r="C1617" s="399">
        <v>0</v>
      </c>
      <c r="D1617" s="399">
        <v>0</v>
      </c>
      <c r="E1617" s="399">
        <v>0</v>
      </c>
      <c r="F1617" s="399">
        <v>0</v>
      </c>
      <c r="G1617" s="399">
        <v>0</v>
      </c>
      <c r="H1617" s="399">
        <v>0</v>
      </c>
    </row>
    <row r="1618" spans="1:8" x14ac:dyDescent="0.3">
      <c r="A1618" s="395" t="s">
        <v>2202</v>
      </c>
      <c r="B1618" s="395" t="s">
        <v>318</v>
      </c>
      <c r="C1618" s="399">
        <v>5250</v>
      </c>
      <c r="D1618" s="399">
        <v>5250</v>
      </c>
      <c r="E1618" s="399">
        <v>1312.5</v>
      </c>
      <c r="F1618" s="399">
        <v>1312.5</v>
      </c>
      <c r="G1618" s="399">
        <v>3937.5</v>
      </c>
      <c r="H1618" s="399">
        <v>25</v>
      </c>
    </row>
    <row r="1619" spans="1:8" x14ac:dyDescent="0.3">
      <c r="A1619" s="395" t="s">
        <v>4333</v>
      </c>
      <c r="B1619" s="395" t="s">
        <v>713</v>
      </c>
      <c r="C1619" s="399">
        <v>0</v>
      </c>
      <c r="D1619" s="399">
        <v>0</v>
      </c>
      <c r="E1619" s="399">
        <v>0</v>
      </c>
      <c r="F1619" s="399">
        <v>0</v>
      </c>
      <c r="G1619" s="399">
        <v>0</v>
      </c>
      <c r="H1619" s="399">
        <v>0</v>
      </c>
    </row>
    <row r="1620" spans="1:8" x14ac:dyDescent="0.3">
      <c r="A1620" s="395" t="s">
        <v>2203</v>
      </c>
      <c r="B1620" s="395" t="s">
        <v>575</v>
      </c>
      <c r="C1620" s="399">
        <v>1031</v>
      </c>
      <c r="D1620" s="399">
        <v>1031</v>
      </c>
      <c r="E1620" s="399">
        <v>60</v>
      </c>
      <c r="F1620" s="399">
        <v>60</v>
      </c>
      <c r="G1620" s="399">
        <v>971</v>
      </c>
      <c r="H1620" s="399">
        <v>5.82</v>
      </c>
    </row>
    <row r="1621" spans="1:8" x14ac:dyDescent="0.3">
      <c r="A1621" s="395" t="s">
        <v>2204</v>
      </c>
      <c r="B1621" s="395" t="s">
        <v>252</v>
      </c>
      <c r="C1621" s="399">
        <v>52020</v>
      </c>
      <c r="D1621" s="399">
        <v>52020</v>
      </c>
      <c r="E1621" s="399">
        <v>10567.97</v>
      </c>
      <c r="F1621" s="399">
        <v>10567.97</v>
      </c>
      <c r="G1621" s="399">
        <v>41452.03</v>
      </c>
      <c r="H1621" s="399">
        <v>20.32</v>
      </c>
    </row>
    <row r="1622" spans="1:8" x14ac:dyDescent="0.3">
      <c r="A1622" s="395" t="s">
        <v>4334</v>
      </c>
      <c r="B1622" s="395" t="s">
        <v>4335</v>
      </c>
      <c r="C1622" s="399">
        <v>0</v>
      </c>
      <c r="D1622" s="399">
        <v>0</v>
      </c>
      <c r="E1622" s="399">
        <v>0</v>
      </c>
      <c r="F1622" s="399">
        <v>0</v>
      </c>
      <c r="G1622" s="399">
        <v>0</v>
      </c>
      <c r="H1622" s="399">
        <v>0</v>
      </c>
    </row>
    <row r="1623" spans="1:8" x14ac:dyDescent="0.3">
      <c r="A1623" s="395" t="s">
        <v>4336</v>
      </c>
      <c r="B1623" s="395" t="s">
        <v>791</v>
      </c>
      <c r="C1623" s="399">
        <v>0</v>
      </c>
      <c r="D1623" s="399">
        <v>0</v>
      </c>
      <c r="E1623" s="399">
        <v>0</v>
      </c>
      <c r="F1623" s="399">
        <v>0</v>
      </c>
      <c r="G1623" s="399">
        <v>0</v>
      </c>
      <c r="H1623" s="399">
        <v>0</v>
      </c>
    </row>
    <row r="1624" spans="1:8" x14ac:dyDescent="0.3">
      <c r="A1624" s="395" t="s">
        <v>4337</v>
      </c>
      <c r="B1624" s="395" t="s">
        <v>1087</v>
      </c>
      <c r="C1624" s="399">
        <v>0</v>
      </c>
      <c r="D1624" s="399">
        <v>0</v>
      </c>
      <c r="E1624" s="399">
        <v>0</v>
      </c>
      <c r="F1624" s="399">
        <v>0</v>
      </c>
      <c r="G1624" s="399">
        <v>0</v>
      </c>
      <c r="H1624" s="399">
        <v>0</v>
      </c>
    </row>
    <row r="1625" spans="1:8" x14ac:dyDescent="0.3">
      <c r="A1625" s="395" t="s">
        <v>4338</v>
      </c>
      <c r="B1625" s="395" t="s">
        <v>4339</v>
      </c>
      <c r="C1625" s="399">
        <v>0</v>
      </c>
      <c r="D1625" s="399">
        <v>0</v>
      </c>
      <c r="E1625" s="399">
        <v>0</v>
      </c>
      <c r="F1625" s="399">
        <v>0</v>
      </c>
      <c r="G1625" s="399">
        <v>0</v>
      </c>
      <c r="H1625" s="399">
        <v>0</v>
      </c>
    </row>
    <row r="1626" spans="1:8" x14ac:dyDescent="0.3">
      <c r="A1626" s="395" t="s">
        <v>4340</v>
      </c>
      <c r="B1626" s="395" t="s">
        <v>4341</v>
      </c>
      <c r="C1626" s="399">
        <v>0</v>
      </c>
      <c r="D1626" s="399">
        <v>0</v>
      </c>
      <c r="E1626" s="399">
        <v>0</v>
      </c>
      <c r="F1626" s="399">
        <v>0</v>
      </c>
      <c r="G1626" s="399">
        <v>0</v>
      </c>
      <c r="H1626" s="399">
        <v>0</v>
      </c>
    </row>
    <row r="1627" spans="1:8" x14ac:dyDescent="0.3">
      <c r="A1627" s="395" t="s">
        <v>4342</v>
      </c>
      <c r="B1627" s="395" t="s">
        <v>4343</v>
      </c>
      <c r="C1627" s="399">
        <v>0</v>
      </c>
      <c r="D1627" s="399">
        <v>0</v>
      </c>
      <c r="E1627" s="399">
        <v>0</v>
      </c>
      <c r="F1627" s="399">
        <v>0</v>
      </c>
      <c r="G1627" s="399">
        <v>0</v>
      </c>
      <c r="H1627" s="399">
        <v>0</v>
      </c>
    </row>
    <row r="1628" spans="1:8" x14ac:dyDescent="0.3">
      <c r="A1628" s="395" t="s">
        <v>4344</v>
      </c>
      <c r="B1628" s="395" t="s">
        <v>4345</v>
      </c>
      <c r="C1628" s="399">
        <v>0</v>
      </c>
      <c r="D1628" s="399">
        <v>0</v>
      </c>
      <c r="E1628" s="399">
        <v>0</v>
      </c>
      <c r="F1628" s="399">
        <v>0</v>
      </c>
      <c r="G1628" s="399">
        <v>0</v>
      </c>
      <c r="H1628" s="399">
        <v>0</v>
      </c>
    </row>
    <row r="1629" spans="1:8" x14ac:dyDescent="0.3">
      <c r="A1629" s="395" t="s">
        <v>4346</v>
      </c>
      <c r="B1629" s="395" t="s">
        <v>4347</v>
      </c>
      <c r="C1629" s="399">
        <v>0</v>
      </c>
      <c r="D1629" s="399">
        <v>0</v>
      </c>
      <c r="E1629" s="399">
        <v>0</v>
      </c>
      <c r="F1629" s="399">
        <v>0</v>
      </c>
      <c r="G1629" s="399">
        <v>0</v>
      </c>
      <c r="H1629" s="399">
        <v>0</v>
      </c>
    </row>
    <row r="1630" spans="1:8" x14ac:dyDescent="0.3">
      <c r="A1630" s="395" t="s">
        <v>4348</v>
      </c>
      <c r="B1630" s="395" t="s">
        <v>4349</v>
      </c>
      <c r="C1630" s="399">
        <v>0</v>
      </c>
      <c r="D1630" s="399">
        <v>0</v>
      </c>
      <c r="E1630" s="399">
        <v>0</v>
      </c>
      <c r="F1630" s="399">
        <v>0</v>
      </c>
      <c r="G1630" s="399">
        <v>0</v>
      </c>
      <c r="H1630" s="399">
        <v>0</v>
      </c>
    </row>
    <row r="1631" spans="1:8" x14ac:dyDescent="0.3">
      <c r="A1631" s="395" t="s">
        <v>4350</v>
      </c>
      <c r="B1631" s="395" t="s">
        <v>722</v>
      </c>
      <c r="C1631" s="399">
        <v>0</v>
      </c>
      <c r="D1631" s="399">
        <v>0</v>
      </c>
      <c r="E1631" s="399">
        <v>0</v>
      </c>
      <c r="F1631" s="399">
        <v>0</v>
      </c>
      <c r="G1631" s="399">
        <v>0</v>
      </c>
      <c r="H1631" s="399">
        <v>0</v>
      </c>
    </row>
    <row r="1632" spans="1:8" x14ac:dyDescent="0.3">
      <c r="A1632" s="395" t="s">
        <v>4351</v>
      </c>
      <c r="B1632" s="395" t="s">
        <v>794</v>
      </c>
      <c r="C1632" s="399">
        <v>0</v>
      </c>
      <c r="D1632" s="399">
        <v>0</v>
      </c>
      <c r="E1632" s="399">
        <v>0</v>
      </c>
      <c r="F1632" s="399">
        <v>0</v>
      </c>
      <c r="G1632" s="399">
        <v>0</v>
      </c>
      <c r="H1632" s="399">
        <v>0</v>
      </c>
    </row>
    <row r="1633" spans="1:8" x14ac:dyDescent="0.3">
      <c r="A1633" s="395" t="s">
        <v>4352</v>
      </c>
      <c r="B1633" s="395" t="s">
        <v>646</v>
      </c>
      <c r="C1633" s="399">
        <v>0</v>
      </c>
      <c r="D1633" s="399">
        <v>0</v>
      </c>
      <c r="E1633" s="399">
        <v>0</v>
      </c>
      <c r="F1633" s="399">
        <v>0</v>
      </c>
      <c r="G1633" s="399">
        <v>0</v>
      </c>
      <c r="H1633" s="399">
        <v>0</v>
      </c>
    </row>
    <row r="1634" spans="1:8" x14ac:dyDescent="0.3">
      <c r="A1634" s="395" t="s">
        <v>4353</v>
      </c>
      <c r="B1634" s="395" t="s">
        <v>4354</v>
      </c>
      <c r="C1634" s="399">
        <v>0</v>
      </c>
      <c r="D1634" s="399">
        <v>0</v>
      </c>
      <c r="E1634" s="399">
        <v>0</v>
      </c>
      <c r="F1634" s="399">
        <v>0</v>
      </c>
      <c r="G1634" s="399">
        <v>0</v>
      </c>
      <c r="H1634" s="399">
        <v>0</v>
      </c>
    </row>
    <row r="1635" spans="1:8" x14ac:dyDescent="0.3">
      <c r="A1635" s="395" t="s">
        <v>4355</v>
      </c>
      <c r="B1635" s="395" t="s">
        <v>4356</v>
      </c>
      <c r="C1635" s="399">
        <v>0</v>
      </c>
      <c r="D1635" s="399">
        <v>0</v>
      </c>
      <c r="E1635" s="399">
        <v>0</v>
      </c>
      <c r="F1635" s="399">
        <v>0</v>
      </c>
      <c r="G1635" s="399">
        <v>0</v>
      </c>
      <c r="H1635" s="399">
        <v>0</v>
      </c>
    </row>
    <row r="1636" spans="1:8" x14ac:dyDescent="0.3">
      <c r="A1636" s="395" t="s">
        <v>2205</v>
      </c>
      <c r="B1636" s="395" t="s">
        <v>250</v>
      </c>
      <c r="C1636" s="399">
        <v>85229</v>
      </c>
      <c r="D1636" s="399">
        <v>85229</v>
      </c>
      <c r="E1636" s="399">
        <v>18701.59</v>
      </c>
      <c r="F1636" s="399">
        <v>18701.59</v>
      </c>
      <c r="G1636" s="399">
        <v>66527.41</v>
      </c>
      <c r="H1636" s="399">
        <v>21.94</v>
      </c>
    </row>
    <row r="1637" spans="1:8" x14ac:dyDescent="0.3">
      <c r="A1637" s="395" t="s">
        <v>4357</v>
      </c>
      <c r="B1637" s="395" t="s">
        <v>4358</v>
      </c>
      <c r="C1637" s="399">
        <v>0</v>
      </c>
      <c r="D1637" s="399">
        <v>0</v>
      </c>
      <c r="E1637" s="399">
        <v>0</v>
      </c>
      <c r="F1637" s="399">
        <v>0</v>
      </c>
      <c r="G1637" s="399">
        <v>0</v>
      </c>
      <c r="H1637" s="399">
        <v>0</v>
      </c>
    </row>
    <row r="1638" spans="1:8" x14ac:dyDescent="0.3">
      <c r="A1638" s="395" t="s">
        <v>2206</v>
      </c>
      <c r="B1638" s="395" t="s">
        <v>260</v>
      </c>
      <c r="C1638" s="399">
        <v>16000</v>
      </c>
      <c r="D1638" s="399">
        <v>16000</v>
      </c>
      <c r="E1638" s="399">
        <v>0</v>
      </c>
      <c r="F1638" s="399">
        <v>0</v>
      </c>
      <c r="G1638" s="399">
        <v>16000</v>
      </c>
      <c r="H1638" s="399">
        <v>0</v>
      </c>
    </row>
    <row r="1639" spans="1:8" x14ac:dyDescent="0.3">
      <c r="A1639" s="395" t="s">
        <v>2207</v>
      </c>
      <c r="B1639" s="395" t="s">
        <v>254</v>
      </c>
      <c r="C1639" s="399">
        <v>31961</v>
      </c>
      <c r="D1639" s="399">
        <v>31961</v>
      </c>
      <c r="E1639" s="399">
        <v>0</v>
      </c>
      <c r="F1639" s="399">
        <v>0</v>
      </c>
      <c r="G1639" s="399">
        <v>31961</v>
      </c>
      <c r="H1639" s="399">
        <v>0</v>
      </c>
    </row>
    <row r="1640" spans="1:8" x14ac:dyDescent="0.3">
      <c r="A1640" s="395" t="s">
        <v>4359</v>
      </c>
      <c r="B1640" s="395" t="s">
        <v>3328</v>
      </c>
      <c r="C1640" s="399">
        <v>0</v>
      </c>
      <c r="D1640" s="399">
        <v>0</v>
      </c>
      <c r="E1640" s="399">
        <v>0</v>
      </c>
      <c r="F1640" s="399">
        <v>0</v>
      </c>
      <c r="G1640" s="399">
        <v>0</v>
      </c>
      <c r="H1640" s="399">
        <v>0</v>
      </c>
    </row>
    <row r="1641" spans="1:8" x14ac:dyDescent="0.3">
      <c r="A1641" s="395" t="s">
        <v>4360</v>
      </c>
      <c r="B1641" s="395" t="s">
        <v>4361</v>
      </c>
      <c r="C1641" s="399">
        <v>0</v>
      </c>
      <c r="D1641" s="399">
        <v>0</v>
      </c>
      <c r="E1641" s="399">
        <v>0</v>
      </c>
      <c r="F1641" s="399">
        <v>0</v>
      </c>
      <c r="G1641" s="399">
        <v>0</v>
      </c>
      <c r="H1641" s="399">
        <v>0</v>
      </c>
    </row>
    <row r="1642" spans="1:8" x14ac:dyDescent="0.3">
      <c r="A1642" s="395" t="s">
        <v>2208</v>
      </c>
      <c r="B1642" s="395" t="s">
        <v>247</v>
      </c>
      <c r="C1642" s="399">
        <v>515000</v>
      </c>
      <c r="D1642" s="399">
        <v>515000</v>
      </c>
      <c r="E1642" s="399">
        <v>0</v>
      </c>
      <c r="F1642" s="399">
        <v>0</v>
      </c>
      <c r="G1642" s="399">
        <v>515000</v>
      </c>
      <c r="H1642" s="399">
        <v>0</v>
      </c>
    </row>
    <row r="1643" spans="1:8" x14ac:dyDescent="0.3">
      <c r="A1643" s="395" t="s">
        <v>2209</v>
      </c>
      <c r="B1643" s="395" t="s">
        <v>251</v>
      </c>
      <c r="C1643" s="399">
        <v>0</v>
      </c>
      <c r="D1643" s="399">
        <v>0</v>
      </c>
      <c r="E1643" s="399">
        <v>262104.46</v>
      </c>
      <c r="F1643" s="399">
        <v>262104.46</v>
      </c>
      <c r="G1643" s="399">
        <v>-262104.46</v>
      </c>
      <c r="H1643" s="399">
        <v>100</v>
      </c>
    </row>
    <row r="1644" spans="1:8" x14ac:dyDescent="0.3">
      <c r="A1644" s="395" t="s">
        <v>4362</v>
      </c>
      <c r="B1644" s="395" t="s">
        <v>4363</v>
      </c>
      <c r="C1644" s="399">
        <v>0</v>
      </c>
      <c r="D1644" s="399">
        <v>0</v>
      </c>
      <c r="E1644" s="399">
        <v>0</v>
      </c>
      <c r="F1644" s="399">
        <v>0</v>
      </c>
      <c r="G1644" s="399">
        <v>0</v>
      </c>
      <c r="H1644" s="399">
        <v>0</v>
      </c>
    </row>
    <row r="1645" spans="1:8" x14ac:dyDescent="0.3">
      <c r="A1645" s="395" t="s">
        <v>4364</v>
      </c>
      <c r="B1645" s="395" t="s">
        <v>4365</v>
      </c>
      <c r="C1645" s="399">
        <v>0</v>
      </c>
      <c r="D1645" s="399">
        <v>0</v>
      </c>
      <c r="E1645" s="399">
        <v>0</v>
      </c>
      <c r="F1645" s="399">
        <v>0</v>
      </c>
      <c r="G1645" s="399">
        <v>0</v>
      </c>
      <c r="H1645" s="399">
        <v>0</v>
      </c>
    </row>
    <row r="1646" spans="1:8" x14ac:dyDescent="0.3">
      <c r="A1646" s="395" t="s">
        <v>4366</v>
      </c>
      <c r="B1646" s="395" t="s">
        <v>4367</v>
      </c>
      <c r="C1646" s="399">
        <v>0</v>
      </c>
      <c r="D1646" s="399">
        <v>0</v>
      </c>
      <c r="E1646" s="399">
        <v>0</v>
      </c>
      <c r="F1646" s="399">
        <v>0</v>
      </c>
      <c r="G1646" s="399">
        <v>0</v>
      </c>
      <c r="H1646" s="399">
        <v>0</v>
      </c>
    </row>
    <row r="1647" spans="1:8" x14ac:dyDescent="0.3">
      <c r="A1647" s="395" t="s">
        <v>4368</v>
      </c>
      <c r="B1647" s="395" t="s">
        <v>4369</v>
      </c>
      <c r="C1647" s="399">
        <v>0</v>
      </c>
      <c r="D1647" s="399">
        <v>0</v>
      </c>
      <c r="E1647" s="399">
        <v>0</v>
      </c>
      <c r="F1647" s="399">
        <v>0</v>
      </c>
      <c r="G1647" s="399">
        <v>0</v>
      </c>
      <c r="H1647" s="399">
        <v>0</v>
      </c>
    </row>
    <row r="1648" spans="1:8" x14ac:dyDescent="0.3">
      <c r="A1648" s="395" t="s">
        <v>2210</v>
      </c>
      <c r="B1648" s="395" t="s">
        <v>248</v>
      </c>
      <c r="C1648" s="399">
        <v>245875</v>
      </c>
      <c r="D1648" s="399">
        <v>245875</v>
      </c>
      <c r="E1648" s="399">
        <v>0</v>
      </c>
      <c r="F1648" s="399">
        <v>0</v>
      </c>
      <c r="G1648" s="399">
        <v>245875</v>
      </c>
      <c r="H1648" s="399">
        <v>0</v>
      </c>
    </row>
    <row r="1649" spans="1:8" x14ac:dyDescent="0.3">
      <c r="A1649" s="395" t="s">
        <v>2211</v>
      </c>
      <c r="B1649" s="395" t="s">
        <v>1115</v>
      </c>
      <c r="C1649" s="399">
        <v>950</v>
      </c>
      <c r="D1649" s="399">
        <v>950</v>
      </c>
      <c r="E1649" s="399">
        <v>0</v>
      </c>
      <c r="F1649" s="399">
        <v>0</v>
      </c>
      <c r="G1649" s="399">
        <v>950</v>
      </c>
      <c r="H1649" s="399">
        <v>0</v>
      </c>
    </row>
    <row r="1650" spans="1:8" x14ac:dyDescent="0.3">
      <c r="A1650" s="395" t="s">
        <v>4370</v>
      </c>
      <c r="B1650" s="395" t="s">
        <v>4371</v>
      </c>
      <c r="C1650" s="399">
        <v>0</v>
      </c>
      <c r="D1650" s="399">
        <v>0</v>
      </c>
      <c r="E1650" s="399">
        <v>0</v>
      </c>
      <c r="F1650" s="399">
        <v>0</v>
      </c>
      <c r="G1650" s="399">
        <v>0</v>
      </c>
      <c r="H1650" s="399">
        <v>0</v>
      </c>
    </row>
    <row r="1651" spans="1:8" x14ac:dyDescent="0.3">
      <c r="A1651" s="395" t="s">
        <v>4372</v>
      </c>
      <c r="B1651" s="395" t="s">
        <v>3216</v>
      </c>
      <c r="C1651" s="399">
        <v>0</v>
      </c>
      <c r="D1651" s="399">
        <v>0</v>
      </c>
      <c r="E1651" s="399">
        <v>0</v>
      </c>
      <c r="F1651" s="399">
        <v>0</v>
      </c>
      <c r="G1651" s="399">
        <v>0</v>
      </c>
      <c r="H1651" s="399">
        <v>0</v>
      </c>
    </row>
    <row r="1652" spans="1:8" x14ac:dyDescent="0.3">
      <c r="A1652" s="395" t="s">
        <v>4373</v>
      </c>
      <c r="B1652" s="395" t="s">
        <v>4374</v>
      </c>
      <c r="C1652" s="399">
        <v>0</v>
      </c>
      <c r="D1652" s="399">
        <v>0</v>
      </c>
      <c r="E1652" s="399">
        <v>0</v>
      </c>
      <c r="F1652" s="399">
        <v>0</v>
      </c>
      <c r="G1652" s="399">
        <v>0</v>
      </c>
      <c r="H1652" s="399">
        <v>0</v>
      </c>
    </row>
    <row r="1653" spans="1:8" x14ac:dyDescent="0.3">
      <c r="A1653" s="395" t="s">
        <v>4375</v>
      </c>
      <c r="B1653" s="395" t="s">
        <v>4376</v>
      </c>
      <c r="C1653" s="399">
        <v>0</v>
      </c>
      <c r="D1653" s="399">
        <v>0</v>
      </c>
      <c r="E1653" s="399">
        <v>0</v>
      </c>
      <c r="F1653" s="399">
        <v>0</v>
      </c>
      <c r="G1653" s="399">
        <v>0</v>
      </c>
      <c r="H1653" s="399">
        <v>0</v>
      </c>
    </row>
    <row r="1654" spans="1:8" x14ac:dyDescent="0.3">
      <c r="A1654" s="395" t="s">
        <v>4377</v>
      </c>
      <c r="B1654" s="395" t="s">
        <v>2830</v>
      </c>
      <c r="C1654" s="400">
        <v>0</v>
      </c>
      <c r="D1654" s="400">
        <v>0</v>
      </c>
      <c r="E1654" s="400">
        <v>0</v>
      </c>
      <c r="F1654" s="400">
        <v>0</v>
      </c>
      <c r="G1654" s="400">
        <v>0</v>
      </c>
      <c r="H1654" s="400">
        <v>0</v>
      </c>
    </row>
    <row r="1655" spans="1:8" x14ac:dyDescent="0.3">
      <c r="A1655" s="395" t="s">
        <v>1393</v>
      </c>
      <c r="B1655" s="401"/>
      <c r="C1655" s="399"/>
      <c r="D1655" s="399"/>
      <c r="E1655" s="399"/>
      <c r="F1655" s="399"/>
      <c r="G1655" s="399"/>
      <c r="H1655" s="399"/>
    </row>
    <row r="1657" spans="1:8" x14ac:dyDescent="0.3">
      <c r="A1657" s="395" t="s">
        <v>975</v>
      </c>
      <c r="B1657" s="401"/>
      <c r="C1657" s="399">
        <v>1237941</v>
      </c>
      <c r="D1657" s="399">
        <v>1237941</v>
      </c>
      <c r="E1657" s="399">
        <v>330195.03000000003</v>
      </c>
      <c r="F1657" s="399">
        <v>330195.03000000003</v>
      </c>
      <c r="G1657" s="399">
        <v>907745.97</v>
      </c>
      <c r="H1657" s="399">
        <v>26.67</v>
      </c>
    </row>
    <row r="1658" spans="1:8" x14ac:dyDescent="0.3">
      <c r="A1658" s="395" t="s">
        <v>976</v>
      </c>
      <c r="B1658" s="401"/>
      <c r="C1658" s="400">
        <v>1348565</v>
      </c>
      <c r="D1658" s="400">
        <v>1348565</v>
      </c>
      <c r="E1658" s="400">
        <v>368557.8</v>
      </c>
      <c r="F1658" s="400">
        <v>368557.8</v>
      </c>
      <c r="G1658" s="400">
        <v>980007.2</v>
      </c>
      <c r="H1658" s="400">
        <v>27.33</v>
      </c>
    </row>
    <row r="1659" spans="1:8" x14ac:dyDescent="0.3">
      <c r="A1659" s="395" t="s">
        <v>977</v>
      </c>
      <c r="B1659" s="401"/>
      <c r="C1659" s="399">
        <v>-110624</v>
      </c>
      <c r="D1659" s="399">
        <v>-110624</v>
      </c>
      <c r="E1659" s="399">
        <v>-38362.769999999997</v>
      </c>
      <c r="F1659" s="399">
        <v>-38362.769999999997</v>
      </c>
      <c r="G1659" s="399">
        <v>-72261.23</v>
      </c>
      <c r="H1659" s="399">
        <v>34.68</v>
      </c>
    </row>
    <row r="1661" spans="1:8" x14ac:dyDescent="0.3">
      <c r="A1661" s="395" t="s">
        <v>376</v>
      </c>
      <c r="B1661" s="394"/>
      <c r="C1661" s="394"/>
      <c r="D1661" s="394"/>
      <c r="E1661" s="394"/>
      <c r="F1661" s="394"/>
      <c r="G1661" s="394"/>
      <c r="H1661" s="394"/>
    </row>
    <row r="1662" spans="1:8" x14ac:dyDescent="0.3">
      <c r="A1662" s="395" t="s">
        <v>2212</v>
      </c>
      <c r="B1662" s="395" t="s">
        <v>1395</v>
      </c>
      <c r="C1662" s="399">
        <v>482619</v>
      </c>
      <c r="D1662" s="399">
        <v>482619</v>
      </c>
      <c r="E1662" s="399">
        <v>185866.68</v>
      </c>
      <c r="F1662" s="399">
        <v>185866.68</v>
      </c>
      <c r="G1662" s="399">
        <v>296752.32</v>
      </c>
      <c r="H1662" s="399">
        <v>38.51</v>
      </c>
    </row>
    <row r="1663" spans="1:8" x14ac:dyDescent="0.3">
      <c r="A1663" s="395" t="s">
        <v>2213</v>
      </c>
      <c r="B1663" s="395" t="s">
        <v>1397</v>
      </c>
      <c r="C1663" s="399">
        <v>1580882</v>
      </c>
      <c r="D1663" s="399">
        <v>1580882</v>
      </c>
      <c r="E1663" s="399">
        <v>491632.2</v>
      </c>
      <c r="F1663" s="399">
        <v>491632.2</v>
      </c>
      <c r="G1663" s="399">
        <v>1089249.8</v>
      </c>
      <c r="H1663" s="399">
        <v>31.1</v>
      </c>
    </row>
    <row r="1664" spans="1:8" x14ac:dyDescent="0.3">
      <c r="A1664" s="395" t="s">
        <v>2214</v>
      </c>
      <c r="B1664" s="395" t="s">
        <v>1399</v>
      </c>
      <c r="C1664" s="399">
        <v>101061</v>
      </c>
      <c r="D1664" s="399">
        <v>101061</v>
      </c>
      <c r="E1664" s="399">
        <v>26699.75</v>
      </c>
      <c r="F1664" s="399">
        <v>26699.75</v>
      </c>
      <c r="G1664" s="399">
        <v>74361.25</v>
      </c>
      <c r="H1664" s="399">
        <v>26.42</v>
      </c>
    </row>
    <row r="1665" spans="1:8" x14ac:dyDescent="0.3">
      <c r="A1665" s="395" t="s">
        <v>2215</v>
      </c>
      <c r="B1665" s="395" t="s">
        <v>1401</v>
      </c>
      <c r="C1665" s="399">
        <v>51562</v>
      </c>
      <c r="D1665" s="399">
        <v>51562</v>
      </c>
      <c r="E1665" s="399">
        <v>11926.84</v>
      </c>
      <c r="F1665" s="399">
        <v>11926.84</v>
      </c>
      <c r="G1665" s="399">
        <v>39635.160000000003</v>
      </c>
      <c r="H1665" s="399">
        <v>23.13</v>
      </c>
    </row>
    <row r="1666" spans="1:8" x14ac:dyDescent="0.3">
      <c r="A1666" s="395" t="s">
        <v>2216</v>
      </c>
      <c r="B1666" s="395" t="s">
        <v>1403</v>
      </c>
      <c r="C1666" s="399">
        <v>2275000</v>
      </c>
      <c r="D1666" s="399">
        <v>2275000</v>
      </c>
      <c r="E1666" s="399">
        <v>659104.06000000006</v>
      </c>
      <c r="F1666" s="399">
        <v>659104.06000000006</v>
      </c>
      <c r="G1666" s="399">
        <v>1615895.94</v>
      </c>
      <c r="H1666" s="399">
        <v>28.97</v>
      </c>
    </row>
    <row r="1667" spans="1:8" x14ac:dyDescent="0.3">
      <c r="A1667" s="395" t="s">
        <v>4378</v>
      </c>
      <c r="B1667" s="395" t="s">
        <v>4379</v>
      </c>
      <c r="C1667" s="399">
        <v>0</v>
      </c>
      <c r="D1667" s="399">
        <v>0</v>
      </c>
      <c r="E1667" s="399">
        <v>0</v>
      </c>
      <c r="F1667" s="399">
        <v>0</v>
      </c>
      <c r="G1667" s="399">
        <v>0</v>
      </c>
      <c r="H1667" s="399">
        <v>0</v>
      </c>
    </row>
    <row r="1668" spans="1:8" x14ac:dyDescent="0.3">
      <c r="A1668" s="395" t="s">
        <v>2217</v>
      </c>
      <c r="B1668" s="395" t="s">
        <v>1405</v>
      </c>
      <c r="C1668" s="399">
        <v>670305</v>
      </c>
      <c r="D1668" s="399">
        <v>670305</v>
      </c>
      <c r="E1668" s="399">
        <v>166504</v>
      </c>
      <c r="F1668" s="399">
        <v>166504</v>
      </c>
      <c r="G1668" s="399">
        <v>503801</v>
      </c>
      <c r="H1668" s="399">
        <v>24.84</v>
      </c>
    </row>
    <row r="1669" spans="1:8" x14ac:dyDescent="0.3">
      <c r="A1669" s="395" t="s">
        <v>4380</v>
      </c>
      <c r="B1669" s="395" t="s">
        <v>4381</v>
      </c>
      <c r="C1669" s="399">
        <v>0</v>
      </c>
      <c r="D1669" s="399">
        <v>0</v>
      </c>
      <c r="E1669" s="399">
        <v>0</v>
      </c>
      <c r="F1669" s="399">
        <v>0</v>
      </c>
      <c r="G1669" s="399">
        <v>0</v>
      </c>
      <c r="H1669" s="399">
        <v>0</v>
      </c>
    </row>
    <row r="1670" spans="1:8" x14ac:dyDescent="0.3">
      <c r="A1670" s="395" t="s">
        <v>4382</v>
      </c>
      <c r="B1670" s="395" t="s">
        <v>4383</v>
      </c>
      <c r="C1670" s="399">
        <v>0</v>
      </c>
      <c r="D1670" s="399">
        <v>0</v>
      </c>
      <c r="E1670" s="399">
        <v>0</v>
      </c>
      <c r="F1670" s="399">
        <v>0</v>
      </c>
      <c r="G1670" s="399">
        <v>0</v>
      </c>
      <c r="H1670" s="399">
        <v>0</v>
      </c>
    </row>
    <row r="1671" spans="1:8" x14ac:dyDescent="0.3">
      <c r="A1671" s="395" t="s">
        <v>2218</v>
      </c>
      <c r="B1671" s="395" t="s">
        <v>1407</v>
      </c>
      <c r="C1671" s="399">
        <v>5156</v>
      </c>
      <c r="D1671" s="399">
        <v>5156</v>
      </c>
      <c r="E1671" s="399">
        <v>512</v>
      </c>
      <c r="F1671" s="399">
        <v>512</v>
      </c>
      <c r="G1671" s="399">
        <v>4644</v>
      </c>
      <c r="H1671" s="399">
        <v>9.93</v>
      </c>
    </row>
    <row r="1672" spans="1:8" x14ac:dyDescent="0.3">
      <c r="A1672" s="395" t="s">
        <v>2219</v>
      </c>
      <c r="B1672" s="395" t="s">
        <v>1409</v>
      </c>
      <c r="C1672" s="399">
        <v>5156</v>
      </c>
      <c r="D1672" s="399">
        <v>5156</v>
      </c>
      <c r="E1672" s="399">
        <v>3262</v>
      </c>
      <c r="F1672" s="399">
        <v>3262</v>
      </c>
      <c r="G1672" s="399">
        <v>1894</v>
      </c>
      <c r="H1672" s="399">
        <v>63.27</v>
      </c>
    </row>
    <row r="1673" spans="1:8" x14ac:dyDescent="0.3">
      <c r="A1673" s="395" t="s">
        <v>2220</v>
      </c>
      <c r="B1673" s="395" t="s">
        <v>1411</v>
      </c>
      <c r="C1673" s="399">
        <v>2062</v>
      </c>
      <c r="D1673" s="399">
        <v>2062</v>
      </c>
      <c r="E1673" s="399">
        <v>564</v>
      </c>
      <c r="F1673" s="399">
        <v>564</v>
      </c>
      <c r="G1673" s="399">
        <v>1498</v>
      </c>
      <c r="H1673" s="399">
        <v>27.35</v>
      </c>
    </row>
    <row r="1674" spans="1:8" x14ac:dyDescent="0.3">
      <c r="A1674" s="395" t="s">
        <v>2221</v>
      </c>
      <c r="B1674" s="395" t="s">
        <v>1413</v>
      </c>
      <c r="C1674" s="399">
        <v>18562</v>
      </c>
      <c r="D1674" s="399">
        <v>18562</v>
      </c>
      <c r="E1674" s="399">
        <v>2048</v>
      </c>
      <c r="F1674" s="399">
        <v>2048</v>
      </c>
      <c r="G1674" s="399">
        <v>16514</v>
      </c>
      <c r="H1674" s="399">
        <v>11.03</v>
      </c>
    </row>
    <row r="1675" spans="1:8" x14ac:dyDescent="0.3">
      <c r="A1675" s="395" t="s">
        <v>2222</v>
      </c>
      <c r="B1675" s="395" t="s">
        <v>1132</v>
      </c>
      <c r="C1675" s="399">
        <v>35000</v>
      </c>
      <c r="D1675" s="399">
        <v>35000</v>
      </c>
      <c r="E1675" s="399">
        <v>11168.91</v>
      </c>
      <c r="F1675" s="399">
        <v>11168.91</v>
      </c>
      <c r="G1675" s="399">
        <v>23831.09</v>
      </c>
      <c r="H1675" s="399">
        <v>31.91</v>
      </c>
    </row>
    <row r="1676" spans="1:8" x14ac:dyDescent="0.3">
      <c r="A1676" s="395" t="s">
        <v>4384</v>
      </c>
      <c r="B1676" s="395" t="s">
        <v>179</v>
      </c>
      <c r="C1676" s="399">
        <v>0</v>
      </c>
      <c r="D1676" s="399">
        <v>0</v>
      </c>
      <c r="E1676" s="399">
        <v>0</v>
      </c>
      <c r="F1676" s="399">
        <v>0</v>
      </c>
      <c r="G1676" s="399">
        <v>0</v>
      </c>
      <c r="H1676" s="399">
        <v>0</v>
      </c>
    </row>
    <row r="1677" spans="1:8" x14ac:dyDescent="0.3">
      <c r="A1677" s="395" t="s">
        <v>2223</v>
      </c>
      <c r="B1677" s="395" t="s">
        <v>245</v>
      </c>
      <c r="C1677" s="399">
        <v>1000</v>
      </c>
      <c r="D1677" s="399">
        <v>1000</v>
      </c>
      <c r="E1677" s="399">
        <v>0</v>
      </c>
      <c r="F1677" s="399">
        <v>0</v>
      </c>
      <c r="G1677" s="399">
        <v>1000</v>
      </c>
      <c r="H1677" s="399">
        <v>0</v>
      </c>
    </row>
    <row r="1678" spans="1:8" x14ac:dyDescent="0.3">
      <c r="A1678" s="395" t="s">
        <v>4385</v>
      </c>
      <c r="B1678" s="395" t="s">
        <v>2602</v>
      </c>
      <c r="C1678" s="399">
        <v>0</v>
      </c>
      <c r="D1678" s="399">
        <v>0</v>
      </c>
      <c r="E1678" s="399">
        <v>0</v>
      </c>
      <c r="F1678" s="399">
        <v>0</v>
      </c>
      <c r="G1678" s="399">
        <v>0</v>
      </c>
      <c r="H1678" s="399">
        <v>0</v>
      </c>
    </row>
    <row r="1679" spans="1:8" x14ac:dyDescent="0.3">
      <c r="A1679" s="395" t="s">
        <v>4386</v>
      </c>
      <c r="B1679" s="395" t="s">
        <v>525</v>
      </c>
      <c r="C1679" s="399">
        <v>0</v>
      </c>
      <c r="D1679" s="399">
        <v>0</v>
      </c>
      <c r="E1679" s="399">
        <v>0</v>
      </c>
      <c r="F1679" s="399">
        <v>0</v>
      </c>
      <c r="G1679" s="399">
        <v>0</v>
      </c>
      <c r="H1679" s="399">
        <v>0</v>
      </c>
    </row>
    <row r="1680" spans="1:8" x14ac:dyDescent="0.3">
      <c r="A1680" s="395" t="s">
        <v>4387</v>
      </c>
      <c r="B1680" s="395" t="s">
        <v>2606</v>
      </c>
      <c r="C1680" s="399">
        <v>0</v>
      </c>
      <c r="D1680" s="399">
        <v>0</v>
      </c>
      <c r="E1680" s="399">
        <v>0</v>
      </c>
      <c r="F1680" s="399">
        <v>0</v>
      </c>
      <c r="G1680" s="399">
        <v>0</v>
      </c>
      <c r="H1680" s="399">
        <v>0</v>
      </c>
    </row>
    <row r="1681" spans="1:8" x14ac:dyDescent="0.3">
      <c r="A1681" s="395" t="s">
        <v>4388</v>
      </c>
      <c r="B1681" s="395" t="s">
        <v>2608</v>
      </c>
      <c r="C1681" s="399">
        <v>0</v>
      </c>
      <c r="D1681" s="399">
        <v>0</v>
      </c>
      <c r="E1681" s="399">
        <v>0</v>
      </c>
      <c r="F1681" s="399">
        <v>0</v>
      </c>
      <c r="G1681" s="399">
        <v>0</v>
      </c>
      <c r="H1681" s="399">
        <v>0</v>
      </c>
    </row>
    <row r="1682" spans="1:8" x14ac:dyDescent="0.3">
      <c r="A1682" s="395" t="s">
        <v>4389</v>
      </c>
      <c r="B1682" s="395" t="s">
        <v>2610</v>
      </c>
      <c r="C1682" s="399">
        <v>0</v>
      </c>
      <c r="D1682" s="399">
        <v>0</v>
      </c>
      <c r="E1682" s="399">
        <v>0</v>
      </c>
      <c r="F1682" s="399">
        <v>0</v>
      </c>
      <c r="G1682" s="399">
        <v>0</v>
      </c>
      <c r="H1682" s="399">
        <v>0</v>
      </c>
    </row>
    <row r="1683" spans="1:8" x14ac:dyDescent="0.3">
      <c r="A1683" s="395" t="s">
        <v>4390</v>
      </c>
      <c r="B1683" s="395" t="s">
        <v>2614</v>
      </c>
      <c r="C1683" s="399">
        <v>0</v>
      </c>
      <c r="D1683" s="399">
        <v>0</v>
      </c>
      <c r="E1683" s="399">
        <v>0</v>
      </c>
      <c r="F1683" s="399">
        <v>0</v>
      </c>
      <c r="G1683" s="399">
        <v>0</v>
      </c>
      <c r="H1683" s="399">
        <v>0</v>
      </c>
    </row>
    <row r="1684" spans="1:8" x14ac:dyDescent="0.3">
      <c r="A1684" s="395" t="s">
        <v>4391</v>
      </c>
      <c r="B1684" s="395" t="s">
        <v>2630</v>
      </c>
      <c r="C1684" s="399">
        <v>0</v>
      </c>
      <c r="D1684" s="399">
        <v>0</v>
      </c>
      <c r="E1684" s="399">
        <v>0</v>
      </c>
      <c r="F1684" s="399">
        <v>0</v>
      </c>
      <c r="G1684" s="399">
        <v>0</v>
      </c>
      <c r="H1684" s="399">
        <v>0</v>
      </c>
    </row>
    <row r="1685" spans="1:8" x14ac:dyDescent="0.3">
      <c r="A1685" s="395" t="s">
        <v>4392</v>
      </c>
      <c r="B1685" s="395" t="s">
        <v>2492</v>
      </c>
      <c r="C1685" s="399">
        <v>0</v>
      </c>
      <c r="D1685" s="399">
        <v>0</v>
      </c>
      <c r="E1685" s="399">
        <v>83.15</v>
      </c>
      <c r="F1685" s="399">
        <v>83.15</v>
      </c>
      <c r="G1685" s="399">
        <v>-83.15</v>
      </c>
      <c r="H1685" s="399">
        <v>100</v>
      </c>
    </row>
    <row r="1686" spans="1:8" x14ac:dyDescent="0.3">
      <c r="A1686" s="395" t="s">
        <v>4393</v>
      </c>
      <c r="B1686" s="395" t="s">
        <v>1595</v>
      </c>
      <c r="C1686" s="399">
        <v>0</v>
      </c>
      <c r="D1686" s="399">
        <v>0</v>
      </c>
      <c r="E1686" s="399">
        <v>0</v>
      </c>
      <c r="F1686" s="399">
        <v>0</v>
      </c>
      <c r="G1686" s="399">
        <v>0</v>
      </c>
      <c r="H1686" s="399">
        <v>0</v>
      </c>
    </row>
    <row r="1687" spans="1:8" x14ac:dyDescent="0.3">
      <c r="A1687" s="395" t="s">
        <v>4394</v>
      </c>
      <c r="B1687" s="395" t="s">
        <v>4395</v>
      </c>
      <c r="C1687" s="399">
        <v>0</v>
      </c>
      <c r="D1687" s="399">
        <v>0</v>
      </c>
      <c r="E1687" s="399">
        <v>0</v>
      </c>
      <c r="F1687" s="399">
        <v>0</v>
      </c>
      <c r="G1687" s="399">
        <v>0</v>
      </c>
      <c r="H1687" s="399">
        <v>0</v>
      </c>
    </row>
    <row r="1688" spans="1:8" x14ac:dyDescent="0.3">
      <c r="A1688" s="395" t="s">
        <v>4396</v>
      </c>
      <c r="B1688" s="395" t="s">
        <v>2648</v>
      </c>
      <c r="C1688" s="399">
        <v>0</v>
      </c>
      <c r="D1688" s="399">
        <v>0</v>
      </c>
      <c r="E1688" s="399">
        <v>0</v>
      </c>
      <c r="F1688" s="399">
        <v>0</v>
      </c>
      <c r="G1688" s="399">
        <v>0</v>
      </c>
      <c r="H1688" s="399">
        <v>0</v>
      </c>
    </row>
    <row r="1689" spans="1:8" x14ac:dyDescent="0.3">
      <c r="A1689" s="395" t="s">
        <v>4397</v>
      </c>
      <c r="B1689" s="395" t="s">
        <v>984</v>
      </c>
      <c r="C1689" s="399">
        <v>0</v>
      </c>
      <c r="D1689" s="399">
        <v>0</v>
      </c>
      <c r="E1689" s="399">
        <v>0</v>
      </c>
      <c r="F1689" s="399">
        <v>0</v>
      </c>
      <c r="G1689" s="399">
        <v>0</v>
      </c>
      <c r="H1689" s="399">
        <v>0</v>
      </c>
    </row>
    <row r="1690" spans="1:8" x14ac:dyDescent="0.3">
      <c r="A1690" s="395" t="s">
        <v>2224</v>
      </c>
      <c r="B1690" s="395" t="s">
        <v>244</v>
      </c>
      <c r="C1690" s="399">
        <v>10312</v>
      </c>
      <c r="D1690" s="399">
        <v>10312</v>
      </c>
      <c r="E1690" s="399">
        <v>3164.64</v>
      </c>
      <c r="F1690" s="399">
        <v>3164.64</v>
      </c>
      <c r="G1690" s="399">
        <v>7147.36</v>
      </c>
      <c r="H1690" s="399">
        <v>30.69</v>
      </c>
    </row>
    <row r="1691" spans="1:8" x14ac:dyDescent="0.3">
      <c r="A1691" s="395" t="s">
        <v>4398</v>
      </c>
      <c r="B1691" s="395" t="s">
        <v>4399</v>
      </c>
      <c r="C1691" s="399">
        <v>0</v>
      </c>
      <c r="D1691" s="399">
        <v>0</v>
      </c>
      <c r="E1691" s="399">
        <v>0</v>
      </c>
      <c r="F1691" s="399">
        <v>0</v>
      </c>
      <c r="G1691" s="399">
        <v>0</v>
      </c>
      <c r="H1691" s="399">
        <v>0</v>
      </c>
    </row>
    <row r="1692" spans="1:8" x14ac:dyDescent="0.3">
      <c r="A1692" s="395" t="s">
        <v>4400</v>
      </c>
      <c r="B1692" s="395" t="s">
        <v>4295</v>
      </c>
      <c r="C1692" s="399">
        <v>0</v>
      </c>
      <c r="D1692" s="399">
        <v>0</v>
      </c>
      <c r="E1692" s="399">
        <v>0</v>
      </c>
      <c r="F1692" s="399">
        <v>0</v>
      </c>
      <c r="G1692" s="399">
        <v>0</v>
      </c>
      <c r="H1692" s="399">
        <v>0</v>
      </c>
    </row>
    <row r="1693" spans="1:8" x14ac:dyDescent="0.3">
      <c r="A1693" s="395" t="s">
        <v>4401</v>
      </c>
      <c r="B1693" s="395" t="s">
        <v>4402</v>
      </c>
      <c r="C1693" s="399">
        <v>0</v>
      </c>
      <c r="D1693" s="399">
        <v>0</v>
      </c>
      <c r="E1693" s="399">
        <v>0</v>
      </c>
      <c r="F1693" s="399">
        <v>0</v>
      </c>
      <c r="G1693" s="399">
        <v>0</v>
      </c>
      <c r="H1693" s="399">
        <v>0</v>
      </c>
    </row>
    <row r="1694" spans="1:8" x14ac:dyDescent="0.3">
      <c r="A1694" s="395" t="s">
        <v>4403</v>
      </c>
      <c r="B1694" s="395" t="s">
        <v>4404</v>
      </c>
      <c r="C1694" s="399">
        <v>0</v>
      </c>
      <c r="D1694" s="399">
        <v>0</v>
      </c>
      <c r="E1694" s="399">
        <v>0</v>
      </c>
      <c r="F1694" s="399">
        <v>0</v>
      </c>
      <c r="G1694" s="399">
        <v>0</v>
      </c>
      <c r="H1694" s="399">
        <v>0</v>
      </c>
    </row>
    <row r="1695" spans="1:8" x14ac:dyDescent="0.3">
      <c r="A1695" s="395" t="s">
        <v>4405</v>
      </c>
      <c r="B1695" s="395" t="s">
        <v>4406</v>
      </c>
      <c r="C1695" s="399">
        <v>0</v>
      </c>
      <c r="D1695" s="399">
        <v>0</v>
      </c>
      <c r="E1695" s="399">
        <v>0</v>
      </c>
      <c r="F1695" s="399">
        <v>0</v>
      </c>
      <c r="G1695" s="399">
        <v>0</v>
      </c>
      <c r="H1695" s="399">
        <v>0</v>
      </c>
    </row>
    <row r="1696" spans="1:8" x14ac:dyDescent="0.3">
      <c r="A1696" s="395" t="s">
        <v>4407</v>
      </c>
      <c r="B1696" s="395" t="s">
        <v>3867</v>
      </c>
      <c r="C1696" s="399">
        <v>0</v>
      </c>
      <c r="D1696" s="399">
        <v>0</v>
      </c>
      <c r="E1696" s="399">
        <v>0</v>
      </c>
      <c r="F1696" s="399">
        <v>0</v>
      </c>
      <c r="G1696" s="399">
        <v>0</v>
      </c>
      <c r="H1696" s="399">
        <v>0</v>
      </c>
    </row>
    <row r="1697" spans="1:8" x14ac:dyDescent="0.3">
      <c r="A1697" s="395" t="s">
        <v>4408</v>
      </c>
      <c r="B1697" s="395" t="s">
        <v>4409</v>
      </c>
      <c r="C1697" s="399">
        <v>0</v>
      </c>
      <c r="D1697" s="399">
        <v>0</v>
      </c>
      <c r="E1697" s="399">
        <v>0</v>
      </c>
      <c r="F1697" s="399">
        <v>0</v>
      </c>
      <c r="G1697" s="399">
        <v>0</v>
      </c>
      <c r="H1697" s="399">
        <v>0</v>
      </c>
    </row>
    <row r="1698" spans="1:8" x14ac:dyDescent="0.3">
      <c r="A1698" s="395" t="s">
        <v>4410</v>
      </c>
      <c r="B1698" s="395" t="s">
        <v>2663</v>
      </c>
      <c r="C1698" s="399">
        <v>0</v>
      </c>
      <c r="D1698" s="399">
        <v>0</v>
      </c>
      <c r="E1698" s="399">
        <v>0</v>
      </c>
      <c r="F1698" s="399">
        <v>0</v>
      </c>
      <c r="G1698" s="399">
        <v>0</v>
      </c>
      <c r="H1698" s="399">
        <v>0</v>
      </c>
    </row>
    <row r="1699" spans="1:8" x14ac:dyDescent="0.3">
      <c r="A1699" s="395" t="s">
        <v>4411</v>
      </c>
      <c r="B1699" s="395" t="s">
        <v>180</v>
      </c>
      <c r="C1699" s="399">
        <v>0</v>
      </c>
      <c r="D1699" s="399">
        <v>0</v>
      </c>
      <c r="E1699" s="399">
        <v>0</v>
      </c>
      <c r="F1699" s="399">
        <v>0</v>
      </c>
      <c r="G1699" s="399">
        <v>0</v>
      </c>
      <c r="H1699" s="399">
        <v>0</v>
      </c>
    </row>
    <row r="1700" spans="1:8" x14ac:dyDescent="0.3">
      <c r="A1700" s="395" t="s">
        <v>4412</v>
      </c>
      <c r="B1700" s="395" t="s">
        <v>51</v>
      </c>
      <c r="C1700" s="399">
        <v>0</v>
      </c>
      <c r="D1700" s="399">
        <v>0</v>
      </c>
      <c r="E1700" s="399">
        <v>0</v>
      </c>
      <c r="F1700" s="399">
        <v>0</v>
      </c>
      <c r="G1700" s="399">
        <v>0</v>
      </c>
      <c r="H1700" s="399">
        <v>0</v>
      </c>
    </row>
    <row r="1701" spans="1:8" x14ac:dyDescent="0.3">
      <c r="A1701" s="395" t="s">
        <v>4413</v>
      </c>
      <c r="B1701" s="395" t="s">
        <v>181</v>
      </c>
      <c r="C1701" s="399">
        <v>0</v>
      </c>
      <c r="D1701" s="399">
        <v>0</v>
      </c>
      <c r="E1701" s="399">
        <v>0</v>
      </c>
      <c r="F1701" s="399">
        <v>0</v>
      </c>
      <c r="G1701" s="399">
        <v>0</v>
      </c>
      <c r="H1701" s="399">
        <v>0</v>
      </c>
    </row>
    <row r="1702" spans="1:8" x14ac:dyDescent="0.3">
      <c r="A1702" s="395" t="s">
        <v>4414</v>
      </c>
      <c r="B1702" s="395" t="s">
        <v>580</v>
      </c>
      <c r="C1702" s="399">
        <v>0</v>
      </c>
      <c r="D1702" s="399">
        <v>0</v>
      </c>
      <c r="E1702" s="399">
        <v>0</v>
      </c>
      <c r="F1702" s="399">
        <v>0</v>
      </c>
      <c r="G1702" s="399">
        <v>0</v>
      </c>
      <c r="H1702" s="399">
        <v>0</v>
      </c>
    </row>
    <row r="1703" spans="1:8" x14ac:dyDescent="0.3">
      <c r="A1703" s="395" t="s">
        <v>4415</v>
      </c>
      <c r="B1703" s="395" t="s">
        <v>2698</v>
      </c>
      <c r="C1703" s="399">
        <v>0</v>
      </c>
      <c r="D1703" s="399">
        <v>0</v>
      </c>
      <c r="E1703" s="399">
        <v>0</v>
      </c>
      <c r="F1703" s="399">
        <v>0</v>
      </c>
      <c r="G1703" s="399">
        <v>0</v>
      </c>
      <c r="H1703" s="399">
        <v>0</v>
      </c>
    </row>
    <row r="1704" spans="1:8" x14ac:dyDescent="0.3">
      <c r="A1704" s="395" t="s">
        <v>4416</v>
      </c>
      <c r="B1704" s="395" t="s">
        <v>2700</v>
      </c>
      <c r="C1704" s="399">
        <v>0</v>
      </c>
      <c r="D1704" s="399">
        <v>0</v>
      </c>
      <c r="E1704" s="399">
        <v>0</v>
      </c>
      <c r="F1704" s="399">
        <v>0</v>
      </c>
      <c r="G1704" s="399">
        <v>0</v>
      </c>
      <c r="H1704" s="399">
        <v>0</v>
      </c>
    </row>
    <row r="1705" spans="1:8" x14ac:dyDescent="0.3">
      <c r="A1705" s="395" t="s">
        <v>4417</v>
      </c>
      <c r="B1705" s="395" t="s">
        <v>4418</v>
      </c>
      <c r="C1705" s="399">
        <v>0</v>
      </c>
      <c r="D1705" s="399">
        <v>0</v>
      </c>
      <c r="E1705" s="399">
        <v>0</v>
      </c>
      <c r="F1705" s="399">
        <v>0</v>
      </c>
      <c r="G1705" s="399">
        <v>0</v>
      </c>
      <c r="H1705" s="399">
        <v>0</v>
      </c>
    </row>
    <row r="1706" spans="1:8" x14ac:dyDescent="0.3">
      <c r="A1706" s="395" t="s">
        <v>4419</v>
      </c>
      <c r="B1706" s="395" t="s">
        <v>4420</v>
      </c>
      <c r="C1706" s="399">
        <v>0</v>
      </c>
      <c r="D1706" s="399">
        <v>0</v>
      </c>
      <c r="E1706" s="399">
        <v>0</v>
      </c>
      <c r="F1706" s="399">
        <v>0</v>
      </c>
      <c r="G1706" s="399">
        <v>0</v>
      </c>
      <c r="H1706" s="399">
        <v>0</v>
      </c>
    </row>
    <row r="1707" spans="1:8" x14ac:dyDescent="0.3">
      <c r="A1707" s="395" t="s">
        <v>4421</v>
      </c>
      <c r="B1707" s="395" t="s">
        <v>4422</v>
      </c>
      <c r="C1707" s="399">
        <v>0</v>
      </c>
      <c r="D1707" s="399">
        <v>0</v>
      </c>
      <c r="E1707" s="399">
        <v>0</v>
      </c>
      <c r="F1707" s="399">
        <v>0</v>
      </c>
      <c r="G1707" s="399">
        <v>0</v>
      </c>
      <c r="H1707" s="399">
        <v>0</v>
      </c>
    </row>
    <row r="1708" spans="1:8" x14ac:dyDescent="0.3">
      <c r="A1708" s="395" t="s">
        <v>4423</v>
      </c>
      <c r="B1708" s="395" t="s">
        <v>4424</v>
      </c>
      <c r="C1708" s="399">
        <v>0</v>
      </c>
      <c r="D1708" s="399">
        <v>0</v>
      </c>
      <c r="E1708" s="399">
        <v>0</v>
      </c>
      <c r="F1708" s="399">
        <v>0</v>
      </c>
      <c r="G1708" s="399">
        <v>0</v>
      </c>
      <c r="H1708" s="399">
        <v>0</v>
      </c>
    </row>
    <row r="1709" spans="1:8" x14ac:dyDescent="0.3">
      <c r="A1709" s="395" t="s">
        <v>4425</v>
      </c>
      <c r="B1709" s="395" t="s">
        <v>2724</v>
      </c>
      <c r="C1709" s="399">
        <v>0</v>
      </c>
      <c r="D1709" s="399">
        <v>0</v>
      </c>
      <c r="E1709" s="399">
        <v>0</v>
      </c>
      <c r="F1709" s="399">
        <v>0</v>
      </c>
      <c r="G1709" s="399">
        <v>0</v>
      </c>
      <c r="H1709" s="399">
        <v>0</v>
      </c>
    </row>
    <row r="1710" spans="1:8" x14ac:dyDescent="0.3">
      <c r="A1710" s="395" t="s">
        <v>4426</v>
      </c>
      <c r="B1710" s="395" t="s">
        <v>2736</v>
      </c>
      <c r="C1710" s="399">
        <v>0</v>
      </c>
      <c r="D1710" s="399">
        <v>0</v>
      </c>
      <c r="E1710" s="399">
        <v>0</v>
      </c>
      <c r="F1710" s="399">
        <v>0</v>
      </c>
      <c r="G1710" s="399">
        <v>0</v>
      </c>
      <c r="H1710" s="399">
        <v>0</v>
      </c>
    </row>
    <row r="1711" spans="1:8" x14ac:dyDescent="0.3">
      <c r="A1711" s="395" t="s">
        <v>4427</v>
      </c>
      <c r="B1711" s="395" t="s">
        <v>4428</v>
      </c>
      <c r="C1711" s="399">
        <v>0</v>
      </c>
      <c r="D1711" s="399">
        <v>0</v>
      </c>
      <c r="E1711" s="399">
        <v>0</v>
      </c>
      <c r="F1711" s="399">
        <v>0</v>
      </c>
      <c r="G1711" s="399">
        <v>0</v>
      </c>
      <c r="H1711" s="399">
        <v>0</v>
      </c>
    </row>
    <row r="1712" spans="1:8" x14ac:dyDescent="0.3">
      <c r="A1712" s="395" t="s">
        <v>4429</v>
      </c>
      <c r="B1712" s="395" t="s">
        <v>742</v>
      </c>
      <c r="C1712" s="399">
        <v>0</v>
      </c>
      <c r="D1712" s="399">
        <v>0</v>
      </c>
      <c r="E1712" s="399">
        <v>0</v>
      </c>
      <c r="F1712" s="399">
        <v>0</v>
      </c>
      <c r="G1712" s="399">
        <v>0</v>
      </c>
      <c r="H1712" s="399">
        <v>0</v>
      </c>
    </row>
    <row r="1713" spans="1:8" x14ac:dyDescent="0.3">
      <c r="A1713" s="395" t="s">
        <v>4430</v>
      </c>
      <c r="B1713" s="395" t="s">
        <v>582</v>
      </c>
      <c r="C1713" s="399">
        <v>0</v>
      </c>
      <c r="D1713" s="399">
        <v>0</v>
      </c>
      <c r="E1713" s="399">
        <v>0</v>
      </c>
      <c r="F1713" s="399">
        <v>0</v>
      </c>
      <c r="G1713" s="399">
        <v>0</v>
      </c>
      <c r="H1713" s="399">
        <v>0</v>
      </c>
    </row>
    <row r="1714" spans="1:8" x14ac:dyDescent="0.3">
      <c r="A1714" s="395" t="s">
        <v>4431</v>
      </c>
      <c r="B1714" s="395" t="s">
        <v>259</v>
      </c>
      <c r="C1714" s="399">
        <v>0</v>
      </c>
      <c r="D1714" s="399">
        <v>0</v>
      </c>
      <c r="E1714" s="399">
        <v>0</v>
      </c>
      <c r="F1714" s="399">
        <v>0</v>
      </c>
      <c r="G1714" s="399">
        <v>0</v>
      </c>
      <c r="H1714" s="399">
        <v>0</v>
      </c>
    </row>
    <row r="1715" spans="1:8" x14ac:dyDescent="0.3">
      <c r="A1715" s="395" t="s">
        <v>4432</v>
      </c>
      <c r="B1715" s="395" t="s">
        <v>53</v>
      </c>
      <c r="C1715" s="399">
        <v>0</v>
      </c>
      <c r="D1715" s="399">
        <v>0</v>
      </c>
      <c r="E1715" s="399">
        <v>0</v>
      </c>
      <c r="F1715" s="399">
        <v>0</v>
      </c>
      <c r="G1715" s="399">
        <v>0</v>
      </c>
      <c r="H1715" s="399">
        <v>0</v>
      </c>
    </row>
    <row r="1716" spans="1:8" x14ac:dyDescent="0.3">
      <c r="A1716" s="395" t="s">
        <v>4433</v>
      </c>
      <c r="B1716" s="395" t="s">
        <v>628</v>
      </c>
      <c r="C1716" s="399">
        <v>0</v>
      </c>
      <c r="D1716" s="399">
        <v>0</v>
      </c>
      <c r="E1716" s="399">
        <v>0</v>
      </c>
      <c r="F1716" s="399">
        <v>0</v>
      </c>
      <c r="G1716" s="399">
        <v>0</v>
      </c>
      <c r="H1716" s="399">
        <v>0</v>
      </c>
    </row>
    <row r="1717" spans="1:8" x14ac:dyDescent="0.3">
      <c r="A1717" s="395" t="s">
        <v>4434</v>
      </c>
      <c r="B1717" s="395" t="s">
        <v>1639</v>
      </c>
      <c r="C1717" s="399">
        <v>0</v>
      </c>
      <c r="D1717" s="399">
        <v>0</v>
      </c>
      <c r="E1717" s="399">
        <v>0</v>
      </c>
      <c r="F1717" s="399">
        <v>0</v>
      </c>
      <c r="G1717" s="399">
        <v>0</v>
      </c>
      <c r="H1717" s="399">
        <v>0</v>
      </c>
    </row>
    <row r="1718" spans="1:8" x14ac:dyDescent="0.3">
      <c r="A1718" s="395" t="s">
        <v>4435</v>
      </c>
      <c r="B1718" s="395" t="s">
        <v>630</v>
      </c>
      <c r="C1718" s="399">
        <v>0</v>
      </c>
      <c r="D1718" s="399">
        <v>0</v>
      </c>
      <c r="E1718" s="399">
        <v>0</v>
      </c>
      <c r="F1718" s="399">
        <v>0</v>
      </c>
      <c r="G1718" s="399">
        <v>0</v>
      </c>
      <c r="H1718" s="399">
        <v>0</v>
      </c>
    </row>
    <row r="1719" spans="1:8" x14ac:dyDescent="0.3">
      <c r="A1719" s="395" t="s">
        <v>4436</v>
      </c>
      <c r="B1719" s="395" t="s">
        <v>2743</v>
      </c>
      <c r="C1719" s="399">
        <v>0</v>
      </c>
      <c r="D1719" s="399">
        <v>0</v>
      </c>
      <c r="E1719" s="399">
        <v>0</v>
      </c>
      <c r="F1719" s="399">
        <v>0</v>
      </c>
      <c r="G1719" s="399">
        <v>0</v>
      </c>
      <c r="H1719" s="399">
        <v>0</v>
      </c>
    </row>
    <row r="1720" spans="1:8" x14ac:dyDescent="0.3">
      <c r="A1720" s="395" t="s">
        <v>4437</v>
      </c>
      <c r="B1720" s="395" t="s">
        <v>54</v>
      </c>
      <c r="C1720" s="399">
        <v>0</v>
      </c>
      <c r="D1720" s="399">
        <v>0</v>
      </c>
      <c r="E1720" s="399">
        <v>0</v>
      </c>
      <c r="F1720" s="399">
        <v>0</v>
      </c>
      <c r="G1720" s="399">
        <v>0</v>
      </c>
      <c r="H1720" s="399">
        <v>0</v>
      </c>
    </row>
    <row r="1721" spans="1:8" x14ac:dyDescent="0.3">
      <c r="A1721" s="395" t="s">
        <v>4438</v>
      </c>
      <c r="B1721" s="395" t="s">
        <v>588</v>
      </c>
      <c r="C1721" s="399">
        <v>0</v>
      </c>
      <c r="D1721" s="399">
        <v>0</v>
      </c>
      <c r="E1721" s="399">
        <v>0</v>
      </c>
      <c r="F1721" s="399">
        <v>0</v>
      </c>
      <c r="G1721" s="399">
        <v>0</v>
      </c>
      <c r="H1721" s="399">
        <v>0</v>
      </c>
    </row>
    <row r="1722" spans="1:8" x14ac:dyDescent="0.3">
      <c r="A1722" s="395" t="s">
        <v>4439</v>
      </c>
      <c r="B1722" s="395" t="s">
        <v>812</v>
      </c>
      <c r="C1722" s="399">
        <v>0</v>
      </c>
      <c r="D1722" s="399">
        <v>0</v>
      </c>
      <c r="E1722" s="399">
        <v>0</v>
      </c>
      <c r="F1722" s="399">
        <v>0</v>
      </c>
      <c r="G1722" s="399">
        <v>0</v>
      </c>
      <c r="H1722" s="399">
        <v>0</v>
      </c>
    </row>
    <row r="1723" spans="1:8" x14ac:dyDescent="0.3">
      <c r="A1723" s="395" t="s">
        <v>4440</v>
      </c>
      <c r="B1723" s="395" t="s">
        <v>592</v>
      </c>
      <c r="C1723" s="399">
        <v>0</v>
      </c>
      <c r="D1723" s="399">
        <v>0</v>
      </c>
      <c r="E1723" s="399">
        <v>0</v>
      </c>
      <c r="F1723" s="399">
        <v>0</v>
      </c>
      <c r="G1723" s="399">
        <v>0</v>
      </c>
      <c r="H1723" s="399">
        <v>0</v>
      </c>
    </row>
    <row r="1724" spans="1:8" x14ac:dyDescent="0.3">
      <c r="A1724" s="395" t="s">
        <v>4441</v>
      </c>
      <c r="B1724" s="395" t="s">
        <v>563</v>
      </c>
      <c r="C1724" s="399">
        <v>0</v>
      </c>
      <c r="D1724" s="399">
        <v>0</v>
      </c>
      <c r="E1724" s="399">
        <v>0</v>
      </c>
      <c r="F1724" s="399">
        <v>0</v>
      </c>
      <c r="G1724" s="399">
        <v>0</v>
      </c>
      <c r="H1724" s="399">
        <v>0</v>
      </c>
    </row>
    <row r="1725" spans="1:8" x14ac:dyDescent="0.3">
      <c r="A1725" s="395" t="s">
        <v>2225</v>
      </c>
      <c r="B1725" s="395" t="s">
        <v>595</v>
      </c>
      <c r="C1725" s="399">
        <v>28</v>
      </c>
      <c r="D1725" s="399">
        <v>28</v>
      </c>
      <c r="E1725" s="399">
        <v>0</v>
      </c>
      <c r="F1725" s="399">
        <v>0</v>
      </c>
      <c r="G1725" s="399">
        <v>28</v>
      </c>
      <c r="H1725" s="399">
        <v>0</v>
      </c>
    </row>
    <row r="1726" spans="1:8" x14ac:dyDescent="0.3">
      <c r="A1726" s="395" t="s">
        <v>4442</v>
      </c>
      <c r="B1726" s="395" t="s">
        <v>2745</v>
      </c>
      <c r="C1726" s="399">
        <v>0</v>
      </c>
      <c r="D1726" s="399">
        <v>0</v>
      </c>
      <c r="E1726" s="399">
        <v>0</v>
      </c>
      <c r="F1726" s="399">
        <v>0</v>
      </c>
      <c r="G1726" s="399">
        <v>0</v>
      </c>
      <c r="H1726" s="399">
        <v>0</v>
      </c>
    </row>
    <row r="1727" spans="1:8" x14ac:dyDescent="0.3">
      <c r="A1727" s="395" t="s">
        <v>2226</v>
      </c>
      <c r="B1727" s="395" t="s">
        <v>616</v>
      </c>
      <c r="C1727" s="399">
        <v>695</v>
      </c>
      <c r="D1727" s="399">
        <v>695</v>
      </c>
      <c r="E1727" s="399">
        <v>3.57</v>
      </c>
      <c r="F1727" s="399">
        <v>3.57</v>
      </c>
      <c r="G1727" s="399">
        <v>691.43</v>
      </c>
      <c r="H1727" s="399">
        <v>0.51</v>
      </c>
    </row>
    <row r="1728" spans="1:8" x14ac:dyDescent="0.3">
      <c r="A1728" s="395" t="s">
        <v>2227</v>
      </c>
      <c r="B1728" s="395" t="s">
        <v>682</v>
      </c>
      <c r="C1728" s="399">
        <v>2578</v>
      </c>
      <c r="D1728" s="399">
        <v>2578</v>
      </c>
      <c r="E1728" s="399">
        <v>0</v>
      </c>
      <c r="F1728" s="399">
        <v>0</v>
      </c>
      <c r="G1728" s="399">
        <v>2578</v>
      </c>
      <c r="H1728" s="399">
        <v>0</v>
      </c>
    </row>
    <row r="1729" spans="1:8" x14ac:dyDescent="0.3">
      <c r="A1729" s="395" t="s">
        <v>4443</v>
      </c>
      <c r="B1729" s="395" t="s">
        <v>761</v>
      </c>
      <c r="C1729" s="399">
        <v>0</v>
      </c>
      <c r="D1729" s="399">
        <v>0</v>
      </c>
      <c r="E1729" s="399">
        <v>0</v>
      </c>
      <c r="F1729" s="399">
        <v>0</v>
      </c>
      <c r="G1729" s="399">
        <v>0</v>
      </c>
      <c r="H1729" s="399">
        <v>0</v>
      </c>
    </row>
    <row r="1730" spans="1:8" x14ac:dyDescent="0.3">
      <c r="A1730" s="395" t="s">
        <v>2228</v>
      </c>
      <c r="B1730" s="395" t="s">
        <v>1441</v>
      </c>
      <c r="C1730" s="399">
        <v>5326</v>
      </c>
      <c r="D1730" s="399">
        <v>5326</v>
      </c>
      <c r="E1730" s="399">
        <v>1530.6</v>
      </c>
      <c r="F1730" s="399">
        <v>1530.6</v>
      </c>
      <c r="G1730" s="399">
        <v>3795.4</v>
      </c>
      <c r="H1730" s="399">
        <v>28.74</v>
      </c>
    </row>
    <row r="1731" spans="1:8" x14ac:dyDescent="0.3">
      <c r="A1731" s="395" t="s">
        <v>2229</v>
      </c>
      <c r="B1731" s="395" t="s">
        <v>1419</v>
      </c>
      <c r="C1731" s="399">
        <v>10312</v>
      </c>
      <c r="D1731" s="399">
        <v>10312</v>
      </c>
      <c r="E1731" s="399">
        <v>2924.77</v>
      </c>
      <c r="F1731" s="399">
        <v>2924.77</v>
      </c>
      <c r="G1731" s="399">
        <v>7387.23</v>
      </c>
      <c r="H1731" s="399">
        <v>28.36</v>
      </c>
    </row>
    <row r="1732" spans="1:8" x14ac:dyDescent="0.3">
      <c r="A1732" s="395" t="s">
        <v>2230</v>
      </c>
      <c r="B1732" s="395" t="s">
        <v>907</v>
      </c>
      <c r="C1732" s="399">
        <v>19536</v>
      </c>
      <c r="D1732" s="399">
        <v>19536</v>
      </c>
      <c r="E1732" s="399">
        <v>147.12</v>
      </c>
      <c r="F1732" s="399">
        <v>147.12</v>
      </c>
      <c r="G1732" s="399">
        <v>19388.88</v>
      </c>
      <c r="H1732" s="399">
        <v>0.75</v>
      </c>
    </row>
    <row r="1733" spans="1:8" x14ac:dyDescent="0.3">
      <c r="A1733" s="395" t="s">
        <v>2231</v>
      </c>
      <c r="B1733" s="395" t="s">
        <v>258</v>
      </c>
      <c r="C1733" s="399">
        <v>8448</v>
      </c>
      <c r="D1733" s="399">
        <v>8448</v>
      </c>
      <c r="E1733" s="399">
        <v>139.94999999999999</v>
      </c>
      <c r="F1733" s="399">
        <v>139.94999999999999</v>
      </c>
      <c r="G1733" s="399">
        <v>8308.0499999999993</v>
      </c>
      <c r="H1733" s="399">
        <v>1.66</v>
      </c>
    </row>
    <row r="1734" spans="1:8" x14ac:dyDescent="0.3">
      <c r="A1734" s="395" t="s">
        <v>4444</v>
      </c>
      <c r="B1734" s="395" t="s">
        <v>669</v>
      </c>
      <c r="C1734" s="399">
        <v>0</v>
      </c>
      <c r="D1734" s="399">
        <v>0</v>
      </c>
      <c r="E1734" s="399">
        <v>0</v>
      </c>
      <c r="F1734" s="399">
        <v>0</v>
      </c>
      <c r="G1734" s="399">
        <v>0</v>
      </c>
      <c r="H1734" s="399">
        <v>0</v>
      </c>
    </row>
    <row r="1735" spans="1:8" x14ac:dyDescent="0.3">
      <c r="A1735" s="395" t="s">
        <v>2232</v>
      </c>
      <c r="B1735" s="395" t="s">
        <v>255</v>
      </c>
      <c r="C1735" s="399">
        <v>77357</v>
      </c>
      <c r="D1735" s="399">
        <v>77357</v>
      </c>
      <c r="E1735" s="399">
        <v>25617.31</v>
      </c>
      <c r="F1735" s="399">
        <v>25617.31</v>
      </c>
      <c r="G1735" s="399">
        <v>51739.69</v>
      </c>
      <c r="H1735" s="399">
        <v>33.119999999999997</v>
      </c>
    </row>
    <row r="1736" spans="1:8" x14ac:dyDescent="0.3">
      <c r="A1736" s="395" t="s">
        <v>2233</v>
      </c>
      <c r="B1736" s="395" t="s">
        <v>44</v>
      </c>
      <c r="C1736" s="399">
        <v>216767</v>
      </c>
      <c r="D1736" s="399">
        <v>216767</v>
      </c>
      <c r="E1736" s="399">
        <v>54191.76</v>
      </c>
      <c r="F1736" s="399">
        <v>54191.76</v>
      </c>
      <c r="G1736" s="399">
        <v>162575.24</v>
      </c>
      <c r="H1736" s="399">
        <v>25</v>
      </c>
    </row>
    <row r="1737" spans="1:8" x14ac:dyDescent="0.3">
      <c r="A1737" s="395" t="s">
        <v>2234</v>
      </c>
      <c r="B1737" s="395" t="s">
        <v>690</v>
      </c>
      <c r="C1737" s="399">
        <v>126621</v>
      </c>
      <c r="D1737" s="399">
        <v>126621</v>
      </c>
      <c r="E1737" s="399">
        <v>16997.96</v>
      </c>
      <c r="F1737" s="399">
        <v>16997.96</v>
      </c>
      <c r="G1737" s="399">
        <v>109623.03999999999</v>
      </c>
      <c r="H1737" s="399">
        <v>13.42</v>
      </c>
    </row>
    <row r="1738" spans="1:8" x14ac:dyDescent="0.3">
      <c r="A1738" s="395" t="s">
        <v>2235</v>
      </c>
      <c r="B1738" s="395" t="s">
        <v>685</v>
      </c>
      <c r="C1738" s="399">
        <v>15840</v>
      </c>
      <c r="D1738" s="399">
        <v>15840</v>
      </c>
      <c r="E1738" s="399">
        <v>2668.87</v>
      </c>
      <c r="F1738" s="399">
        <v>2668.87</v>
      </c>
      <c r="G1738" s="399">
        <v>13171.13</v>
      </c>
      <c r="H1738" s="399">
        <v>16.850000000000001</v>
      </c>
    </row>
    <row r="1739" spans="1:8" x14ac:dyDescent="0.3">
      <c r="A1739" s="395" t="s">
        <v>2236</v>
      </c>
      <c r="B1739" s="395" t="s">
        <v>687</v>
      </c>
      <c r="C1739" s="399">
        <v>11870</v>
      </c>
      <c r="D1739" s="399">
        <v>11870</v>
      </c>
      <c r="E1739" s="399">
        <v>0</v>
      </c>
      <c r="F1739" s="399">
        <v>0</v>
      </c>
      <c r="G1739" s="399">
        <v>11870</v>
      </c>
      <c r="H1739" s="399">
        <v>0</v>
      </c>
    </row>
    <row r="1740" spans="1:8" x14ac:dyDescent="0.3">
      <c r="A1740" s="395" t="s">
        <v>2237</v>
      </c>
      <c r="B1740" s="395" t="s">
        <v>183</v>
      </c>
      <c r="C1740" s="399">
        <v>236004</v>
      </c>
      <c r="D1740" s="399">
        <v>236004</v>
      </c>
      <c r="E1740" s="399">
        <v>29583.62</v>
      </c>
      <c r="F1740" s="399">
        <v>29583.62</v>
      </c>
      <c r="G1740" s="399">
        <v>206420.38</v>
      </c>
      <c r="H1740" s="399">
        <v>12.54</v>
      </c>
    </row>
    <row r="1741" spans="1:8" x14ac:dyDescent="0.3">
      <c r="A1741" s="395" t="s">
        <v>4445</v>
      </c>
      <c r="B1741" s="395" t="s">
        <v>3261</v>
      </c>
      <c r="C1741" s="399">
        <v>0</v>
      </c>
      <c r="D1741" s="399">
        <v>0</v>
      </c>
      <c r="E1741" s="399">
        <v>0</v>
      </c>
      <c r="F1741" s="399">
        <v>0</v>
      </c>
      <c r="G1741" s="399">
        <v>0</v>
      </c>
      <c r="H1741" s="399">
        <v>0</v>
      </c>
    </row>
    <row r="1742" spans="1:8" x14ac:dyDescent="0.3">
      <c r="A1742" s="395" t="s">
        <v>2238</v>
      </c>
      <c r="B1742" s="395" t="s">
        <v>1483</v>
      </c>
      <c r="C1742" s="399">
        <v>1504591</v>
      </c>
      <c r="D1742" s="399">
        <v>1504591</v>
      </c>
      <c r="E1742" s="399">
        <v>457869.1</v>
      </c>
      <c r="F1742" s="399">
        <v>457869.1</v>
      </c>
      <c r="G1742" s="399">
        <v>1046721.9</v>
      </c>
      <c r="H1742" s="399">
        <v>30.43</v>
      </c>
    </row>
    <row r="1743" spans="1:8" x14ac:dyDescent="0.3">
      <c r="A1743" s="395" t="s">
        <v>4446</v>
      </c>
      <c r="B1743" s="395" t="s">
        <v>4447</v>
      </c>
      <c r="C1743" s="399">
        <v>0</v>
      </c>
      <c r="D1743" s="399">
        <v>0</v>
      </c>
      <c r="E1743" s="399">
        <v>0</v>
      </c>
      <c r="F1743" s="399">
        <v>0</v>
      </c>
      <c r="G1743" s="399">
        <v>0</v>
      </c>
      <c r="H1743" s="399">
        <v>0</v>
      </c>
    </row>
    <row r="1744" spans="1:8" x14ac:dyDescent="0.3">
      <c r="A1744" s="395" t="s">
        <v>2239</v>
      </c>
      <c r="B1744" s="395" t="s">
        <v>1456</v>
      </c>
      <c r="C1744" s="399">
        <v>2150000</v>
      </c>
      <c r="D1744" s="399">
        <v>2150000</v>
      </c>
      <c r="E1744" s="399">
        <v>509218.4</v>
      </c>
      <c r="F1744" s="399">
        <v>509218.4</v>
      </c>
      <c r="G1744" s="399">
        <v>1640781.6</v>
      </c>
      <c r="H1744" s="399">
        <v>23.68</v>
      </c>
    </row>
    <row r="1745" spans="1:8" x14ac:dyDescent="0.3">
      <c r="A1745" s="395" t="s">
        <v>2240</v>
      </c>
      <c r="B1745" s="395" t="s">
        <v>1458</v>
      </c>
      <c r="C1745" s="399">
        <v>15469</v>
      </c>
      <c r="D1745" s="399">
        <v>15469</v>
      </c>
      <c r="E1745" s="399">
        <v>0</v>
      </c>
      <c r="F1745" s="399">
        <v>0</v>
      </c>
      <c r="G1745" s="399">
        <v>15469</v>
      </c>
      <c r="H1745" s="399">
        <v>0</v>
      </c>
    </row>
    <row r="1746" spans="1:8" x14ac:dyDescent="0.3">
      <c r="A1746" s="395" t="s">
        <v>4448</v>
      </c>
      <c r="B1746" s="395" t="s">
        <v>4449</v>
      </c>
      <c r="C1746" s="399">
        <v>0</v>
      </c>
      <c r="D1746" s="399">
        <v>0</v>
      </c>
      <c r="E1746" s="399">
        <v>0</v>
      </c>
      <c r="F1746" s="399">
        <v>0</v>
      </c>
      <c r="G1746" s="399">
        <v>0</v>
      </c>
      <c r="H1746" s="399">
        <v>0</v>
      </c>
    </row>
    <row r="1747" spans="1:8" x14ac:dyDescent="0.3">
      <c r="A1747" s="395" t="s">
        <v>4450</v>
      </c>
      <c r="B1747" s="395" t="s">
        <v>690</v>
      </c>
      <c r="C1747" s="399">
        <v>0</v>
      </c>
      <c r="D1747" s="399">
        <v>0</v>
      </c>
      <c r="E1747" s="399">
        <v>0</v>
      </c>
      <c r="F1747" s="399">
        <v>0</v>
      </c>
      <c r="G1747" s="399">
        <v>0</v>
      </c>
      <c r="H1747" s="399">
        <v>0</v>
      </c>
    </row>
    <row r="1748" spans="1:8" x14ac:dyDescent="0.3">
      <c r="A1748" s="395" t="s">
        <v>2241</v>
      </c>
      <c r="B1748" s="395" t="s">
        <v>262</v>
      </c>
      <c r="C1748" s="399">
        <v>5000</v>
      </c>
      <c r="D1748" s="399">
        <v>5000</v>
      </c>
      <c r="E1748" s="399">
        <v>945.52</v>
      </c>
      <c r="F1748" s="399">
        <v>945.52</v>
      </c>
      <c r="G1748" s="399">
        <v>4054.48</v>
      </c>
      <c r="H1748" s="399">
        <v>18.91</v>
      </c>
    </row>
    <row r="1749" spans="1:8" x14ac:dyDescent="0.3">
      <c r="A1749" s="395" t="s">
        <v>4451</v>
      </c>
      <c r="B1749" s="395" t="s">
        <v>2785</v>
      </c>
      <c r="C1749" s="399">
        <v>0</v>
      </c>
      <c r="D1749" s="399">
        <v>0</v>
      </c>
      <c r="E1749" s="399">
        <v>0</v>
      </c>
      <c r="F1749" s="399">
        <v>0</v>
      </c>
      <c r="G1749" s="399">
        <v>0</v>
      </c>
      <c r="H1749" s="399">
        <v>0</v>
      </c>
    </row>
    <row r="1750" spans="1:8" x14ac:dyDescent="0.3">
      <c r="A1750" s="395" t="s">
        <v>2242</v>
      </c>
      <c r="B1750" s="395" t="s">
        <v>697</v>
      </c>
      <c r="C1750" s="399">
        <v>18418</v>
      </c>
      <c r="D1750" s="399">
        <v>18418</v>
      </c>
      <c r="E1750" s="399">
        <v>4604.5</v>
      </c>
      <c r="F1750" s="399">
        <v>4604.5</v>
      </c>
      <c r="G1750" s="399">
        <v>13813.5</v>
      </c>
      <c r="H1750" s="399">
        <v>25</v>
      </c>
    </row>
    <row r="1751" spans="1:8" x14ac:dyDescent="0.3">
      <c r="A1751" s="395" t="s">
        <v>4452</v>
      </c>
      <c r="B1751" s="395" t="s">
        <v>55</v>
      </c>
      <c r="C1751" s="399">
        <v>0</v>
      </c>
      <c r="D1751" s="399">
        <v>0</v>
      </c>
      <c r="E1751" s="399">
        <v>0</v>
      </c>
      <c r="F1751" s="399">
        <v>0</v>
      </c>
      <c r="G1751" s="399">
        <v>0</v>
      </c>
      <c r="H1751" s="399">
        <v>0</v>
      </c>
    </row>
    <row r="1752" spans="1:8" x14ac:dyDescent="0.3">
      <c r="A1752" s="395" t="s">
        <v>2243</v>
      </c>
      <c r="B1752" s="395" t="s">
        <v>569</v>
      </c>
      <c r="C1752" s="399">
        <v>7636</v>
      </c>
      <c r="D1752" s="399">
        <v>7636</v>
      </c>
      <c r="E1752" s="399">
        <v>641</v>
      </c>
      <c r="F1752" s="399">
        <v>641</v>
      </c>
      <c r="G1752" s="399">
        <v>6995</v>
      </c>
      <c r="H1752" s="399">
        <v>8.39</v>
      </c>
    </row>
    <row r="1753" spans="1:8" x14ac:dyDescent="0.3">
      <c r="A1753" s="395" t="s">
        <v>2244</v>
      </c>
      <c r="B1753" s="395" t="s">
        <v>571</v>
      </c>
      <c r="C1753" s="399">
        <v>528</v>
      </c>
      <c r="D1753" s="399">
        <v>528</v>
      </c>
      <c r="E1753" s="399">
        <v>0</v>
      </c>
      <c r="F1753" s="399">
        <v>0</v>
      </c>
      <c r="G1753" s="399">
        <v>528</v>
      </c>
      <c r="H1753" s="399">
        <v>0</v>
      </c>
    </row>
    <row r="1754" spans="1:8" x14ac:dyDescent="0.3">
      <c r="A1754" s="395" t="s">
        <v>2245</v>
      </c>
      <c r="B1754" s="395" t="s">
        <v>261</v>
      </c>
      <c r="C1754" s="399">
        <v>26189</v>
      </c>
      <c r="D1754" s="399">
        <v>26189</v>
      </c>
      <c r="E1754" s="399">
        <v>1710.21</v>
      </c>
      <c r="F1754" s="399">
        <v>1710.21</v>
      </c>
      <c r="G1754" s="399">
        <v>24478.79</v>
      </c>
      <c r="H1754" s="399">
        <v>6.53</v>
      </c>
    </row>
    <row r="1755" spans="1:8" x14ac:dyDescent="0.3">
      <c r="A1755" s="395" t="s">
        <v>2246</v>
      </c>
      <c r="B1755" s="395" t="s">
        <v>330</v>
      </c>
      <c r="C1755" s="399">
        <v>73156</v>
      </c>
      <c r="D1755" s="399">
        <v>73156</v>
      </c>
      <c r="E1755" s="399">
        <v>23409.33</v>
      </c>
      <c r="F1755" s="399">
        <v>23409.33</v>
      </c>
      <c r="G1755" s="399">
        <v>49746.67</v>
      </c>
      <c r="H1755" s="399">
        <v>32</v>
      </c>
    </row>
    <row r="1756" spans="1:8" x14ac:dyDescent="0.3">
      <c r="A1756" s="395" t="s">
        <v>4453</v>
      </c>
      <c r="B1756" s="395" t="s">
        <v>674</v>
      </c>
      <c r="C1756" s="399">
        <v>0</v>
      </c>
      <c r="D1756" s="399">
        <v>0</v>
      </c>
      <c r="E1756" s="399">
        <v>0</v>
      </c>
      <c r="F1756" s="399">
        <v>0</v>
      </c>
      <c r="G1756" s="399">
        <v>0</v>
      </c>
      <c r="H1756" s="399">
        <v>0</v>
      </c>
    </row>
    <row r="1757" spans="1:8" x14ac:dyDescent="0.3">
      <c r="A1757" s="395" t="s">
        <v>2247</v>
      </c>
      <c r="B1757" s="395" t="s">
        <v>676</v>
      </c>
      <c r="C1757" s="399">
        <v>0</v>
      </c>
      <c r="D1757" s="399">
        <v>0</v>
      </c>
      <c r="E1757" s="399">
        <v>86.87</v>
      </c>
      <c r="F1757" s="399">
        <v>86.87</v>
      </c>
      <c r="G1757" s="399">
        <v>-86.87</v>
      </c>
      <c r="H1757" s="399">
        <v>100</v>
      </c>
    </row>
    <row r="1758" spans="1:8" x14ac:dyDescent="0.3">
      <c r="A1758" s="395" t="s">
        <v>4454</v>
      </c>
      <c r="B1758" s="395" t="s">
        <v>4455</v>
      </c>
      <c r="C1758" s="399">
        <v>0</v>
      </c>
      <c r="D1758" s="399">
        <v>0</v>
      </c>
      <c r="E1758" s="399">
        <v>0</v>
      </c>
      <c r="F1758" s="399">
        <v>0</v>
      </c>
      <c r="G1758" s="399">
        <v>0</v>
      </c>
      <c r="H1758" s="399">
        <v>0</v>
      </c>
    </row>
    <row r="1759" spans="1:8" x14ac:dyDescent="0.3">
      <c r="A1759" s="395" t="s">
        <v>4456</v>
      </c>
      <c r="B1759" s="395" t="s">
        <v>4457</v>
      </c>
      <c r="C1759" s="399">
        <v>0</v>
      </c>
      <c r="D1759" s="399">
        <v>0</v>
      </c>
      <c r="E1759" s="399">
        <v>0</v>
      </c>
      <c r="F1759" s="399">
        <v>0</v>
      </c>
      <c r="G1759" s="399">
        <v>0</v>
      </c>
      <c r="H1759" s="399">
        <v>0</v>
      </c>
    </row>
    <row r="1760" spans="1:8" x14ac:dyDescent="0.3">
      <c r="A1760" s="395" t="s">
        <v>4458</v>
      </c>
      <c r="B1760" s="395" t="s">
        <v>4459</v>
      </c>
      <c r="C1760" s="399">
        <v>0</v>
      </c>
      <c r="D1760" s="399">
        <v>0</v>
      </c>
      <c r="E1760" s="399">
        <v>0</v>
      </c>
      <c r="F1760" s="399">
        <v>0</v>
      </c>
      <c r="G1760" s="399">
        <v>0</v>
      </c>
      <c r="H1760" s="399">
        <v>0</v>
      </c>
    </row>
    <row r="1761" spans="1:8" x14ac:dyDescent="0.3">
      <c r="A1761" s="395" t="s">
        <v>4460</v>
      </c>
      <c r="B1761" s="395" t="s">
        <v>317</v>
      </c>
      <c r="C1761" s="399">
        <v>0</v>
      </c>
      <c r="D1761" s="399">
        <v>0</v>
      </c>
      <c r="E1761" s="399">
        <v>0</v>
      </c>
      <c r="F1761" s="399">
        <v>0</v>
      </c>
      <c r="G1761" s="399">
        <v>0</v>
      </c>
      <c r="H1761" s="399">
        <v>0</v>
      </c>
    </row>
    <row r="1762" spans="1:8" x14ac:dyDescent="0.3">
      <c r="A1762" s="395" t="s">
        <v>2248</v>
      </c>
      <c r="B1762" s="395" t="s">
        <v>1448</v>
      </c>
      <c r="C1762" s="399">
        <v>21120</v>
      </c>
      <c r="D1762" s="399">
        <v>21120</v>
      </c>
      <c r="E1762" s="399">
        <v>2253.5</v>
      </c>
      <c r="F1762" s="399">
        <v>2253.5</v>
      </c>
      <c r="G1762" s="399">
        <v>18866.5</v>
      </c>
      <c r="H1762" s="399">
        <v>10.67</v>
      </c>
    </row>
    <row r="1763" spans="1:8" x14ac:dyDescent="0.3">
      <c r="A1763" s="395" t="s">
        <v>2249</v>
      </c>
      <c r="B1763" s="395" t="s">
        <v>1462</v>
      </c>
      <c r="C1763" s="399">
        <v>10312</v>
      </c>
      <c r="D1763" s="399">
        <v>10312</v>
      </c>
      <c r="E1763" s="399">
        <v>0</v>
      </c>
      <c r="F1763" s="399">
        <v>0</v>
      </c>
      <c r="G1763" s="399">
        <v>10312</v>
      </c>
      <c r="H1763" s="399">
        <v>0</v>
      </c>
    </row>
    <row r="1764" spans="1:8" x14ac:dyDescent="0.3">
      <c r="A1764" s="395" t="s">
        <v>2250</v>
      </c>
      <c r="B1764" s="395" t="s">
        <v>1429</v>
      </c>
      <c r="C1764" s="399">
        <v>10000</v>
      </c>
      <c r="D1764" s="399">
        <v>10000</v>
      </c>
      <c r="E1764" s="399">
        <v>0</v>
      </c>
      <c r="F1764" s="399">
        <v>0</v>
      </c>
      <c r="G1764" s="399">
        <v>10000</v>
      </c>
      <c r="H1764" s="399">
        <v>0</v>
      </c>
    </row>
    <row r="1765" spans="1:8" x14ac:dyDescent="0.3">
      <c r="A1765" s="395" t="s">
        <v>2251</v>
      </c>
      <c r="B1765" s="395" t="s">
        <v>1431</v>
      </c>
      <c r="C1765" s="399">
        <v>17687</v>
      </c>
      <c r="D1765" s="399">
        <v>17687</v>
      </c>
      <c r="E1765" s="399">
        <v>127.18</v>
      </c>
      <c r="F1765" s="399">
        <v>127.18</v>
      </c>
      <c r="G1765" s="399">
        <v>17559.82</v>
      </c>
      <c r="H1765" s="399">
        <v>0.72</v>
      </c>
    </row>
    <row r="1766" spans="1:8" x14ac:dyDescent="0.3">
      <c r="A1766" s="395" t="s">
        <v>2252</v>
      </c>
      <c r="B1766" s="395" t="s">
        <v>1433</v>
      </c>
      <c r="C1766" s="399">
        <v>18711</v>
      </c>
      <c r="D1766" s="399">
        <v>18711</v>
      </c>
      <c r="E1766" s="399">
        <v>4677.75</v>
      </c>
      <c r="F1766" s="399">
        <v>4677.75</v>
      </c>
      <c r="G1766" s="399">
        <v>14033.25</v>
      </c>
      <c r="H1766" s="399">
        <v>25</v>
      </c>
    </row>
    <row r="1767" spans="1:8" x14ac:dyDescent="0.3">
      <c r="A1767" s="395" t="s">
        <v>2253</v>
      </c>
      <c r="B1767" s="395" t="s">
        <v>1479</v>
      </c>
      <c r="C1767" s="399">
        <v>6336</v>
      </c>
      <c r="D1767" s="399">
        <v>6336</v>
      </c>
      <c r="E1767" s="399">
        <v>1584</v>
      </c>
      <c r="F1767" s="399">
        <v>1584</v>
      </c>
      <c r="G1767" s="399">
        <v>4752</v>
      </c>
      <c r="H1767" s="399">
        <v>25</v>
      </c>
    </row>
    <row r="1768" spans="1:8" x14ac:dyDescent="0.3">
      <c r="A1768" s="395" t="s">
        <v>2254</v>
      </c>
      <c r="B1768" s="395" t="s">
        <v>1435</v>
      </c>
      <c r="C1768" s="399">
        <v>146772</v>
      </c>
      <c r="D1768" s="399">
        <v>146772</v>
      </c>
      <c r="E1768" s="399">
        <v>20012.93</v>
      </c>
      <c r="F1768" s="399">
        <v>20012.93</v>
      </c>
      <c r="G1768" s="399">
        <v>126759.07</v>
      </c>
      <c r="H1768" s="399">
        <v>13.64</v>
      </c>
    </row>
    <row r="1769" spans="1:8" x14ac:dyDescent="0.3">
      <c r="A1769" s="395" t="s">
        <v>2255</v>
      </c>
      <c r="B1769" s="395" t="s">
        <v>1465</v>
      </c>
      <c r="C1769" s="399">
        <v>29845</v>
      </c>
      <c r="D1769" s="399">
        <v>29845</v>
      </c>
      <c r="E1769" s="399">
        <v>3458.8</v>
      </c>
      <c r="F1769" s="399">
        <v>3458.8</v>
      </c>
      <c r="G1769" s="399">
        <v>26386.2</v>
      </c>
      <c r="H1769" s="399">
        <v>11.59</v>
      </c>
    </row>
    <row r="1770" spans="1:8" x14ac:dyDescent="0.3">
      <c r="A1770" s="395" t="s">
        <v>4461</v>
      </c>
      <c r="B1770" s="395" t="s">
        <v>573</v>
      </c>
      <c r="C1770" s="399">
        <v>0</v>
      </c>
      <c r="D1770" s="399">
        <v>0</v>
      </c>
      <c r="E1770" s="399">
        <v>0</v>
      </c>
      <c r="F1770" s="399">
        <v>0</v>
      </c>
      <c r="G1770" s="399">
        <v>0</v>
      </c>
      <c r="H1770" s="399">
        <v>0</v>
      </c>
    </row>
    <row r="1771" spans="1:8" x14ac:dyDescent="0.3">
      <c r="A1771" s="395" t="s">
        <v>4462</v>
      </c>
      <c r="B1771" s="395" t="s">
        <v>1002</v>
      </c>
      <c r="C1771" s="399">
        <v>0</v>
      </c>
      <c r="D1771" s="399">
        <v>0</v>
      </c>
      <c r="E1771" s="399">
        <v>0</v>
      </c>
      <c r="F1771" s="399">
        <v>0</v>
      </c>
      <c r="G1771" s="399">
        <v>0</v>
      </c>
      <c r="H1771" s="399">
        <v>0</v>
      </c>
    </row>
    <row r="1772" spans="1:8" x14ac:dyDescent="0.3">
      <c r="A1772" s="395" t="s">
        <v>4463</v>
      </c>
      <c r="B1772" s="395" t="s">
        <v>4464</v>
      </c>
      <c r="C1772" s="399">
        <v>0</v>
      </c>
      <c r="D1772" s="399">
        <v>0</v>
      </c>
      <c r="E1772" s="399">
        <v>0</v>
      </c>
      <c r="F1772" s="399">
        <v>0</v>
      </c>
      <c r="G1772" s="399">
        <v>0</v>
      </c>
      <c r="H1772" s="399">
        <v>0</v>
      </c>
    </row>
    <row r="1773" spans="1:8" x14ac:dyDescent="0.3">
      <c r="A1773" s="395" t="s">
        <v>4465</v>
      </c>
      <c r="B1773" s="395" t="s">
        <v>713</v>
      </c>
      <c r="C1773" s="399">
        <v>0</v>
      </c>
      <c r="D1773" s="399">
        <v>0</v>
      </c>
      <c r="E1773" s="399">
        <v>0</v>
      </c>
      <c r="F1773" s="399">
        <v>0</v>
      </c>
      <c r="G1773" s="399">
        <v>0</v>
      </c>
      <c r="H1773" s="399">
        <v>0</v>
      </c>
    </row>
    <row r="1774" spans="1:8" x14ac:dyDescent="0.3">
      <c r="A1774" s="395" t="s">
        <v>4466</v>
      </c>
      <c r="B1774" s="395" t="s">
        <v>4467</v>
      </c>
      <c r="C1774" s="399">
        <v>0</v>
      </c>
      <c r="D1774" s="399">
        <v>0</v>
      </c>
      <c r="E1774" s="399">
        <v>0</v>
      </c>
      <c r="F1774" s="399">
        <v>0</v>
      </c>
      <c r="G1774" s="399">
        <v>0</v>
      </c>
      <c r="H1774" s="399">
        <v>0</v>
      </c>
    </row>
    <row r="1775" spans="1:8" x14ac:dyDescent="0.3">
      <c r="A1775" s="395" t="s">
        <v>2256</v>
      </c>
      <c r="B1775" s="395" t="s">
        <v>575</v>
      </c>
      <c r="C1775" s="399">
        <v>2087</v>
      </c>
      <c r="D1775" s="399">
        <v>2087</v>
      </c>
      <c r="E1775" s="399">
        <v>0</v>
      </c>
      <c r="F1775" s="399">
        <v>0</v>
      </c>
      <c r="G1775" s="399">
        <v>2087</v>
      </c>
      <c r="H1775" s="399">
        <v>0</v>
      </c>
    </row>
    <row r="1776" spans="1:8" x14ac:dyDescent="0.3">
      <c r="A1776" s="395" t="s">
        <v>4468</v>
      </c>
      <c r="B1776" s="395" t="s">
        <v>2805</v>
      </c>
      <c r="C1776" s="399">
        <v>0</v>
      </c>
      <c r="D1776" s="399">
        <v>0</v>
      </c>
      <c r="E1776" s="399">
        <v>0</v>
      </c>
      <c r="F1776" s="399">
        <v>0</v>
      </c>
      <c r="G1776" s="399">
        <v>0</v>
      </c>
      <c r="H1776" s="399">
        <v>0</v>
      </c>
    </row>
    <row r="1777" spans="1:8" x14ac:dyDescent="0.3">
      <c r="A1777" s="395" t="s">
        <v>2257</v>
      </c>
      <c r="B1777" s="395" t="s">
        <v>4469</v>
      </c>
      <c r="C1777" s="399">
        <v>8972</v>
      </c>
      <c r="D1777" s="399">
        <v>8972</v>
      </c>
      <c r="E1777" s="399">
        <v>0</v>
      </c>
      <c r="F1777" s="399">
        <v>0</v>
      </c>
      <c r="G1777" s="399">
        <v>8972</v>
      </c>
      <c r="H1777" s="399">
        <v>0</v>
      </c>
    </row>
    <row r="1778" spans="1:8" x14ac:dyDescent="0.3">
      <c r="A1778" s="395" t="s">
        <v>4470</v>
      </c>
      <c r="B1778" s="395" t="s">
        <v>2807</v>
      </c>
      <c r="C1778" s="399">
        <v>0</v>
      </c>
      <c r="D1778" s="399">
        <v>0</v>
      </c>
      <c r="E1778" s="399">
        <v>0</v>
      </c>
      <c r="F1778" s="399">
        <v>0</v>
      </c>
      <c r="G1778" s="399">
        <v>0</v>
      </c>
      <c r="H1778" s="399">
        <v>0</v>
      </c>
    </row>
    <row r="1779" spans="1:8" x14ac:dyDescent="0.3">
      <c r="A1779" s="395" t="s">
        <v>4471</v>
      </c>
      <c r="B1779" s="395" t="s">
        <v>4472</v>
      </c>
      <c r="C1779" s="399">
        <v>0</v>
      </c>
      <c r="D1779" s="399">
        <v>0</v>
      </c>
      <c r="E1779" s="399">
        <v>0</v>
      </c>
      <c r="F1779" s="399">
        <v>0</v>
      </c>
      <c r="G1779" s="399">
        <v>0</v>
      </c>
      <c r="H1779" s="399">
        <v>0</v>
      </c>
    </row>
    <row r="1780" spans="1:8" x14ac:dyDescent="0.3">
      <c r="A1780" s="395" t="s">
        <v>4473</v>
      </c>
      <c r="B1780" s="395" t="s">
        <v>4335</v>
      </c>
      <c r="C1780" s="399">
        <v>0</v>
      </c>
      <c r="D1780" s="399">
        <v>0</v>
      </c>
      <c r="E1780" s="399">
        <v>0</v>
      </c>
      <c r="F1780" s="399">
        <v>0</v>
      </c>
      <c r="G1780" s="399">
        <v>0</v>
      </c>
      <c r="H1780" s="399">
        <v>0</v>
      </c>
    </row>
    <row r="1781" spans="1:8" x14ac:dyDescent="0.3">
      <c r="A1781" s="395" t="s">
        <v>2258</v>
      </c>
      <c r="B1781" s="395" t="s">
        <v>791</v>
      </c>
      <c r="C1781" s="399">
        <v>4224</v>
      </c>
      <c r="D1781" s="399">
        <v>4224</v>
      </c>
      <c r="E1781" s="399">
        <v>349.95</v>
      </c>
      <c r="F1781" s="399">
        <v>349.95</v>
      </c>
      <c r="G1781" s="399">
        <v>3874.05</v>
      </c>
      <c r="H1781" s="399">
        <v>8.2799999999999994</v>
      </c>
    </row>
    <row r="1782" spans="1:8" x14ac:dyDescent="0.3">
      <c r="A1782" s="395" t="s">
        <v>4474</v>
      </c>
      <c r="B1782" s="395" t="s">
        <v>4475</v>
      </c>
      <c r="C1782" s="399">
        <v>0</v>
      </c>
      <c r="D1782" s="399">
        <v>0</v>
      </c>
      <c r="E1782" s="399">
        <v>0</v>
      </c>
      <c r="F1782" s="399">
        <v>0</v>
      </c>
      <c r="G1782" s="399">
        <v>0</v>
      </c>
      <c r="H1782" s="399">
        <v>0</v>
      </c>
    </row>
    <row r="1783" spans="1:8" x14ac:dyDescent="0.3">
      <c r="A1783" s="395" t="s">
        <v>4476</v>
      </c>
      <c r="B1783" s="395" t="s">
        <v>722</v>
      </c>
      <c r="C1783" s="399">
        <v>0</v>
      </c>
      <c r="D1783" s="399">
        <v>0</v>
      </c>
      <c r="E1783" s="399">
        <v>0</v>
      </c>
      <c r="F1783" s="399">
        <v>0</v>
      </c>
      <c r="G1783" s="399">
        <v>0</v>
      </c>
      <c r="H1783" s="399">
        <v>0</v>
      </c>
    </row>
    <row r="1784" spans="1:8" x14ac:dyDescent="0.3">
      <c r="A1784" s="395" t="s">
        <v>4477</v>
      </c>
      <c r="B1784" s="395" t="s">
        <v>4262</v>
      </c>
      <c r="C1784" s="399">
        <v>0</v>
      </c>
      <c r="D1784" s="399">
        <v>0</v>
      </c>
      <c r="E1784" s="399">
        <v>0</v>
      </c>
      <c r="F1784" s="399">
        <v>0</v>
      </c>
      <c r="G1784" s="399">
        <v>0</v>
      </c>
      <c r="H1784" s="399">
        <v>0</v>
      </c>
    </row>
    <row r="1785" spans="1:8" x14ac:dyDescent="0.3">
      <c r="A1785" s="395" t="s">
        <v>2259</v>
      </c>
      <c r="B1785" s="395" t="s">
        <v>794</v>
      </c>
      <c r="C1785" s="399">
        <v>1056</v>
      </c>
      <c r="D1785" s="399">
        <v>1056</v>
      </c>
      <c r="E1785" s="399">
        <v>0</v>
      </c>
      <c r="F1785" s="399">
        <v>0</v>
      </c>
      <c r="G1785" s="399">
        <v>1056</v>
      </c>
      <c r="H1785" s="399">
        <v>0</v>
      </c>
    </row>
    <row r="1786" spans="1:8" x14ac:dyDescent="0.3">
      <c r="A1786" s="395" t="s">
        <v>4478</v>
      </c>
      <c r="B1786" s="395" t="s">
        <v>646</v>
      </c>
      <c r="C1786" s="399">
        <v>0</v>
      </c>
      <c r="D1786" s="399">
        <v>0</v>
      </c>
      <c r="E1786" s="399">
        <v>0</v>
      </c>
      <c r="F1786" s="399">
        <v>0</v>
      </c>
      <c r="G1786" s="399">
        <v>0</v>
      </c>
      <c r="H1786" s="399">
        <v>0</v>
      </c>
    </row>
    <row r="1787" spans="1:8" x14ac:dyDescent="0.3">
      <c r="A1787" s="395" t="s">
        <v>2260</v>
      </c>
      <c r="B1787" s="395" t="s">
        <v>1467</v>
      </c>
      <c r="C1787" s="399">
        <v>378016</v>
      </c>
      <c r="D1787" s="399">
        <v>378016</v>
      </c>
      <c r="E1787" s="399">
        <v>239134.75</v>
      </c>
      <c r="F1787" s="399">
        <v>239134.75</v>
      </c>
      <c r="G1787" s="399">
        <v>138881.25</v>
      </c>
      <c r="H1787" s="399">
        <v>63.26</v>
      </c>
    </row>
    <row r="1788" spans="1:8" x14ac:dyDescent="0.3">
      <c r="A1788" s="395" t="s">
        <v>4479</v>
      </c>
      <c r="B1788" s="395" t="s">
        <v>4480</v>
      </c>
      <c r="C1788" s="399">
        <v>0</v>
      </c>
      <c r="D1788" s="399">
        <v>0</v>
      </c>
      <c r="E1788" s="399">
        <v>0</v>
      </c>
      <c r="F1788" s="399">
        <v>0</v>
      </c>
      <c r="G1788" s="399">
        <v>0</v>
      </c>
      <c r="H1788" s="399">
        <v>0</v>
      </c>
    </row>
    <row r="1789" spans="1:8" x14ac:dyDescent="0.3">
      <c r="A1789" s="395" t="s">
        <v>4481</v>
      </c>
      <c r="B1789" s="395" t="s">
        <v>4482</v>
      </c>
      <c r="C1789" s="399">
        <v>0</v>
      </c>
      <c r="D1789" s="399">
        <v>0</v>
      </c>
      <c r="E1789" s="399">
        <v>0</v>
      </c>
      <c r="F1789" s="399">
        <v>0</v>
      </c>
      <c r="G1789" s="399">
        <v>0</v>
      </c>
      <c r="H1789" s="399">
        <v>0</v>
      </c>
    </row>
    <row r="1790" spans="1:8" x14ac:dyDescent="0.3">
      <c r="A1790" s="395" t="s">
        <v>4483</v>
      </c>
      <c r="B1790" s="395" t="s">
        <v>4484</v>
      </c>
      <c r="C1790" s="399">
        <v>0</v>
      </c>
      <c r="D1790" s="399">
        <v>0</v>
      </c>
      <c r="E1790" s="399">
        <v>0</v>
      </c>
      <c r="F1790" s="399">
        <v>0</v>
      </c>
      <c r="G1790" s="399">
        <v>0</v>
      </c>
      <c r="H1790" s="399">
        <v>0</v>
      </c>
    </row>
    <row r="1791" spans="1:8" x14ac:dyDescent="0.3">
      <c r="A1791" s="395" t="s">
        <v>4485</v>
      </c>
      <c r="B1791" s="395" t="s">
        <v>4486</v>
      </c>
      <c r="C1791" s="399">
        <v>0</v>
      </c>
      <c r="D1791" s="399">
        <v>0</v>
      </c>
      <c r="E1791" s="399">
        <v>0</v>
      </c>
      <c r="F1791" s="399">
        <v>0</v>
      </c>
      <c r="G1791" s="399">
        <v>0</v>
      </c>
      <c r="H1791" s="399">
        <v>0</v>
      </c>
    </row>
    <row r="1792" spans="1:8" x14ac:dyDescent="0.3">
      <c r="A1792" s="395" t="s">
        <v>4487</v>
      </c>
      <c r="B1792" s="395" t="s">
        <v>2826</v>
      </c>
      <c r="C1792" s="399">
        <v>0</v>
      </c>
      <c r="D1792" s="399">
        <v>0</v>
      </c>
      <c r="E1792" s="399">
        <v>0</v>
      </c>
      <c r="F1792" s="399">
        <v>0</v>
      </c>
      <c r="G1792" s="399">
        <v>0</v>
      </c>
      <c r="H1792" s="399">
        <v>0</v>
      </c>
    </row>
    <row r="1793" spans="1:8" x14ac:dyDescent="0.3">
      <c r="A1793" s="395" t="s">
        <v>4488</v>
      </c>
      <c r="B1793" s="395" t="s">
        <v>4489</v>
      </c>
      <c r="C1793" s="399">
        <v>0</v>
      </c>
      <c r="D1793" s="399">
        <v>0</v>
      </c>
      <c r="E1793" s="399">
        <v>0</v>
      </c>
      <c r="F1793" s="399">
        <v>0</v>
      </c>
      <c r="G1793" s="399">
        <v>0</v>
      </c>
      <c r="H1793" s="399">
        <v>0</v>
      </c>
    </row>
    <row r="1794" spans="1:8" x14ac:dyDescent="0.3">
      <c r="A1794" s="395" t="s">
        <v>4490</v>
      </c>
      <c r="B1794" s="395" t="s">
        <v>2828</v>
      </c>
      <c r="C1794" s="400">
        <v>0</v>
      </c>
      <c r="D1794" s="400">
        <v>0</v>
      </c>
      <c r="E1794" s="400">
        <v>0</v>
      </c>
      <c r="F1794" s="400">
        <v>0</v>
      </c>
      <c r="G1794" s="400">
        <v>0</v>
      </c>
      <c r="H1794" s="400">
        <v>0</v>
      </c>
    </row>
    <row r="1795" spans="1:8" x14ac:dyDescent="0.3">
      <c r="A1795" s="395" t="s">
        <v>1485</v>
      </c>
      <c r="B1795" s="401"/>
      <c r="C1795" s="399"/>
      <c r="D1795" s="399"/>
      <c r="E1795" s="399"/>
      <c r="F1795" s="399"/>
      <c r="G1795" s="399"/>
      <c r="H1795" s="399"/>
    </row>
    <row r="1797" spans="1:8" x14ac:dyDescent="0.3">
      <c r="A1797" s="395" t="s">
        <v>975</v>
      </c>
      <c r="B1797" s="401"/>
      <c r="C1797" s="399">
        <v>5238677</v>
      </c>
      <c r="D1797" s="399">
        <v>5238677</v>
      </c>
      <c r="E1797" s="399">
        <v>1562536.23</v>
      </c>
      <c r="F1797" s="399">
        <v>1562536.23</v>
      </c>
      <c r="G1797" s="399">
        <v>3676140.77</v>
      </c>
      <c r="H1797" s="399">
        <v>29.83</v>
      </c>
    </row>
    <row r="1798" spans="1:8" x14ac:dyDescent="0.3">
      <c r="A1798" s="395" t="s">
        <v>976</v>
      </c>
      <c r="B1798" s="401"/>
      <c r="C1798" s="400">
        <v>5187507</v>
      </c>
      <c r="D1798" s="400">
        <v>5187507</v>
      </c>
      <c r="E1798" s="400">
        <v>1403889.32</v>
      </c>
      <c r="F1798" s="400">
        <v>1403889.32</v>
      </c>
      <c r="G1798" s="400">
        <v>3783617.68</v>
      </c>
      <c r="H1798" s="400">
        <v>27.06</v>
      </c>
    </row>
    <row r="1799" spans="1:8" x14ac:dyDescent="0.3">
      <c r="A1799" s="395" t="s">
        <v>977</v>
      </c>
      <c r="B1799" s="401"/>
      <c r="C1799" s="399">
        <v>51170</v>
      </c>
      <c r="D1799" s="399">
        <v>51170</v>
      </c>
      <c r="E1799" s="399">
        <v>158646.91</v>
      </c>
      <c r="F1799" s="399">
        <v>158646.91</v>
      </c>
      <c r="G1799" s="399">
        <v>-107476.91</v>
      </c>
      <c r="H1799" s="399">
        <v>310.04000000000002</v>
      </c>
    </row>
    <row r="1801" spans="1:8" x14ac:dyDescent="0.3">
      <c r="A1801" s="395" t="s">
        <v>386</v>
      </c>
      <c r="B1801" s="394"/>
      <c r="C1801" s="394"/>
      <c r="D1801" s="394"/>
      <c r="E1801" s="394"/>
      <c r="F1801" s="394"/>
      <c r="G1801" s="394"/>
      <c r="H1801" s="394"/>
    </row>
    <row r="1802" spans="1:8" x14ac:dyDescent="0.3">
      <c r="A1802" s="395" t="s">
        <v>4491</v>
      </c>
      <c r="B1802" s="395" t="s">
        <v>2492</v>
      </c>
      <c r="C1802" s="399">
        <v>0</v>
      </c>
      <c r="D1802" s="399">
        <v>0</v>
      </c>
      <c r="E1802" s="399">
        <v>0</v>
      </c>
      <c r="F1802" s="399">
        <v>0</v>
      </c>
      <c r="G1802" s="399">
        <v>0</v>
      </c>
      <c r="H1802" s="399">
        <v>0</v>
      </c>
    </row>
    <row r="1803" spans="1:8" x14ac:dyDescent="0.3">
      <c r="A1803" s="395" t="s">
        <v>2261</v>
      </c>
      <c r="B1803" s="395" t="s">
        <v>1036</v>
      </c>
      <c r="C1803" s="399">
        <v>311867</v>
      </c>
      <c r="D1803" s="399">
        <v>311867</v>
      </c>
      <c r="E1803" s="399">
        <v>0</v>
      </c>
      <c r="F1803" s="399">
        <v>0</v>
      </c>
      <c r="G1803" s="399">
        <v>311867</v>
      </c>
      <c r="H1803" s="399">
        <v>0</v>
      </c>
    </row>
    <row r="1804" spans="1:8" x14ac:dyDescent="0.3">
      <c r="A1804" s="395" t="s">
        <v>4492</v>
      </c>
      <c r="B1804" s="395" t="s">
        <v>4493</v>
      </c>
      <c r="C1804" s="399">
        <v>0</v>
      </c>
      <c r="D1804" s="399">
        <v>0</v>
      </c>
      <c r="E1804" s="399">
        <v>0</v>
      </c>
      <c r="F1804" s="399">
        <v>0</v>
      </c>
      <c r="G1804" s="399">
        <v>0</v>
      </c>
      <c r="H1804" s="399">
        <v>0</v>
      </c>
    </row>
    <row r="1805" spans="1:8" x14ac:dyDescent="0.3">
      <c r="A1805" s="395" t="s">
        <v>2262</v>
      </c>
      <c r="B1805" s="395" t="s">
        <v>1509</v>
      </c>
      <c r="C1805" s="399">
        <v>105583</v>
      </c>
      <c r="D1805" s="399">
        <v>105583</v>
      </c>
      <c r="E1805" s="399">
        <v>13648.79</v>
      </c>
      <c r="F1805" s="399">
        <v>13648.79</v>
      </c>
      <c r="G1805" s="399">
        <v>91934.21</v>
      </c>
      <c r="H1805" s="399">
        <v>12.93</v>
      </c>
    </row>
    <row r="1806" spans="1:8" x14ac:dyDescent="0.3">
      <c r="A1806" s="395" t="s">
        <v>2263</v>
      </c>
      <c r="B1806" s="395" t="s">
        <v>1511</v>
      </c>
      <c r="C1806" s="399">
        <v>14206</v>
      </c>
      <c r="D1806" s="399">
        <v>14206</v>
      </c>
      <c r="E1806" s="399">
        <v>17.079999999999998</v>
      </c>
      <c r="F1806" s="399">
        <v>17.079999999999998</v>
      </c>
      <c r="G1806" s="399">
        <v>14188.92</v>
      </c>
      <c r="H1806" s="399">
        <v>0.12</v>
      </c>
    </row>
    <row r="1807" spans="1:8" x14ac:dyDescent="0.3">
      <c r="A1807" s="395" t="s">
        <v>2264</v>
      </c>
      <c r="B1807" s="395" t="s">
        <v>1513</v>
      </c>
      <c r="C1807" s="399">
        <v>27180</v>
      </c>
      <c r="D1807" s="399">
        <v>27180</v>
      </c>
      <c r="E1807" s="399">
        <v>0</v>
      </c>
      <c r="F1807" s="399">
        <v>0</v>
      </c>
      <c r="G1807" s="399">
        <v>27180</v>
      </c>
      <c r="H1807" s="399">
        <v>0</v>
      </c>
    </row>
    <row r="1808" spans="1:8" x14ac:dyDescent="0.3">
      <c r="A1808" s="395" t="s">
        <v>2265</v>
      </c>
      <c r="B1808" s="395" t="s">
        <v>1515</v>
      </c>
      <c r="C1808" s="399">
        <v>10206</v>
      </c>
      <c r="D1808" s="399">
        <v>10206</v>
      </c>
      <c r="E1808" s="399">
        <v>0</v>
      </c>
      <c r="F1808" s="399">
        <v>0</v>
      </c>
      <c r="G1808" s="399">
        <v>10206</v>
      </c>
      <c r="H1808" s="399">
        <v>0</v>
      </c>
    </row>
    <row r="1809" spans="1:8" x14ac:dyDescent="0.3">
      <c r="A1809" s="395" t="s">
        <v>2266</v>
      </c>
      <c r="B1809" s="395" t="s">
        <v>1517</v>
      </c>
      <c r="C1809" s="399">
        <v>5842</v>
      </c>
      <c r="D1809" s="399">
        <v>5842</v>
      </c>
      <c r="E1809" s="399">
        <v>0</v>
      </c>
      <c r="F1809" s="399">
        <v>0</v>
      </c>
      <c r="G1809" s="399">
        <v>5842</v>
      </c>
      <c r="H1809" s="399">
        <v>0</v>
      </c>
    </row>
    <row r="1810" spans="1:8" x14ac:dyDescent="0.3">
      <c r="A1810" s="395" t="s">
        <v>2267</v>
      </c>
      <c r="B1810" s="395" t="s">
        <v>1519</v>
      </c>
      <c r="C1810" s="399">
        <v>40349</v>
      </c>
      <c r="D1810" s="399">
        <v>40349</v>
      </c>
      <c r="E1810" s="399">
        <v>3484.5</v>
      </c>
      <c r="F1810" s="399">
        <v>3484.5</v>
      </c>
      <c r="G1810" s="399">
        <v>36864.5</v>
      </c>
      <c r="H1810" s="399">
        <v>8.64</v>
      </c>
    </row>
    <row r="1811" spans="1:8" x14ac:dyDescent="0.3">
      <c r="A1811" s="395" t="s">
        <v>2268</v>
      </c>
      <c r="B1811" s="395" t="s">
        <v>1521</v>
      </c>
      <c r="C1811" s="399">
        <v>15346</v>
      </c>
      <c r="D1811" s="399">
        <v>15346</v>
      </c>
      <c r="E1811" s="399">
        <v>0</v>
      </c>
      <c r="F1811" s="399">
        <v>0</v>
      </c>
      <c r="G1811" s="399">
        <v>15346</v>
      </c>
      <c r="H1811" s="399">
        <v>0</v>
      </c>
    </row>
    <row r="1812" spans="1:8" x14ac:dyDescent="0.3">
      <c r="A1812" s="395" t="s">
        <v>2269</v>
      </c>
      <c r="B1812" s="395" t="s">
        <v>1523</v>
      </c>
      <c r="C1812" s="399">
        <v>500</v>
      </c>
      <c r="D1812" s="399">
        <v>500</v>
      </c>
      <c r="E1812" s="399">
        <v>0</v>
      </c>
      <c r="F1812" s="399">
        <v>0</v>
      </c>
      <c r="G1812" s="399">
        <v>500</v>
      </c>
      <c r="H1812" s="399">
        <v>0</v>
      </c>
    </row>
    <row r="1813" spans="1:8" x14ac:dyDescent="0.3">
      <c r="A1813" s="395" t="s">
        <v>4494</v>
      </c>
      <c r="B1813" s="395" t="s">
        <v>4495</v>
      </c>
      <c r="C1813" s="399">
        <v>0</v>
      </c>
      <c r="D1813" s="399">
        <v>0</v>
      </c>
      <c r="E1813" s="399">
        <v>0</v>
      </c>
      <c r="F1813" s="399">
        <v>0</v>
      </c>
      <c r="G1813" s="399">
        <v>0</v>
      </c>
      <c r="H1813" s="399">
        <v>0</v>
      </c>
    </row>
    <row r="1814" spans="1:8" x14ac:dyDescent="0.3">
      <c r="A1814" s="395" t="s">
        <v>2270</v>
      </c>
      <c r="B1814" s="395" t="s">
        <v>1525</v>
      </c>
      <c r="C1814" s="399">
        <v>346</v>
      </c>
      <c r="D1814" s="399">
        <v>346</v>
      </c>
      <c r="E1814" s="399">
        <v>0</v>
      </c>
      <c r="F1814" s="399">
        <v>0</v>
      </c>
      <c r="G1814" s="399">
        <v>346</v>
      </c>
      <c r="H1814" s="399">
        <v>0</v>
      </c>
    </row>
    <row r="1815" spans="1:8" x14ac:dyDescent="0.3">
      <c r="A1815" s="395" t="s">
        <v>2271</v>
      </c>
      <c r="B1815" s="395" t="s">
        <v>1527</v>
      </c>
      <c r="C1815" s="399">
        <v>343</v>
      </c>
      <c r="D1815" s="399">
        <v>343</v>
      </c>
      <c r="E1815" s="399">
        <v>0</v>
      </c>
      <c r="F1815" s="399">
        <v>0</v>
      </c>
      <c r="G1815" s="399">
        <v>343</v>
      </c>
      <c r="H1815" s="399">
        <v>0</v>
      </c>
    </row>
    <row r="1816" spans="1:8" x14ac:dyDescent="0.3">
      <c r="A1816" s="395" t="s">
        <v>2272</v>
      </c>
      <c r="B1816" s="395" t="s">
        <v>1529</v>
      </c>
      <c r="C1816" s="399">
        <v>33792</v>
      </c>
      <c r="D1816" s="399">
        <v>33792</v>
      </c>
      <c r="E1816" s="399">
        <v>0</v>
      </c>
      <c r="F1816" s="399">
        <v>0</v>
      </c>
      <c r="G1816" s="399">
        <v>33792</v>
      </c>
      <c r="H1816" s="399">
        <v>0</v>
      </c>
    </row>
    <row r="1817" spans="1:8" x14ac:dyDescent="0.3">
      <c r="A1817" s="395" t="s">
        <v>4496</v>
      </c>
      <c r="B1817" s="395" t="s">
        <v>4497</v>
      </c>
      <c r="C1817" s="399">
        <v>0</v>
      </c>
      <c r="D1817" s="399">
        <v>0</v>
      </c>
      <c r="E1817" s="399">
        <v>0</v>
      </c>
      <c r="F1817" s="399">
        <v>0</v>
      </c>
      <c r="G1817" s="399">
        <v>0</v>
      </c>
      <c r="H1817" s="399">
        <v>0</v>
      </c>
    </row>
    <row r="1818" spans="1:8" x14ac:dyDescent="0.3">
      <c r="A1818" s="395" t="s">
        <v>2273</v>
      </c>
      <c r="B1818" s="395" t="s">
        <v>1531</v>
      </c>
      <c r="C1818" s="399">
        <v>6187</v>
      </c>
      <c r="D1818" s="399">
        <v>6187</v>
      </c>
      <c r="E1818" s="399">
        <v>0</v>
      </c>
      <c r="F1818" s="399">
        <v>0</v>
      </c>
      <c r="G1818" s="399">
        <v>6187</v>
      </c>
      <c r="H1818" s="399">
        <v>0</v>
      </c>
    </row>
    <row r="1819" spans="1:8" x14ac:dyDescent="0.3">
      <c r="A1819" s="395" t="s">
        <v>2274</v>
      </c>
      <c r="B1819" s="395" t="s">
        <v>1533</v>
      </c>
      <c r="C1819" s="399">
        <v>25781</v>
      </c>
      <c r="D1819" s="399">
        <v>25781</v>
      </c>
      <c r="E1819" s="399">
        <v>0</v>
      </c>
      <c r="F1819" s="399">
        <v>0</v>
      </c>
      <c r="G1819" s="399">
        <v>25781</v>
      </c>
      <c r="H1819" s="399">
        <v>0</v>
      </c>
    </row>
    <row r="1820" spans="1:8" x14ac:dyDescent="0.3">
      <c r="A1820" s="395" t="s">
        <v>4498</v>
      </c>
      <c r="B1820" s="395" t="s">
        <v>4499</v>
      </c>
      <c r="C1820" s="399">
        <v>0</v>
      </c>
      <c r="D1820" s="399">
        <v>0</v>
      </c>
      <c r="E1820" s="399">
        <v>0</v>
      </c>
      <c r="F1820" s="399">
        <v>0</v>
      </c>
      <c r="G1820" s="399">
        <v>0</v>
      </c>
      <c r="H1820" s="399">
        <v>0</v>
      </c>
    </row>
    <row r="1821" spans="1:8" x14ac:dyDescent="0.3">
      <c r="A1821" s="395" t="s">
        <v>4500</v>
      </c>
      <c r="B1821" s="395" t="s">
        <v>4501</v>
      </c>
      <c r="C1821" s="399">
        <v>0</v>
      </c>
      <c r="D1821" s="399">
        <v>0</v>
      </c>
      <c r="E1821" s="399">
        <v>0</v>
      </c>
      <c r="F1821" s="399">
        <v>0</v>
      </c>
      <c r="G1821" s="399">
        <v>0</v>
      </c>
      <c r="H1821" s="399">
        <v>0</v>
      </c>
    </row>
    <row r="1822" spans="1:8" x14ac:dyDescent="0.3">
      <c r="A1822" s="395" t="s">
        <v>4502</v>
      </c>
      <c r="B1822" s="395" t="s">
        <v>4503</v>
      </c>
      <c r="C1822" s="399">
        <v>0</v>
      </c>
      <c r="D1822" s="399">
        <v>0</v>
      </c>
      <c r="E1822" s="399">
        <v>0</v>
      </c>
      <c r="F1822" s="399">
        <v>0</v>
      </c>
      <c r="G1822" s="399">
        <v>0</v>
      </c>
      <c r="H1822" s="399">
        <v>0</v>
      </c>
    </row>
    <row r="1823" spans="1:8" x14ac:dyDescent="0.3">
      <c r="A1823" s="395" t="s">
        <v>2275</v>
      </c>
      <c r="B1823" s="395" t="s">
        <v>1535</v>
      </c>
      <c r="C1823" s="399">
        <v>10000</v>
      </c>
      <c r="D1823" s="399">
        <v>10000</v>
      </c>
      <c r="E1823" s="399">
        <v>781.6</v>
      </c>
      <c r="F1823" s="399">
        <v>781.6</v>
      </c>
      <c r="G1823" s="399">
        <v>9218.4</v>
      </c>
      <c r="H1823" s="399">
        <v>7.82</v>
      </c>
    </row>
    <row r="1824" spans="1:8" x14ac:dyDescent="0.3">
      <c r="A1824" s="395" t="s">
        <v>4504</v>
      </c>
      <c r="B1824" s="395" t="s">
        <v>4505</v>
      </c>
      <c r="C1824" s="399">
        <v>0</v>
      </c>
      <c r="D1824" s="399">
        <v>0</v>
      </c>
      <c r="E1824" s="399">
        <v>0</v>
      </c>
      <c r="F1824" s="399">
        <v>0</v>
      </c>
      <c r="G1824" s="399">
        <v>0</v>
      </c>
      <c r="H1824" s="399">
        <v>0</v>
      </c>
    </row>
    <row r="1825" spans="1:8" x14ac:dyDescent="0.3">
      <c r="A1825" s="395" t="s">
        <v>4506</v>
      </c>
      <c r="B1825" s="395" t="s">
        <v>4507</v>
      </c>
      <c r="C1825" s="399">
        <v>0</v>
      </c>
      <c r="D1825" s="399">
        <v>0</v>
      </c>
      <c r="E1825" s="399">
        <v>0</v>
      </c>
      <c r="F1825" s="399">
        <v>0</v>
      </c>
      <c r="G1825" s="399">
        <v>0</v>
      </c>
      <c r="H1825" s="399">
        <v>0</v>
      </c>
    </row>
    <row r="1826" spans="1:8" x14ac:dyDescent="0.3">
      <c r="A1826" s="395" t="s">
        <v>4508</v>
      </c>
      <c r="B1826" s="395" t="s">
        <v>4509</v>
      </c>
      <c r="C1826" s="399">
        <v>0</v>
      </c>
      <c r="D1826" s="399">
        <v>0</v>
      </c>
      <c r="E1826" s="399">
        <v>0</v>
      </c>
      <c r="F1826" s="399">
        <v>0</v>
      </c>
      <c r="G1826" s="399">
        <v>0</v>
      </c>
      <c r="H1826" s="399">
        <v>0</v>
      </c>
    </row>
    <row r="1827" spans="1:8" x14ac:dyDescent="0.3">
      <c r="A1827" s="395" t="s">
        <v>4510</v>
      </c>
      <c r="B1827" s="395" t="s">
        <v>4511</v>
      </c>
      <c r="C1827" s="399">
        <v>0</v>
      </c>
      <c r="D1827" s="399">
        <v>0</v>
      </c>
      <c r="E1827" s="399">
        <v>0</v>
      </c>
      <c r="F1827" s="399">
        <v>0</v>
      </c>
      <c r="G1827" s="399">
        <v>0</v>
      </c>
      <c r="H1827" s="399">
        <v>0</v>
      </c>
    </row>
    <row r="1828" spans="1:8" x14ac:dyDescent="0.3">
      <c r="A1828" s="395" t="s">
        <v>4512</v>
      </c>
      <c r="B1828" s="395" t="s">
        <v>4513</v>
      </c>
      <c r="C1828" s="399">
        <v>0</v>
      </c>
      <c r="D1828" s="399">
        <v>0</v>
      </c>
      <c r="E1828" s="399">
        <v>0</v>
      </c>
      <c r="F1828" s="399">
        <v>0</v>
      </c>
      <c r="G1828" s="399">
        <v>0</v>
      </c>
      <c r="H1828" s="399">
        <v>0</v>
      </c>
    </row>
    <row r="1829" spans="1:8" x14ac:dyDescent="0.3">
      <c r="A1829" s="395" t="s">
        <v>4514</v>
      </c>
      <c r="B1829" s="395" t="s">
        <v>4515</v>
      </c>
      <c r="C1829" s="399">
        <v>0</v>
      </c>
      <c r="D1829" s="399">
        <v>0</v>
      </c>
      <c r="E1829" s="399">
        <v>0</v>
      </c>
      <c r="F1829" s="399">
        <v>0</v>
      </c>
      <c r="G1829" s="399">
        <v>0</v>
      </c>
      <c r="H1829" s="399">
        <v>0</v>
      </c>
    </row>
    <row r="1830" spans="1:8" x14ac:dyDescent="0.3">
      <c r="A1830" s="395" t="s">
        <v>4516</v>
      </c>
      <c r="B1830" s="395" t="s">
        <v>4517</v>
      </c>
      <c r="C1830" s="399">
        <v>0</v>
      </c>
      <c r="D1830" s="399">
        <v>0</v>
      </c>
      <c r="E1830" s="399">
        <v>0</v>
      </c>
      <c r="F1830" s="399">
        <v>0</v>
      </c>
      <c r="G1830" s="399">
        <v>0</v>
      </c>
      <c r="H1830" s="399">
        <v>0</v>
      </c>
    </row>
    <row r="1831" spans="1:8" x14ac:dyDescent="0.3">
      <c r="A1831" s="395" t="s">
        <v>4518</v>
      </c>
      <c r="B1831" s="395" t="s">
        <v>4519</v>
      </c>
      <c r="C1831" s="399">
        <v>0</v>
      </c>
      <c r="D1831" s="399">
        <v>0</v>
      </c>
      <c r="E1831" s="399">
        <v>0</v>
      </c>
      <c r="F1831" s="399">
        <v>0</v>
      </c>
      <c r="G1831" s="399">
        <v>0</v>
      </c>
      <c r="H1831" s="399">
        <v>0</v>
      </c>
    </row>
    <row r="1832" spans="1:8" x14ac:dyDescent="0.3">
      <c r="A1832" s="395" t="s">
        <v>4520</v>
      </c>
      <c r="B1832" s="395" t="s">
        <v>4521</v>
      </c>
      <c r="C1832" s="399">
        <v>0</v>
      </c>
      <c r="D1832" s="399">
        <v>0</v>
      </c>
      <c r="E1832" s="399">
        <v>0</v>
      </c>
      <c r="F1832" s="399">
        <v>0</v>
      </c>
      <c r="G1832" s="399">
        <v>0</v>
      </c>
      <c r="H1832" s="399">
        <v>0</v>
      </c>
    </row>
    <row r="1833" spans="1:8" x14ac:dyDescent="0.3">
      <c r="A1833" s="395" t="s">
        <v>4522</v>
      </c>
      <c r="B1833" s="395" t="s">
        <v>4523</v>
      </c>
      <c r="C1833" s="399">
        <v>0</v>
      </c>
      <c r="D1833" s="399">
        <v>0</v>
      </c>
      <c r="E1833" s="399">
        <v>0</v>
      </c>
      <c r="F1833" s="399">
        <v>0</v>
      </c>
      <c r="G1833" s="399">
        <v>0</v>
      </c>
      <c r="H1833" s="399">
        <v>0</v>
      </c>
    </row>
    <row r="1834" spans="1:8" x14ac:dyDescent="0.3">
      <c r="A1834" s="395" t="s">
        <v>4524</v>
      </c>
      <c r="B1834" s="395" t="s">
        <v>4525</v>
      </c>
      <c r="C1834" s="399">
        <v>0</v>
      </c>
      <c r="D1834" s="399">
        <v>0</v>
      </c>
      <c r="E1834" s="399">
        <v>0</v>
      </c>
      <c r="F1834" s="399">
        <v>0</v>
      </c>
      <c r="G1834" s="399">
        <v>0</v>
      </c>
      <c r="H1834" s="399">
        <v>0</v>
      </c>
    </row>
    <row r="1835" spans="1:8" x14ac:dyDescent="0.3">
      <c r="A1835" s="395" t="s">
        <v>4526</v>
      </c>
      <c r="B1835" s="395" t="s">
        <v>4527</v>
      </c>
      <c r="C1835" s="399">
        <v>0</v>
      </c>
      <c r="D1835" s="399">
        <v>0</v>
      </c>
      <c r="E1835" s="399">
        <v>0</v>
      </c>
      <c r="F1835" s="399">
        <v>0</v>
      </c>
      <c r="G1835" s="399">
        <v>0</v>
      </c>
      <c r="H1835" s="399">
        <v>0</v>
      </c>
    </row>
    <row r="1836" spans="1:8" x14ac:dyDescent="0.3">
      <c r="A1836" s="395" t="s">
        <v>4528</v>
      </c>
      <c r="B1836" s="395" t="s">
        <v>4529</v>
      </c>
      <c r="C1836" s="399">
        <v>0</v>
      </c>
      <c r="D1836" s="399">
        <v>0</v>
      </c>
      <c r="E1836" s="399">
        <v>0</v>
      </c>
      <c r="F1836" s="399">
        <v>0</v>
      </c>
      <c r="G1836" s="399">
        <v>0</v>
      </c>
      <c r="H1836" s="399">
        <v>0</v>
      </c>
    </row>
    <row r="1837" spans="1:8" x14ac:dyDescent="0.3">
      <c r="A1837" s="395" t="s">
        <v>2276</v>
      </c>
      <c r="B1837" s="395" t="s">
        <v>1537</v>
      </c>
      <c r="C1837" s="399">
        <v>75000</v>
      </c>
      <c r="D1837" s="399">
        <v>75000</v>
      </c>
      <c r="E1837" s="399">
        <v>4333.8</v>
      </c>
      <c r="F1837" s="399">
        <v>4333.8</v>
      </c>
      <c r="G1837" s="399">
        <v>70666.2</v>
      </c>
      <c r="H1837" s="399">
        <v>5.78</v>
      </c>
    </row>
    <row r="1838" spans="1:8" x14ac:dyDescent="0.3">
      <c r="A1838" s="395" t="s">
        <v>4530</v>
      </c>
      <c r="B1838" s="395" t="s">
        <v>1110</v>
      </c>
      <c r="C1838" s="399">
        <v>0</v>
      </c>
      <c r="D1838" s="399">
        <v>0</v>
      </c>
      <c r="E1838" s="399">
        <v>0</v>
      </c>
      <c r="F1838" s="399">
        <v>0</v>
      </c>
      <c r="G1838" s="399">
        <v>0</v>
      </c>
      <c r="H1838" s="399">
        <v>0</v>
      </c>
    </row>
    <row r="1839" spans="1:8" x14ac:dyDescent="0.3">
      <c r="A1839" s="395" t="s">
        <v>2277</v>
      </c>
      <c r="B1839" s="395" t="s">
        <v>1539</v>
      </c>
      <c r="C1839" s="399">
        <v>7392</v>
      </c>
      <c r="D1839" s="399">
        <v>7392</v>
      </c>
      <c r="E1839" s="399">
        <v>1075.79</v>
      </c>
      <c r="F1839" s="399">
        <v>1075.79</v>
      </c>
      <c r="G1839" s="399">
        <v>6316.21</v>
      </c>
      <c r="H1839" s="399">
        <v>14.55</v>
      </c>
    </row>
    <row r="1840" spans="1:8" x14ac:dyDescent="0.3">
      <c r="A1840" s="395" t="s">
        <v>2278</v>
      </c>
      <c r="B1840" s="395" t="s">
        <v>1541</v>
      </c>
      <c r="C1840" s="399">
        <v>10560</v>
      </c>
      <c r="D1840" s="399">
        <v>10560</v>
      </c>
      <c r="E1840" s="399">
        <v>1724.25</v>
      </c>
      <c r="F1840" s="399">
        <v>1724.25</v>
      </c>
      <c r="G1840" s="399">
        <v>8835.75</v>
      </c>
      <c r="H1840" s="399">
        <v>16.329999999999998</v>
      </c>
    </row>
    <row r="1841" spans="1:8" x14ac:dyDescent="0.3">
      <c r="A1841" s="395" t="s">
        <v>2279</v>
      </c>
      <c r="B1841" s="395" t="s">
        <v>1543</v>
      </c>
      <c r="C1841" s="399">
        <v>0</v>
      </c>
      <c r="D1841" s="399">
        <v>0</v>
      </c>
      <c r="E1841" s="399">
        <v>2382.75</v>
      </c>
      <c r="F1841" s="399">
        <v>2382.75</v>
      </c>
      <c r="G1841" s="399">
        <v>-2382.75</v>
      </c>
      <c r="H1841" s="399">
        <v>100</v>
      </c>
    </row>
    <row r="1842" spans="1:8" x14ac:dyDescent="0.3">
      <c r="A1842" s="395" t="s">
        <v>4531</v>
      </c>
      <c r="B1842" s="395" t="s">
        <v>4532</v>
      </c>
      <c r="C1842" s="400">
        <v>0</v>
      </c>
      <c r="D1842" s="400">
        <v>0</v>
      </c>
      <c r="E1842" s="400">
        <v>0</v>
      </c>
      <c r="F1842" s="400">
        <v>0</v>
      </c>
      <c r="G1842" s="400">
        <v>0</v>
      </c>
      <c r="H1842" s="400">
        <v>0</v>
      </c>
    </row>
    <row r="1843" spans="1:8" x14ac:dyDescent="0.3">
      <c r="A1843" s="395" t="s">
        <v>1544</v>
      </c>
      <c r="B1843" s="401"/>
      <c r="C1843" s="399"/>
      <c r="D1843" s="399"/>
      <c r="E1843" s="399"/>
      <c r="F1843" s="399"/>
      <c r="G1843" s="399"/>
      <c r="H1843" s="399"/>
    </row>
    <row r="1845" spans="1:8" x14ac:dyDescent="0.3">
      <c r="A1845" s="395" t="s">
        <v>975</v>
      </c>
      <c r="B1845" s="401"/>
      <c r="C1845" s="399">
        <v>311867</v>
      </c>
      <c r="D1845" s="399">
        <v>311867</v>
      </c>
      <c r="E1845" s="399">
        <v>0</v>
      </c>
      <c r="F1845" s="399">
        <v>0</v>
      </c>
      <c r="G1845" s="399">
        <v>311867</v>
      </c>
      <c r="H1845" s="399">
        <v>0</v>
      </c>
    </row>
    <row r="1846" spans="1:8" x14ac:dyDescent="0.3">
      <c r="A1846" s="395" t="s">
        <v>976</v>
      </c>
      <c r="B1846" s="401"/>
      <c r="C1846" s="400">
        <v>388613</v>
      </c>
      <c r="D1846" s="400">
        <v>388613</v>
      </c>
      <c r="E1846" s="400">
        <v>27448.560000000001</v>
      </c>
      <c r="F1846" s="400">
        <v>27448.560000000001</v>
      </c>
      <c r="G1846" s="400">
        <v>361164.44</v>
      </c>
      <c r="H1846" s="400">
        <v>7.06</v>
      </c>
    </row>
    <row r="1847" spans="1:8" x14ac:dyDescent="0.3">
      <c r="A1847" s="395" t="s">
        <v>977</v>
      </c>
      <c r="B1847" s="401"/>
      <c r="C1847" s="399">
        <v>-76746</v>
      </c>
      <c r="D1847" s="399">
        <v>-76746</v>
      </c>
      <c r="E1847" s="399">
        <v>-27448.560000000001</v>
      </c>
      <c r="F1847" s="399">
        <v>-27448.560000000001</v>
      </c>
      <c r="G1847" s="399">
        <v>-49297.440000000002</v>
      </c>
      <c r="H1847" s="399">
        <v>35.770000000000003</v>
      </c>
    </row>
    <row r="1849" spans="1:8" x14ac:dyDescent="0.3">
      <c r="A1849" s="395" t="s">
        <v>398</v>
      </c>
      <c r="B1849" s="394"/>
      <c r="C1849" s="394"/>
      <c r="D1849" s="394"/>
      <c r="E1849" s="394"/>
      <c r="F1849" s="394"/>
      <c r="G1849" s="394"/>
      <c r="H1849" s="394"/>
    </row>
    <row r="1850" spans="1:8" x14ac:dyDescent="0.3">
      <c r="A1850" s="395" t="s">
        <v>2280</v>
      </c>
      <c r="B1850" s="395" t="s">
        <v>245</v>
      </c>
      <c r="C1850" s="399">
        <v>500</v>
      </c>
      <c r="D1850" s="399">
        <v>500</v>
      </c>
      <c r="E1850" s="399">
        <v>0</v>
      </c>
      <c r="F1850" s="399">
        <v>0</v>
      </c>
      <c r="G1850" s="399">
        <v>500</v>
      </c>
      <c r="H1850" s="399">
        <v>0</v>
      </c>
    </row>
    <row r="1851" spans="1:8" x14ac:dyDescent="0.3">
      <c r="A1851" s="395" t="s">
        <v>4533</v>
      </c>
      <c r="B1851" s="395" t="s">
        <v>2602</v>
      </c>
      <c r="C1851" s="399">
        <v>0</v>
      </c>
      <c r="D1851" s="399">
        <v>0</v>
      </c>
      <c r="E1851" s="399">
        <v>0</v>
      </c>
      <c r="F1851" s="399">
        <v>0</v>
      </c>
      <c r="G1851" s="399">
        <v>0</v>
      </c>
      <c r="H1851" s="399">
        <v>0</v>
      </c>
    </row>
    <row r="1852" spans="1:8" x14ac:dyDescent="0.3">
      <c r="A1852" s="395" t="s">
        <v>4534</v>
      </c>
      <c r="B1852" s="395" t="s">
        <v>525</v>
      </c>
      <c r="C1852" s="399">
        <v>0</v>
      </c>
      <c r="D1852" s="399">
        <v>0</v>
      </c>
      <c r="E1852" s="399">
        <v>0</v>
      </c>
      <c r="F1852" s="399">
        <v>0</v>
      </c>
      <c r="G1852" s="399">
        <v>0</v>
      </c>
      <c r="H1852" s="399">
        <v>0</v>
      </c>
    </row>
    <row r="1853" spans="1:8" x14ac:dyDescent="0.3">
      <c r="A1853" s="395" t="s">
        <v>4535</v>
      </c>
      <c r="B1853" s="395" t="s">
        <v>2608</v>
      </c>
      <c r="C1853" s="399">
        <v>0</v>
      </c>
      <c r="D1853" s="399">
        <v>0</v>
      </c>
      <c r="E1853" s="399">
        <v>0</v>
      </c>
      <c r="F1853" s="399">
        <v>0</v>
      </c>
      <c r="G1853" s="399">
        <v>0</v>
      </c>
      <c r="H1853" s="399">
        <v>0</v>
      </c>
    </row>
    <row r="1854" spans="1:8" x14ac:dyDescent="0.3">
      <c r="A1854" s="395" t="s">
        <v>4536</v>
      </c>
      <c r="B1854" s="395" t="s">
        <v>2610</v>
      </c>
      <c r="C1854" s="399">
        <v>0</v>
      </c>
      <c r="D1854" s="399">
        <v>0</v>
      </c>
      <c r="E1854" s="399">
        <v>0</v>
      </c>
      <c r="F1854" s="399">
        <v>0</v>
      </c>
      <c r="G1854" s="399">
        <v>0</v>
      </c>
      <c r="H1854" s="399">
        <v>0</v>
      </c>
    </row>
    <row r="1855" spans="1:8" x14ac:dyDescent="0.3">
      <c r="A1855" s="395" t="s">
        <v>4537</v>
      </c>
      <c r="B1855" s="395" t="s">
        <v>2614</v>
      </c>
      <c r="C1855" s="399">
        <v>0</v>
      </c>
      <c r="D1855" s="399">
        <v>0</v>
      </c>
      <c r="E1855" s="399">
        <v>0</v>
      </c>
      <c r="F1855" s="399">
        <v>0</v>
      </c>
      <c r="G1855" s="399">
        <v>0</v>
      </c>
      <c r="H1855" s="399">
        <v>0</v>
      </c>
    </row>
    <row r="1856" spans="1:8" x14ac:dyDescent="0.3">
      <c r="A1856" s="395" t="s">
        <v>4538</v>
      </c>
      <c r="B1856" s="395" t="s">
        <v>4539</v>
      </c>
      <c r="C1856" s="399">
        <v>0</v>
      </c>
      <c r="D1856" s="399">
        <v>0</v>
      </c>
      <c r="E1856" s="399">
        <v>0</v>
      </c>
      <c r="F1856" s="399">
        <v>0</v>
      </c>
      <c r="G1856" s="399">
        <v>0</v>
      </c>
      <c r="H1856" s="399">
        <v>0</v>
      </c>
    </row>
    <row r="1857" spans="1:8" x14ac:dyDescent="0.3">
      <c r="A1857" s="395" t="s">
        <v>4540</v>
      </c>
      <c r="B1857" s="395" t="s">
        <v>2616</v>
      </c>
      <c r="C1857" s="399">
        <v>0</v>
      </c>
      <c r="D1857" s="399">
        <v>0</v>
      </c>
      <c r="E1857" s="399">
        <v>0</v>
      </c>
      <c r="F1857" s="399">
        <v>0</v>
      </c>
      <c r="G1857" s="399">
        <v>0</v>
      </c>
      <c r="H1857" s="399">
        <v>0</v>
      </c>
    </row>
    <row r="1858" spans="1:8" x14ac:dyDescent="0.3">
      <c r="A1858" s="395" t="s">
        <v>4541</v>
      </c>
      <c r="B1858" s="395" t="s">
        <v>2492</v>
      </c>
      <c r="C1858" s="399">
        <v>0</v>
      </c>
      <c r="D1858" s="399">
        <v>0</v>
      </c>
      <c r="E1858" s="399">
        <v>10.53</v>
      </c>
      <c r="F1858" s="399">
        <v>10.53</v>
      </c>
      <c r="G1858" s="399">
        <v>-10.53</v>
      </c>
      <c r="H1858" s="399">
        <v>100</v>
      </c>
    </row>
    <row r="1859" spans="1:8" x14ac:dyDescent="0.3">
      <c r="A1859" s="395" t="s">
        <v>2281</v>
      </c>
      <c r="B1859" s="395" t="s">
        <v>1547</v>
      </c>
      <c r="C1859" s="399">
        <v>18562</v>
      </c>
      <c r="D1859" s="399">
        <v>18562</v>
      </c>
      <c r="E1859" s="399">
        <v>4677.75</v>
      </c>
      <c r="F1859" s="399">
        <v>4677.75</v>
      </c>
      <c r="G1859" s="399">
        <v>13884.25</v>
      </c>
      <c r="H1859" s="399">
        <v>25.2</v>
      </c>
    </row>
    <row r="1860" spans="1:8" x14ac:dyDescent="0.3">
      <c r="A1860" s="395" t="s">
        <v>4542</v>
      </c>
      <c r="B1860" s="395" t="s">
        <v>4543</v>
      </c>
      <c r="C1860" s="399">
        <v>0</v>
      </c>
      <c r="D1860" s="399">
        <v>0</v>
      </c>
      <c r="E1860" s="399">
        <v>0</v>
      </c>
      <c r="F1860" s="399">
        <v>0</v>
      </c>
      <c r="G1860" s="399">
        <v>0</v>
      </c>
      <c r="H1860" s="399">
        <v>0</v>
      </c>
    </row>
    <row r="1861" spans="1:8" x14ac:dyDescent="0.3">
      <c r="A1861" s="395" t="s">
        <v>2282</v>
      </c>
      <c r="B1861" s="395" t="s">
        <v>1549</v>
      </c>
      <c r="C1861" s="399">
        <v>12435</v>
      </c>
      <c r="D1861" s="399">
        <v>12435</v>
      </c>
      <c r="E1861" s="399">
        <v>3102.5</v>
      </c>
      <c r="F1861" s="399">
        <v>3102.5</v>
      </c>
      <c r="G1861" s="399">
        <v>9332.5</v>
      </c>
      <c r="H1861" s="399">
        <v>24.95</v>
      </c>
    </row>
    <row r="1862" spans="1:8" x14ac:dyDescent="0.3">
      <c r="A1862" s="395" t="s">
        <v>2283</v>
      </c>
      <c r="B1862" s="395" t="s">
        <v>1551</v>
      </c>
      <c r="C1862" s="399">
        <v>1381</v>
      </c>
      <c r="D1862" s="399">
        <v>1381</v>
      </c>
      <c r="E1862" s="399">
        <v>345.25</v>
      </c>
      <c r="F1862" s="399">
        <v>345.25</v>
      </c>
      <c r="G1862" s="399">
        <v>1035.75</v>
      </c>
      <c r="H1862" s="399">
        <v>25</v>
      </c>
    </row>
    <row r="1863" spans="1:8" x14ac:dyDescent="0.3">
      <c r="A1863" s="395" t="s">
        <v>2284</v>
      </c>
      <c r="B1863" s="395" t="s">
        <v>1553</v>
      </c>
      <c r="C1863" s="399">
        <v>1381</v>
      </c>
      <c r="D1863" s="399">
        <v>1381</v>
      </c>
      <c r="E1863" s="399">
        <v>345.25</v>
      </c>
      <c r="F1863" s="399">
        <v>345.25</v>
      </c>
      <c r="G1863" s="399">
        <v>1035.75</v>
      </c>
      <c r="H1863" s="399">
        <v>25</v>
      </c>
    </row>
    <row r="1864" spans="1:8" x14ac:dyDescent="0.3">
      <c r="A1864" s="395" t="s">
        <v>4544</v>
      </c>
      <c r="B1864" s="395" t="s">
        <v>4545</v>
      </c>
      <c r="C1864" s="399">
        <v>0</v>
      </c>
      <c r="D1864" s="399">
        <v>0</v>
      </c>
      <c r="E1864" s="399">
        <v>0</v>
      </c>
      <c r="F1864" s="399">
        <v>0</v>
      </c>
      <c r="G1864" s="399">
        <v>0</v>
      </c>
      <c r="H1864" s="399">
        <v>0</v>
      </c>
    </row>
    <row r="1865" spans="1:8" x14ac:dyDescent="0.3">
      <c r="A1865" s="395" t="s">
        <v>2285</v>
      </c>
      <c r="B1865" s="395" t="s">
        <v>1555</v>
      </c>
      <c r="C1865" s="399">
        <v>24975</v>
      </c>
      <c r="D1865" s="399">
        <v>24975</v>
      </c>
      <c r="E1865" s="399">
        <v>6243.75</v>
      </c>
      <c r="F1865" s="399">
        <v>6243.75</v>
      </c>
      <c r="G1865" s="399">
        <v>18731.25</v>
      </c>
      <c r="H1865" s="399">
        <v>25</v>
      </c>
    </row>
    <row r="1866" spans="1:8" x14ac:dyDescent="0.3">
      <c r="A1866" s="395" t="s">
        <v>2286</v>
      </c>
      <c r="B1866" s="395" t="s">
        <v>1557</v>
      </c>
      <c r="C1866" s="399">
        <v>14313</v>
      </c>
      <c r="D1866" s="399">
        <v>14313</v>
      </c>
      <c r="E1866" s="399">
        <v>3250</v>
      </c>
      <c r="F1866" s="399">
        <v>3250</v>
      </c>
      <c r="G1866" s="399">
        <v>11063</v>
      </c>
      <c r="H1866" s="399">
        <v>22.71</v>
      </c>
    </row>
    <row r="1867" spans="1:8" x14ac:dyDescent="0.3">
      <c r="A1867" s="395" t="s">
        <v>2287</v>
      </c>
      <c r="B1867" s="395" t="s">
        <v>1559</v>
      </c>
      <c r="C1867" s="399">
        <v>8290</v>
      </c>
      <c r="D1867" s="399">
        <v>8290</v>
      </c>
      <c r="E1867" s="399">
        <v>2107.75</v>
      </c>
      <c r="F1867" s="399">
        <v>2107.75</v>
      </c>
      <c r="G1867" s="399">
        <v>6182.25</v>
      </c>
      <c r="H1867" s="399">
        <v>25.43</v>
      </c>
    </row>
    <row r="1868" spans="1:8" x14ac:dyDescent="0.3">
      <c r="A1868" s="395" t="s">
        <v>2288</v>
      </c>
      <c r="B1868" s="395" t="s">
        <v>1561</v>
      </c>
      <c r="C1868" s="399">
        <v>2072</v>
      </c>
      <c r="D1868" s="399">
        <v>2072</v>
      </c>
      <c r="E1868" s="399">
        <v>518</v>
      </c>
      <c r="F1868" s="399">
        <v>518</v>
      </c>
      <c r="G1868" s="399">
        <v>1554</v>
      </c>
      <c r="H1868" s="399">
        <v>25</v>
      </c>
    </row>
    <row r="1869" spans="1:8" x14ac:dyDescent="0.3">
      <c r="A1869" s="395" t="s">
        <v>2289</v>
      </c>
      <c r="B1869" s="395" t="s">
        <v>1563</v>
      </c>
      <c r="C1869" s="399">
        <v>2763</v>
      </c>
      <c r="D1869" s="399">
        <v>2763</v>
      </c>
      <c r="E1869" s="399">
        <v>690.75</v>
      </c>
      <c r="F1869" s="399">
        <v>690.75</v>
      </c>
      <c r="G1869" s="399">
        <v>2072.25</v>
      </c>
      <c r="H1869" s="399">
        <v>25</v>
      </c>
    </row>
    <row r="1870" spans="1:8" x14ac:dyDescent="0.3">
      <c r="A1870" s="395" t="s">
        <v>4546</v>
      </c>
      <c r="B1870" s="395" t="s">
        <v>4547</v>
      </c>
      <c r="C1870" s="399">
        <v>0</v>
      </c>
      <c r="D1870" s="399">
        <v>0</v>
      </c>
      <c r="E1870" s="399">
        <v>0</v>
      </c>
      <c r="F1870" s="399">
        <v>0</v>
      </c>
      <c r="G1870" s="399">
        <v>0</v>
      </c>
      <c r="H1870" s="399">
        <v>0</v>
      </c>
    </row>
    <row r="1871" spans="1:8" x14ac:dyDescent="0.3">
      <c r="A1871" s="395" t="s">
        <v>2290</v>
      </c>
      <c r="B1871" s="395" t="s">
        <v>1565</v>
      </c>
      <c r="C1871" s="399">
        <v>18418</v>
      </c>
      <c r="D1871" s="399">
        <v>18418</v>
      </c>
      <c r="E1871" s="399">
        <v>4604.5</v>
      </c>
      <c r="F1871" s="399">
        <v>4604.5</v>
      </c>
      <c r="G1871" s="399">
        <v>13813.5</v>
      </c>
      <c r="H1871" s="399">
        <v>25</v>
      </c>
    </row>
    <row r="1872" spans="1:8" x14ac:dyDescent="0.3">
      <c r="A1872" s="395" t="s">
        <v>4548</v>
      </c>
      <c r="B1872" s="395" t="s">
        <v>4549</v>
      </c>
      <c r="C1872" s="399">
        <v>0</v>
      </c>
      <c r="D1872" s="399">
        <v>0</v>
      </c>
      <c r="E1872" s="399">
        <v>0</v>
      </c>
      <c r="F1872" s="399">
        <v>0</v>
      </c>
      <c r="G1872" s="399">
        <v>0</v>
      </c>
      <c r="H1872" s="399">
        <v>0</v>
      </c>
    </row>
    <row r="1873" spans="1:8" x14ac:dyDescent="0.3">
      <c r="A1873" s="395" t="s">
        <v>2291</v>
      </c>
      <c r="B1873" s="395" t="s">
        <v>1567</v>
      </c>
      <c r="C1873" s="399">
        <v>7900</v>
      </c>
      <c r="D1873" s="399">
        <v>7900</v>
      </c>
      <c r="E1873" s="399">
        <v>0</v>
      </c>
      <c r="F1873" s="399">
        <v>0</v>
      </c>
      <c r="G1873" s="399">
        <v>7900</v>
      </c>
      <c r="H1873" s="399">
        <v>0</v>
      </c>
    </row>
    <row r="1874" spans="1:8" x14ac:dyDescent="0.3">
      <c r="A1874" s="395" t="s">
        <v>2292</v>
      </c>
      <c r="B1874" s="395" t="s">
        <v>1569</v>
      </c>
      <c r="C1874" s="399">
        <v>1900</v>
      </c>
      <c r="D1874" s="399">
        <v>1900</v>
      </c>
      <c r="E1874" s="399">
        <v>74.64</v>
      </c>
      <c r="F1874" s="399">
        <v>74.64</v>
      </c>
      <c r="G1874" s="399">
        <v>1825.36</v>
      </c>
      <c r="H1874" s="399">
        <v>3.93</v>
      </c>
    </row>
    <row r="1875" spans="1:8" x14ac:dyDescent="0.3">
      <c r="A1875" s="395" t="s">
        <v>2293</v>
      </c>
      <c r="B1875" s="395" t="s">
        <v>1571</v>
      </c>
      <c r="C1875" s="399">
        <v>98743</v>
      </c>
      <c r="D1875" s="399">
        <v>98743</v>
      </c>
      <c r="E1875" s="399">
        <v>11161.78</v>
      </c>
      <c r="F1875" s="399">
        <v>11161.78</v>
      </c>
      <c r="G1875" s="399">
        <v>87581.22</v>
      </c>
      <c r="H1875" s="399">
        <v>11.3</v>
      </c>
    </row>
    <row r="1876" spans="1:8" x14ac:dyDescent="0.3">
      <c r="A1876" s="395" t="s">
        <v>2294</v>
      </c>
      <c r="B1876" s="395" t="s">
        <v>1573</v>
      </c>
      <c r="C1876" s="399">
        <v>97167</v>
      </c>
      <c r="D1876" s="399">
        <v>97167</v>
      </c>
      <c r="E1876" s="399">
        <v>21652.18</v>
      </c>
      <c r="F1876" s="399">
        <v>21652.18</v>
      </c>
      <c r="G1876" s="399">
        <v>75514.820000000007</v>
      </c>
      <c r="H1876" s="399">
        <v>22.28</v>
      </c>
    </row>
    <row r="1877" spans="1:8" x14ac:dyDescent="0.3">
      <c r="A1877" s="395" t="s">
        <v>2295</v>
      </c>
      <c r="B1877" s="395" t="s">
        <v>1575</v>
      </c>
      <c r="C1877" s="399">
        <v>26777</v>
      </c>
      <c r="D1877" s="399">
        <v>26777</v>
      </c>
      <c r="E1877" s="399">
        <v>6603.01</v>
      </c>
      <c r="F1877" s="399">
        <v>6603.01</v>
      </c>
      <c r="G1877" s="399">
        <v>20173.990000000002</v>
      </c>
      <c r="H1877" s="399">
        <v>24.66</v>
      </c>
    </row>
    <row r="1878" spans="1:8" x14ac:dyDescent="0.3">
      <c r="A1878" s="395" t="s">
        <v>2296</v>
      </c>
      <c r="B1878" s="395" t="s">
        <v>1577</v>
      </c>
      <c r="C1878" s="399">
        <v>8603</v>
      </c>
      <c r="D1878" s="399">
        <v>8603</v>
      </c>
      <c r="E1878" s="399">
        <v>1588.28</v>
      </c>
      <c r="F1878" s="399">
        <v>1588.28</v>
      </c>
      <c r="G1878" s="399">
        <v>7014.72</v>
      </c>
      <c r="H1878" s="399">
        <v>18.46</v>
      </c>
    </row>
    <row r="1879" spans="1:8" x14ac:dyDescent="0.3">
      <c r="A1879" s="395" t="s">
        <v>4550</v>
      </c>
      <c r="B1879" s="395" t="s">
        <v>4551</v>
      </c>
      <c r="C1879" s="399">
        <v>0</v>
      </c>
      <c r="D1879" s="399">
        <v>0</v>
      </c>
      <c r="E1879" s="399">
        <v>0</v>
      </c>
      <c r="F1879" s="399">
        <v>0</v>
      </c>
      <c r="G1879" s="399">
        <v>0</v>
      </c>
      <c r="H1879" s="399">
        <v>0</v>
      </c>
    </row>
    <row r="1880" spans="1:8" x14ac:dyDescent="0.3">
      <c r="A1880" s="395" t="s">
        <v>2297</v>
      </c>
      <c r="B1880" s="395" t="s">
        <v>1579</v>
      </c>
      <c r="C1880" s="399">
        <v>134046</v>
      </c>
      <c r="D1880" s="399">
        <v>134046</v>
      </c>
      <c r="E1880" s="399">
        <v>72.28</v>
      </c>
      <c r="F1880" s="399">
        <v>72.28</v>
      </c>
      <c r="G1880" s="399">
        <v>133973.72</v>
      </c>
      <c r="H1880" s="399">
        <v>0.05</v>
      </c>
    </row>
    <row r="1881" spans="1:8" x14ac:dyDescent="0.3">
      <c r="A1881" s="395" t="s">
        <v>2298</v>
      </c>
      <c r="B1881" s="395" t="s">
        <v>1581</v>
      </c>
      <c r="C1881" s="399">
        <v>202357</v>
      </c>
      <c r="D1881" s="399">
        <v>202357</v>
      </c>
      <c r="E1881" s="399">
        <v>491.11</v>
      </c>
      <c r="F1881" s="399">
        <v>491.11</v>
      </c>
      <c r="G1881" s="399">
        <v>201865.89</v>
      </c>
      <c r="H1881" s="399">
        <v>0.24</v>
      </c>
    </row>
    <row r="1882" spans="1:8" x14ac:dyDescent="0.3">
      <c r="A1882" s="395" t="s">
        <v>4552</v>
      </c>
      <c r="B1882" s="395" t="s">
        <v>4553</v>
      </c>
      <c r="C1882" s="399">
        <v>0</v>
      </c>
      <c r="D1882" s="399">
        <v>0</v>
      </c>
      <c r="E1882" s="399">
        <v>0</v>
      </c>
      <c r="F1882" s="399">
        <v>0</v>
      </c>
      <c r="G1882" s="399">
        <v>0</v>
      </c>
      <c r="H1882" s="399">
        <v>0</v>
      </c>
    </row>
    <row r="1883" spans="1:8" x14ac:dyDescent="0.3">
      <c r="A1883" s="395" t="s">
        <v>2299</v>
      </c>
      <c r="B1883" s="395" t="s">
        <v>1583</v>
      </c>
      <c r="C1883" s="399">
        <v>87764</v>
      </c>
      <c r="D1883" s="399">
        <v>87764</v>
      </c>
      <c r="E1883" s="399">
        <v>9259.86</v>
      </c>
      <c r="F1883" s="399">
        <v>9259.86</v>
      </c>
      <c r="G1883" s="399">
        <v>78504.14</v>
      </c>
      <c r="H1883" s="399">
        <v>10.55</v>
      </c>
    </row>
    <row r="1884" spans="1:8" x14ac:dyDescent="0.3">
      <c r="A1884" s="395" t="s">
        <v>2300</v>
      </c>
      <c r="B1884" s="395" t="s">
        <v>1585</v>
      </c>
      <c r="C1884" s="399">
        <v>13779</v>
      </c>
      <c r="D1884" s="399">
        <v>13779</v>
      </c>
      <c r="E1884" s="399">
        <v>0</v>
      </c>
      <c r="F1884" s="399">
        <v>0</v>
      </c>
      <c r="G1884" s="399">
        <v>13779</v>
      </c>
      <c r="H1884" s="399">
        <v>0</v>
      </c>
    </row>
    <row r="1885" spans="1:8" x14ac:dyDescent="0.3">
      <c r="A1885" s="395" t="s">
        <v>4554</v>
      </c>
      <c r="B1885" s="395" t="s">
        <v>69</v>
      </c>
      <c r="C1885" s="399">
        <v>0</v>
      </c>
      <c r="D1885" s="399">
        <v>0</v>
      </c>
      <c r="E1885" s="399">
        <v>0</v>
      </c>
      <c r="F1885" s="399">
        <v>0</v>
      </c>
      <c r="G1885" s="399">
        <v>0</v>
      </c>
      <c r="H1885" s="399">
        <v>0</v>
      </c>
    </row>
    <row r="1886" spans="1:8" x14ac:dyDescent="0.3">
      <c r="A1886" s="395" t="s">
        <v>2301</v>
      </c>
      <c r="B1886" s="395" t="s">
        <v>1587</v>
      </c>
      <c r="C1886" s="399">
        <v>21000</v>
      </c>
      <c r="D1886" s="399">
        <v>21000</v>
      </c>
      <c r="E1886" s="399">
        <v>1387.23</v>
      </c>
      <c r="F1886" s="399">
        <v>1387.23</v>
      </c>
      <c r="G1886" s="399">
        <v>19612.77</v>
      </c>
      <c r="H1886" s="399">
        <v>6.61</v>
      </c>
    </row>
    <row r="1887" spans="1:8" x14ac:dyDescent="0.3">
      <c r="A1887" s="395" t="s">
        <v>4555</v>
      </c>
      <c r="B1887" s="395" t="s">
        <v>4556</v>
      </c>
      <c r="C1887" s="399">
        <v>0</v>
      </c>
      <c r="D1887" s="399">
        <v>0</v>
      </c>
      <c r="E1887" s="399">
        <v>0</v>
      </c>
      <c r="F1887" s="399">
        <v>0</v>
      </c>
      <c r="G1887" s="399">
        <v>0</v>
      </c>
      <c r="H1887" s="399">
        <v>0</v>
      </c>
    </row>
    <row r="1888" spans="1:8" x14ac:dyDescent="0.3">
      <c r="A1888" s="395" t="s">
        <v>2302</v>
      </c>
      <c r="B1888" s="395" t="s">
        <v>1589</v>
      </c>
      <c r="C1888" s="399">
        <v>151898</v>
      </c>
      <c r="D1888" s="399">
        <v>151898</v>
      </c>
      <c r="E1888" s="399">
        <v>45625.67</v>
      </c>
      <c r="F1888" s="399">
        <v>45625.67</v>
      </c>
      <c r="G1888" s="399">
        <v>106272.33</v>
      </c>
      <c r="H1888" s="399">
        <v>30.04</v>
      </c>
    </row>
    <row r="1889" spans="1:8" x14ac:dyDescent="0.3">
      <c r="A1889" s="395" t="s">
        <v>2303</v>
      </c>
      <c r="B1889" s="395" t="s">
        <v>1591</v>
      </c>
      <c r="C1889" s="399">
        <v>146772</v>
      </c>
      <c r="D1889" s="399">
        <v>146772</v>
      </c>
      <c r="E1889" s="399">
        <v>23471.73</v>
      </c>
      <c r="F1889" s="399">
        <v>23471.73</v>
      </c>
      <c r="G1889" s="399">
        <v>123300.27</v>
      </c>
      <c r="H1889" s="399">
        <v>15.99</v>
      </c>
    </row>
    <row r="1890" spans="1:8" x14ac:dyDescent="0.3">
      <c r="A1890" s="395" t="s">
        <v>4557</v>
      </c>
      <c r="B1890" s="395" t="s">
        <v>2547</v>
      </c>
      <c r="C1890" s="399">
        <v>0</v>
      </c>
      <c r="D1890" s="399">
        <v>0</v>
      </c>
      <c r="E1890" s="399">
        <v>2388.91</v>
      </c>
      <c r="F1890" s="399">
        <v>2388.91</v>
      </c>
      <c r="G1890" s="399">
        <v>-2388.91</v>
      </c>
      <c r="H1890" s="399">
        <v>100</v>
      </c>
    </row>
    <row r="1891" spans="1:8" x14ac:dyDescent="0.3">
      <c r="A1891" s="395" t="s">
        <v>2304</v>
      </c>
      <c r="B1891" s="395" t="s">
        <v>1593</v>
      </c>
      <c r="C1891" s="399">
        <v>93525</v>
      </c>
      <c r="D1891" s="399">
        <v>93525</v>
      </c>
      <c r="E1891" s="399">
        <v>21301.97</v>
      </c>
      <c r="F1891" s="399">
        <v>21301.97</v>
      </c>
      <c r="G1891" s="399">
        <v>72223.03</v>
      </c>
      <c r="H1891" s="399">
        <v>22.78</v>
      </c>
    </row>
    <row r="1892" spans="1:8" x14ac:dyDescent="0.3">
      <c r="A1892" s="395" t="s">
        <v>4558</v>
      </c>
      <c r="B1892" s="395" t="s">
        <v>4559</v>
      </c>
      <c r="C1892" s="399">
        <v>0</v>
      </c>
      <c r="D1892" s="399">
        <v>0</v>
      </c>
      <c r="E1892" s="399">
        <v>0</v>
      </c>
      <c r="F1892" s="399">
        <v>0</v>
      </c>
      <c r="G1892" s="399">
        <v>0</v>
      </c>
      <c r="H1892" s="399">
        <v>0</v>
      </c>
    </row>
    <row r="1893" spans="1:8" x14ac:dyDescent="0.3">
      <c r="A1893" s="395" t="s">
        <v>2305</v>
      </c>
      <c r="B1893" s="395" t="s">
        <v>1595</v>
      </c>
      <c r="C1893" s="399">
        <v>61874</v>
      </c>
      <c r="D1893" s="399">
        <v>61874</v>
      </c>
      <c r="E1893" s="399">
        <v>7105</v>
      </c>
      <c r="F1893" s="399">
        <v>7105</v>
      </c>
      <c r="G1893" s="399">
        <v>54769</v>
      </c>
      <c r="H1893" s="399">
        <v>11.48</v>
      </c>
    </row>
    <row r="1894" spans="1:8" x14ac:dyDescent="0.3">
      <c r="A1894" s="395" t="s">
        <v>4560</v>
      </c>
      <c r="B1894" s="395" t="s">
        <v>2646</v>
      </c>
      <c r="C1894" s="399">
        <v>0</v>
      </c>
      <c r="D1894" s="399">
        <v>0</v>
      </c>
      <c r="E1894" s="399">
        <v>0</v>
      </c>
      <c r="F1894" s="399">
        <v>0</v>
      </c>
      <c r="G1894" s="399">
        <v>0</v>
      </c>
      <c r="H1894" s="399">
        <v>0</v>
      </c>
    </row>
    <row r="1895" spans="1:8" x14ac:dyDescent="0.3">
      <c r="A1895" s="395" t="s">
        <v>2306</v>
      </c>
      <c r="B1895" s="395" t="s">
        <v>1597</v>
      </c>
      <c r="C1895" s="399">
        <v>113952</v>
      </c>
      <c r="D1895" s="399">
        <v>113952</v>
      </c>
      <c r="E1895" s="399">
        <v>27821.69</v>
      </c>
      <c r="F1895" s="399">
        <v>27821.69</v>
      </c>
      <c r="G1895" s="399">
        <v>86130.31</v>
      </c>
      <c r="H1895" s="399">
        <v>24.42</v>
      </c>
    </row>
    <row r="1896" spans="1:8" x14ac:dyDescent="0.3">
      <c r="A1896" s="395" t="s">
        <v>4561</v>
      </c>
      <c r="B1896" s="395" t="s">
        <v>2648</v>
      </c>
      <c r="C1896" s="399">
        <v>0</v>
      </c>
      <c r="D1896" s="399">
        <v>0</v>
      </c>
      <c r="E1896" s="399">
        <v>0</v>
      </c>
      <c r="F1896" s="399">
        <v>0</v>
      </c>
      <c r="G1896" s="399">
        <v>0</v>
      </c>
      <c r="H1896" s="399">
        <v>0</v>
      </c>
    </row>
    <row r="1897" spans="1:8" x14ac:dyDescent="0.3">
      <c r="A1897" s="395" t="s">
        <v>4562</v>
      </c>
      <c r="B1897" s="395" t="s">
        <v>984</v>
      </c>
      <c r="C1897" s="399">
        <v>0</v>
      </c>
      <c r="D1897" s="399">
        <v>0</v>
      </c>
      <c r="E1897" s="399">
        <v>0</v>
      </c>
      <c r="F1897" s="399">
        <v>0</v>
      </c>
      <c r="G1897" s="399">
        <v>0</v>
      </c>
      <c r="H1897" s="399">
        <v>0</v>
      </c>
    </row>
    <row r="1898" spans="1:8" x14ac:dyDescent="0.3">
      <c r="A1898" s="395" t="s">
        <v>4563</v>
      </c>
      <c r="B1898" s="395" t="s">
        <v>4564</v>
      </c>
      <c r="C1898" s="399">
        <v>0</v>
      </c>
      <c r="D1898" s="399">
        <v>0</v>
      </c>
      <c r="E1898" s="399">
        <v>0</v>
      </c>
      <c r="F1898" s="399">
        <v>0</v>
      </c>
      <c r="G1898" s="399">
        <v>0</v>
      </c>
      <c r="H1898" s="399">
        <v>0</v>
      </c>
    </row>
    <row r="1899" spans="1:8" x14ac:dyDescent="0.3">
      <c r="A1899" s="395" t="s">
        <v>4565</v>
      </c>
      <c r="B1899" s="395" t="s">
        <v>244</v>
      </c>
      <c r="C1899" s="399">
        <v>0</v>
      </c>
      <c r="D1899" s="399">
        <v>0</v>
      </c>
      <c r="E1899" s="399">
        <v>0</v>
      </c>
      <c r="F1899" s="399">
        <v>0</v>
      </c>
      <c r="G1899" s="399">
        <v>0</v>
      </c>
      <c r="H1899" s="399">
        <v>0</v>
      </c>
    </row>
    <row r="1900" spans="1:8" x14ac:dyDescent="0.3">
      <c r="A1900" s="395" t="s">
        <v>4566</v>
      </c>
      <c r="B1900" s="395" t="s">
        <v>1036</v>
      </c>
      <c r="C1900" s="399">
        <v>0</v>
      </c>
      <c r="D1900" s="399">
        <v>0</v>
      </c>
      <c r="E1900" s="399">
        <v>0</v>
      </c>
      <c r="F1900" s="399">
        <v>0</v>
      </c>
      <c r="G1900" s="399">
        <v>0</v>
      </c>
      <c r="H1900" s="399">
        <v>0</v>
      </c>
    </row>
    <row r="1901" spans="1:8" x14ac:dyDescent="0.3">
      <c r="A1901" s="395" t="s">
        <v>4567</v>
      </c>
      <c r="B1901" s="395" t="s">
        <v>2658</v>
      </c>
      <c r="C1901" s="399">
        <v>0</v>
      </c>
      <c r="D1901" s="399">
        <v>0</v>
      </c>
      <c r="E1901" s="399">
        <v>0</v>
      </c>
      <c r="F1901" s="399">
        <v>0</v>
      </c>
      <c r="G1901" s="399">
        <v>0</v>
      </c>
      <c r="H1901" s="399">
        <v>0</v>
      </c>
    </row>
    <row r="1902" spans="1:8" x14ac:dyDescent="0.3">
      <c r="A1902" s="395" t="s">
        <v>4568</v>
      </c>
      <c r="B1902" s="395" t="s">
        <v>4493</v>
      </c>
      <c r="C1902" s="399">
        <v>0</v>
      </c>
      <c r="D1902" s="399">
        <v>0</v>
      </c>
      <c r="E1902" s="399">
        <v>0</v>
      </c>
      <c r="F1902" s="399">
        <v>0</v>
      </c>
      <c r="G1902" s="399">
        <v>0</v>
      </c>
      <c r="H1902" s="399">
        <v>0</v>
      </c>
    </row>
    <row r="1903" spans="1:8" x14ac:dyDescent="0.3">
      <c r="A1903" s="395" t="s">
        <v>4569</v>
      </c>
      <c r="B1903" s="395" t="s">
        <v>2663</v>
      </c>
      <c r="C1903" s="399">
        <v>0</v>
      </c>
      <c r="D1903" s="399">
        <v>0</v>
      </c>
      <c r="E1903" s="399">
        <v>0</v>
      </c>
      <c r="F1903" s="399">
        <v>0</v>
      </c>
      <c r="G1903" s="399">
        <v>0</v>
      </c>
      <c r="H1903" s="399">
        <v>0</v>
      </c>
    </row>
    <row r="1904" spans="1:8" x14ac:dyDescent="0.3">
      <c r="A1904" s="395" t="s">
        <v>4570</v>
      </c>
      <c r="B1904" s="395" t="s">
        <v>180</v>
      </c>
      <c r="C1904" s="399">
        <v>0</v>
      </c>
      <c r="D1904" s="399">
        <v>0</v>
      </c>
      <c r="E1904" s="399">
        <v>0</v>
      </c>
      <c r="F1904" s="399">
        <v>0</v>
      </c>
      <c r="G1904" s="399">
        <v>0</v>
      </c>
      <c r="H1904" s="399">
        <v>0</v>
      </c>
    </row>
    <row r="1905" spans="1:8" x14ac:dyDescent="0.3">
      <c r="A1905" s="395" t="s">
        <v>4571</v>
      </c>
      <c r="B1905" s="395" t="s">
        <v>51</v>
      </c>
      <c r="C1905" s="399">
        <v>0</v>
      </c>
      <c r="D1905" s="399">
        <v>0</v>
      </c>
      <c r="E1905" s="399">
        <v>0</v>
      </c>
      <c r="F1905" s="399">
        <v>0</v>
      </c>
      <c r="G1905" s="399">
        <v>0</v>
      </c>
      <c r="H1905" s="399">
        <v>0</v>
      </c>
    </row>
    <row r="1906" spans="1:8" x14ac:dyDescent="0.3">
      <c r="A1906" s="395" t="s">
        <v>4572</v>
      </c>
      <c r="B1906" s="395" t="s">
        <v>181</v>
      </c>
      <c r="C1906" s="399">
        <v>0</v>
      </c>
      <c r="D1906" s="399">
        <v>0</v>
      </c>
      <c r="E1906" s="399">
        <v>0</v>
      </c>
      <c r="F1906" s="399">
        <v>0</v>
      </c>
      <c r="G1906" s="399">
        <v>0</v>
      </c>
      <c r="H1906" s="399">
        <v>0</v>
      </c>
    </row>
    <row r="1907" spans="1:8" x14ac:dyDescent="0.3">
      <c r="A1907" s="395" t="s">
        <v>4573</v>
      </c>
      <c r="B1907" s="395" t="s">
        <v>580</v>
      </c>
      <c r="C1907" s="399">
        <v>0</v>
      </c>
      <c r="D1907" s="399">
        <v>0</v>
      </c>
      <c r="E1907" s="399">
        <v>0</v>
      </c>
      <c r="F1907" s="399">
        <v>0</v>
      </c>
      <c r="G1907" s="399">
        <v>0</v>
      </c>
      <c r="H1907" s="399">
        <v>0</v>
      </c>
    </row>
    <row r="1908" spans="1:8" x14ac:dyDescent="0.3">
      <c r="A1908" s="395" t="s">
        <v>4574</v>
      </c>
      <c r="B1908" s="395" t="s">
        <v>249</v>
      </c>
      <c r="C1908" s="399">
        <v>0</v>
      </c>
      <c r="D1908" s="399">
        <v>0</v>
      </c>
      <c r="E1908" s="399">
        <v>0</v>
      </c>
      <c r="F1908" s="399">
        <v>0</v>
      </c>
      <c r="G1908" s="399">
        <v>0</v>
      </c>
      <c r="H1908" s="399">
        <v>0</v>
      </c>
    </row>
    <row r="1909" spans="1:8" x14ac:dyDescent="0.3">
      <c r="A1909" s="395" t="s">
        <v>4575</v>
      </c>
      <c r="B1909" s="395" t="s">
        <v>4576</v>
      </c>
      <c r="C1909" s="399">
        <v>0</v>
      </c>
      <c r="D1909" s="399">
        <v>0</v>
      </c>
      <c r="E1909" s="399">
        <v>0</v>
      </c>
      <c r="F1909" s="399">
        <v>0</v>
      </c>
      <c r="G1909" s="399">
        <v>0</v>
      </c>
      <c r="H1909" s="399">
        <v>0</v>
      </c>
    </row>
    <row r="1910" spans="1:8" x14ac:dyDescent="0.3">
      <c r="A1910" s="395" t="s">
        <v>4577</v>
      </c>
      <c r="B1910" s="395" t="s">
        <v>4578</v>
      </c>
      <c r="C1910" s="399">
        <v>0</v>
      </c>
      <c r="D1910" s="399">
        <v>0</v>
      </c>
      <c r="E1910" s="399">
        <v>0</v>
      </c>
      <c r="F1910" s="399">
        <v>0</v>
      </c>
      <c r="G1910" s="399">
        <v>0</v>
      </c>
      <c r="H1910" s="399">
        <v>0</v>
      </c>
    </row>
    <row r="1911" spans="1:8" x14ac:dyDescent="0.3">
      <c r="A1911" s="395" t="s">
        <v>4579</v>
      </c>
      <c r="B1911" s="395" t="s">
        <v>2734</v>
      </c>
      <c r="C1911" s="399">
        <v>0</v>
      </c>
      <c r="D1911" s="399">
        <v>0</v>
      </c>
      <c r="E1911" s="399">
        <v>0</v>
      </c>
      <c r="F1911" s="399">
        <v>0</v>
      </c>
      <c r="G1911" s="399">
        <v>0</v>
      </c>
      <c r="H1911" s="399">
        <v>0</v>
      </c>
    </row>
    <row r="1912" spans="1:8" x14ac:dyDescent="0.3">
      <c r="A1912" s="395" t="s">
        <v>4580</v>
      </c>
      <c r="B1912" s="395" t="s">
        <v>736</v>
      </c>
      <c r="C1912" s="399">
        <v>0</v>
      </c>
      <c r="D1912" s="399">
        <v>0</v>
      </c>
      <c r="E1912" s="399">
        <v>0</v>
      </c>
      <c r="F1912" s="399">
        <v>0</v>
      </c>
      <c r="G1912" s="399">
        <v>0</v>
      </c>
      <c r="H1912" s="399">
        <v>0</v>
      </c>
    </row>
    <row r="1913" spans="1:8" x14ac:dyDescent="0.3">
      <c r="A1913" s="395" t="s">
        <v>4581</v>
      </c>
      <c r="B1913" s="395" t="s">
        <v>582</v>
      </c>
      <c r="C1913" s="399">
        <v>0</v>
      </c>
      <c r="D1913" s="399">
        <v>0</v>
      </c>
      <c r="E1913" s="399">
        <v>0</v>
      </c>
      <c r="F1913" s="399">
        <v>0</v>
      </c>
      <c r="G1913" s="399">
        <v>0</v>
      </c>
      <c r="H1913" s="399">
        <v>0</v>
      </c>
    </row>
    <row r="1914" spans="1:8" x14ac:dyDescent="0.3">
      <c r="A1914" s="395" t="s">
        <v>4582</v>
      </c>
      <c r="B1914" s="395" t="s">
        <v>744</v>
      </c>
      <c r="C1914" s="399">
        <v>0</v>
      </c>
      <c r="D1914" s="399">
        <v>0</v>
      </c>
      <c r="E1914" s="399">
        <v>0</v>
      </c>
      <c r="F1914" s="399">
        <v>0</v>
      </c>
      <c r="G1914" s="399">
        <v>0</v>
      </c>
      <c r="H1914" s="399">
        <v>0</v>
      </c>
    </row>
    <row r="1915" spans="1:8" x14ac:dyDescent="0.3">
      <c r="A1915" s="395" t="s">
        <v>4583</v>
      </c>
      <c r="B1915" s="395" t="s">
        <v>2740</v>
      </c>
      <c r="C1915" s="399">
        <v>0</v>
      </c>
      <c r="D1915" s="399">
        <v>0</v>
      </c>
      <c r="E1915" s="399">
        <v>0</v>
      </c>
      <c r="F1915" s="399">
        <v>0</v>
      </c>
      <c r="G1915" s="399">
        <v>0</v>
      </c>
      <c r="H1915" s="399">
        <v>0</v>
      </c>
    </row>
    <row r="1916" spans="1:8" x14ac:dyDescent="0.3">
      <c r="A1916" s="395" t="s">
        <v>4584</v>
      </c>
      <c r="B1916" s="395" t="s">
        <v>259</v>
      </c>
      <c r="C1916" s="399">
        <v>0</v>
      </c>
      <c r="D1916" s="399">
        <v>0</v>
      </c>
      <c r="E1916" s="399">
        <v>0</v>
      </c>
      <c r="F1916" s="399">
        <v>0</v>
      </c>
      <c r="G1916" s="399">
        <v>0</v>
      </c>
      <c r="H1916" s="399">
        <v>0</v>
      </c>
    </row>
    <row r="1917" spans="1:8" x14ac:dyDescent="0.3">
      <c r="A1917" s="395" t="s">
        <v>4585</v>
      </c>
      <c r="B1917" s="395" t="s">
        <v>53</v>
      </c>
      <c r="C1917" s="399">
        <v>0</v>
      </c>
      <c r="D1917" s="399">
        <v>0</v>
      </c>
      <c r="E1917" s="399">
        <v>0</v>
      </c>
      <c r="F1917" s="399">
        <v>0</v>
      </c>
      <c r="G1917" s="399">
        <v>0</v>
      </c>
      <c r="H1917" s="399">
        <v>0</v>
      </c>
    </row>
    <row r="1918" spans="1:8" x14ac:dyDescent="0.3">
      <c r="A1918" s="395" t="s">
        <v>4586</v>
      </c>
      <c r="B1918" s="395" t="s">
        <v>628</v>
      </c>
      <c r="C1918" s="399">
        <v>0</v>
      </c>
      <c r="D1918" s="399">
        <v>0</v>
      </c>
      <c r="E1918" s="399">
        <v>0</v>
      </c>
      <c r="F1918" s="399">
        <v>0</v>
      </c>
      <c r="G1918" s="399">
        <v>0</v>
      </c>
      <c r="H1918" s="399">
        <v>0</v>
      </c>
    </row>
    <row r="1919" spans="1:8" x14ac:dyDescent="0.3">
      <c r="A1919" s="395" t="s">
        <v>4587</v>
      </c>
      <c r="B1919" s="395" t="s">
        <v>1639</v>
      </c>
      <c r="C1919" s="399">
        <v>0</v>
      </c>
      <c r="D1919" s="399">
        <v>0</v>
      </c>
      <c r="E1919" s="399">
        <v>0</v>
      </c>
      <c r="F1919" s="399">
        <v>0</v>
      </c>
      <c r="G1919" s="399">
        <v>0</v>
      </c>
      <c r="H1919" s="399">
        <v>0</v>
      </c>
    </row>
    <row r="1920" spans="1:8" x14ac:dyDescent="0.3">
      <c r="A1920" s="395" t="s">
        <v>4588</v>
      </c>
      <c r="B1920" s="395" t="s">
        <v>630</v>
      </c>
      <c r="C1920" s="399">
        <v>0</v>
      </c>
      <c r="D1920" s="399">
        <v>0</v>
      </c>
      <c r="E1920" s="399">
        <v>0</v>
      </c>
      <c r="F1920" s="399">
        <v>0</v>
      </c>
      <c r="G1920" s="399">
        <v>0</v>
      </c>
      <c r="H1920" s="399">
        <v>0</v>
      </c>
    </row>
    <row r="1921" spans="1:8" x14ac:dyDescent="0.3">
      <c r="A1921" s="395" t="s">
        <v>4589</v>
      </c>
      <c r="B1921" s="395" t="s">
        <v>2743</v>
      </c>
      <c r="C1921" s="399">
        <v>0</v>
      </c>
      <c r="D1921" s="399">
        <v>0</v>
      </c>
      <c r="E1921" s="399">
        <v>0</v>
      </c>
      <c r="F1921" s="399">
        <v>0</v>
      </c>
      <c r="G1921" s="399">
        <v>0</v>
      </c>
      <c r="H1921" s="399">
        <v>0</v>
      </c>
    </row>
    <row r="1922" spans="1:8" x14ac:dyDescent="0.3">
      <c r="A1922" s="395" t="s">
        <v>4590</v>
      </c>
      <c r="B1922" s="395" t="s">
        <v>54</v>
      </c>
      <c r="C1922" s="399">
        <v>0</v>
      </c>
      <c r="D1922" s="399">
        <v>0</v>
      </c>
      <c r="E1922" s="399">
        <v>0</v>
      </c>
      <c r="F1922" s="399">
        <v>0</v>
      </c>
      <c r="G1922" s="399">
        <v>0</v>
      </c>
      <c r="H1922" s="399">
        <v>0</v>
      </c>
    </row>
    <row r="1923" spans="1:8" x14ac:dyDescent="0.3">
      <c r="A1923" s="395" t="s">
        <v>4591</v>
      </c>
      <c r="B1923" s="395" t="s">
        <v>588</v>
      </c>
      <c r="C1923" s="399">
        <v>0</v>
      </c>
      <c r="D1923" s="399">
        <v>0</v>
      </c>
      <c r="E1923" s="399">
        <v>0</v>
      </c>
      <c r="F1923" s="399">
        <v>0</v>
      </c>
      <c r="G1923" s="399">
        <v>0</v>
      </c>
      <c r="H1923" s="399">
        <v>0</v>
      </c>
    </row>
    <row r="1924" spans="1:8" x14ac:dyDescent="0.3">
      <c r="A1924" s="395" t="s">
        <v>4592</v>
      </c>
      <c r="B1924" s="395" t="s">
        <v>812</v>
      </c>
      <c r="C1924" s="399">
        <v>0</v>
      </c>
      <c r="D1924" s="399">
        <v>0</v>
      </c>
      <c r="E1924" s="399">
        <v>0</v>
      </c>
      <c r="F1924" s="399">
        <v>0</v>
      </c>
      <c r="G1924" s="399">
        <v>0</v>
      </c>
      <c r="H1924" s="399">
        <v>0</v>
      </c>
    </row>
    <row r="1925" spans="1:8" x14ac:dyDescent="0.3">
      <c r="A1925" s="395" t="s">
        <v>4593</v>
      </c>
      <c r="B1925" s="395" t="s">
        <v>592</v>
      </c>
      <c r="C1925" s="399">
        <v>0</v>
      </c>
      <c r="D1925" s="399">
        <v>0</v>
      </c>
      <c r="E1925" s="399">
        <v>0</v>
      </c>
      <c r="F1925" s="399">
        <v>0</v>
      </c>
      <c r="G1925" s="399">
        <v>0</v>
      </c>
      <c r="H1925" s="399">
        <v>0</v>
      </c>
    </row>
    <row r="1926" spans="1:8" x14ac:dyDescent="0.3">
      <c r="A1926" s="395" t="s">
        <v>4594</v>
      </c>
      <c r="B1926" s="395" t="s">
        <v>563</v>
      </c>
      <c r="C1926" s="399">
        <v>0</v>
      </c>
      <c r="D1926" s="399">
        <v>0</v>
      </c>
      <c r="E1926" s="399">
        <v>0</v>
      </c>
      <c r="F1926" s="399">
        <v>0</v>
      </c>
      <c r="G1926" s="399">
        <v>0</v>
      </c>
      <c r="H1926" s="399">
        <v>0</v>
      </c>
    </row>
    <row r="1927" spans="1:8" x14ac:dyDescent="0.3">
      <c r="A1927" s="395" t="s">
        <v>2307</v>
      </c>
      <c r="B1927" s="395" t="s">
        <v>595</v>
      </c>
      <c r="C1927" s="399">
        <v>15</v>
      </c>
      <c r="D1927" s="399">
        <v>15</v>
      </c>
      <c r="E1927" s="399">
        <v>0</v>
      </c>
      <c r="F1927" s="399">
        <v>0</v>
      </c>
      <c r="G1927" s="399">
        <v>15</v>
      </c>
      <c r="H1927" s="399">
        <v>0</v>
      </c>
    </row>
    <row r="1928" spans="1:8" x14ac:dyDescent="0.3">
      <c r="A1928" s="395" t="s">
        <v>4595</v>
      </c>
      <c r="B1928" s="395" t="s">
        <v>2745</v>
      </c>
      <c r="C1928" s="399">
        <v>0</v>
      </c>
      <c r="D1928" s="399">
        <v>0</v>
      </c>
      <c r="E1928" s="399">
        <v>0</v>
      </c>
      <c r="F1928" s="399">
        <v>0</v>
      </c>
      <c r="G1928" s="399">
        <v>0</v>
      </c>
      <c r="H1928" s="399">
        <v>0</v>
      </c>
    </row>
    <row r="1929" spans="1:8" x14ac:dyDescent="0.3">
      <c r="A1929" s="395" t="s">
        <v>4596</v>
      </c>
      <c r="B1929" s="395" t="s">
        <v>761</v>
      </c>
      <c r="C1929" s="399">
        <v>0</v>
      </c>
      <c r="D1929" s="399">
        <v>0</v>
      </c>
      <c r="E1929" s="399">
        <v>0</v>
      </c>
      <c r="F1929" s="399">
        <v>0</v>
      </c>
      <c r="G1929" s="399">
        <v>0</v>
      </c>
      <c r="H1929" s="399">
        <v>0</v>
      </c>
    </row>
    <row r="1930" spans="1:8" x14ac:dyDescent="0.3">
      <c r="A1930" s="395" t="s">
        <v>2308</v>
      </c>
      <c r="B1930" s="395" t="s">
        <v>907</v>
      </c>
      <c r="C1930" s="399">
        <v>9504</v>
      </c>
      <c r="D1930" s="399">
        <v>9504</v>
      </c>
      <c r="E1930" s="399">
        <v>0</v>
      </c>
      <c r="F1930" s="399">
        <v>0</v>
      </c>
      <c r="G1930" s="399">
        <v>9504</v>
      </c>
      <c r="H1930" s="399">
        <v>0</v>
      </c>
    </row>
    <row r="1931" spans="1:8" x14ac:dyDescent="0.3">
      <c r="A1931" s="395" t="s">
        <v>2309</v>
      </c>
      <c r="B1931" s="395" t="s">
        <v>765</v>
      </c>
      <c r="C1931" s="399">
        <v>159805</v>
      </c>
      <c r="D1931" s="399">
        <v>159805</v>
      </c>
      <c r="E1931" s="399">
        <v>35436.97</v>
      </c>
      <c r="F1931" s="399">
        <v>35436.97</v>
      </c>
      <c r="G1931" s="399">
        <v>124368.03</v>
      </c>
      <c r="H1931" s="399">
        <v>22.18</v>
      </c>
    </row>
    <row r="1932" spans="1:8" x14ac:dyDescent="0.3">
      <c r="A1932" s="395" t="s">
        <v>2310</v>
      </c>
      <c r="B1932" s="395" t="s">
        <v>258</v>
      </c>
      <c r="C1932" s="399">
        <v>15980</v>
      </c>
      <c r="D1932" s="399">
        <v>15980</v>
      </c>
      <c r="E1932" s="399">
        <v>1351.59</v>
      </c>
      <c r="F1932" s="399">
        <v>1351.59</v>
      </c>
      <c r="G1932" s="399">
        <v>14628.41</v>
      </c>
      <c r="H1932" s="399">
        <v>8.4600000000000009</v>
      </c>
    </row>
    <row r="1933" spans="1:8" x14ac:dyDescent="0.3">
      <c r="A1933" s="395" t="s">
        <v>2311</v>
      </c>
      <c r="B1933" s="395" t="s">
        <v>1599</v>
      </c>
      <c r="C1933" s="399">
        <v>5156</v>
      </c>
      <c r="D1933" s="399">
        <v>5156</v>
      </c>
      <c r="E1933" s="399">
        <v>0</v>
      </c>
      <c r="F1933" s="399">
        <v>0</v>
      </c>
      <c r="G1933" s="399">
        <v>5156</v>
      </c>
      <c r="H1933" s="399">
        <v>0</v>
      </c>
    </row>
    <row r="1934" spans="1:8" x14ac:dyDescent="0.3">
      <c r="A1934" s="395" t="s">
        <v>2312</v>
      </c>
      <c r="B1934" s="395" t="s">
        <v>1611</v>
      </c>
      <c r="C1934" s="399">
        <v>52799</v>
      </c>
      <c r="D1934" s="399">
        <v>52799</v>
      </c>
      <c r="E1934" s="399">
        <v>-15.25</v>
      </c>
      <c r="F1934" s="399">
        <v>-15.25</v>
      </c>
      <c r="G1934" s="399">
        <v>52814.25</v>
      </c>
      <c r="H1934" s="399">
        <v>-0.03</v>
      </c>
    </row>
    <row r="1935" spans="1:8" x14ac:dyDescent="0.3">
      <c r="A1935" s="395" t="s">
        <v>2313</v>
      </c>
      <c r="B1935" s="395" t="s">
        <v>1613</v>
      </c>
      <c r="C1935" s="399">
        <v>31680</v>
      </c>
      <c r="D1935" s="399">
        <v>31680</v>
      </c>
      <c r="E1935" s="399">
        <v>4754.0200000000004</v>
      </c>
      <c r="F1935" s="399">
        <v>4754.0200000000004</v>
      </c>
      <c r="G1935" s="399">
        <v>26925.98</v>
      </c>
      <c r="H1935" s="399">
        <v>15.01</v>
      </c>
    </row>
    <row r="1936" spans="1:8" x14ac:dyDescent="0.3">
      <c r="A1936" s="395" t="s">
        <v>2314</v>
      </c>
      <c r="B1936" s="395" t="s">
        <v>1615</v>
      </c>
      <c r="C1936" s="399">
        <v>42240</v>
      </c>
      <c r="D1936" s="399">
        <v>42240</v>
      </c>
      <c r="E1936" s="399">
        <v>9981.19</v>
      </c>
      <c r="F1936" s="399">
        <v>9981.19</v>
      </c>
      <c r="G1936" s="399">
        <v>32258.81</v>
      </c>
      <c r="H1936" s="399">
        <v>23.63</v>
      </c>
    </row>
    <row r="1937" spans="1:8" x14ac:dyDescent="0.3">
      <c r="A1937" s="395" t="s">
        <v>4597</v>
      </c>
      <c r="B1937" s="395" t="s">
        <v>4598</v>
      </c>
      <c r="C1937" s="399">
        <v>0</v>
      </c>
      <c r="D1937" s="399">
        <v>0</v>
      </c>
      <c r="E1937" s="399">
        <v>0</v>
      </c>
      <c r="F1937" s="399">
        <v>0</v>
      </c>
      <c r="G1937" s="399">
        <v>0</v>
      </c>
      <c r="H1937" s="399">
        <v>0</v>
      </c>
    </row>
    <row r="1938" spans="1:8" x14ac:dyDescent="0.3">
      <c r="A1938" s="395" t="s">
        <v>2315</v>
      </c>
      <c r="B1938" s="395" t="s">
        <v>44</v>
      </c>
      <c r="C1938" s="399">
        <v>91643</v>
      </c>
      <c r="D1938" s="399">
        <v>91643</v>
      </c>
      <c r="E1938" s="399">
        <v>22910.76</v>
      </c>
      <c r="F1938" s="399">
        <v>22910.76</v>
      </c>
      <c r="G1938" s="399">
        <v>68732.240000000005</v>
      </c>
      <c r="H1938" s="399">
        <v>25</v>
      </c>
    </row>
    <row r="1939" spans="1:8" x14ac:dyDescent="0.3">
      <c r="A1939" s="395" t="s">
        <v>2316</v>
      </c>
      <c r="B1939" s="395" t="s">
        <v>687</v>
      </c>
      <c r="C1939" s="399">
        <v>2025</v>
      </c>
      <c r="D1939" s="399">
        <v>2025</v>
      </c>
      <c r="E1939" s="399">
        <v>0</v>
      </c>
      <c r="F1939" s="399">
        <v>0</v>
      </c>
      <c r="G1939" s="399">
        <v>2025</v>
      </c>
      <c r="H1939" s="399">
        <v>0</v>
      </c>
    </row>
    <row r="1940" spans="1:8" x14ac:dyDescent="0.3">
      <c r="A1940" s="395" t="s">
        <v>2317</v>
      </c>
      <c r="B1940" s="395" t="s">
        <v>183</v>
      </c>
      <c r="C1940" s="399">
        <v>502</v>
      </c>
      <c r="D1940" s="399">
        <v>502</v>
      </c>
      <c r="E1940" s="399">
        <v>0</v>
      </c>
      <c r="F1940" s="399">
        <v>0</v>
      </c>
      <c r="G1940" s="399">
        <v>502</v>
      </c>
      <c r="H1940" s="399">
        <v>0</v>
      </c>
    </row>
    <row r="1941" spans="1:8" x14ac:dyDescent="0.3">
      <c r="A1941" s="395" t="s">
        <v>2318</v>
      </c>
      <c r="B1941" s="395" t="s">
        <v>1625</v>
      </c>
      <c r="C1941" s="399">
        <v>0</v>
      </c>
      <c r="D1941" s="399">
        <v>0</v>
      </c>
      <c r="E1941" s="399">
        <v>611</v>
      </c>
      <c r="F1941" s="399">
        <v>611</v>
      </c>
      <c r="G1941" s="399">
        <v>-611</v>
      </c>
      <c r="H1941" s="399">
        <v>100</v>
      </c>
    </row>
    <row r="1942" spans="1:8" x14ac:dyDescent="0.3">
      <c r="A1942" s="395" t="s">
        <v>2319</v>
      </c>
      <c r="B1942" s="395" t="s">
        <v>600</v>
      </c>
      <c r="C1942" s="399">
        <v>97000</v>
      </c>
      <c r="D1942" s="399">
        <v>97000</v>
      </c>
      <c r="E1942" s="399">
        <v>61833.17</v>
      </c>
      <c r="F1942" s="399">
        <v>61833.17</v>
      </c>
      <c r="G1942" s="399">
        <v>35166.83</v>
      </c>
      <c r="H1942" s="399">
        <v>63.75</v>
      </c>
    </row>
    <row r="1943" spans="1:8" x14ac:dyDescent="0.3">
      <c r="A1943" s="395" t="s">
        <v>4599</v>
      </c>
      <c r="B1943" s="395" t="s">
        <v>262</v>
      </c>
      <c r="C1943" s="399">
        <v>0</v>
      </c>
      <c r="D1943" s="399">
        <v>0</v>
      </c>
      <c r="E1943" s="399">
        <v>0</v>
      </c>
      <c r="F1943" s="399">
        <v>0</v>
      </c>
      <c r="G1943" s="399">
        <v>0</v>
      </c>
      <c r="H1943" s="399">
        <v>0</v>
      </c>
    </row>
    <row r="1944" spans="1:8" x14ac:dyDescent="0.3">
      <c r="A1944" s="395" t="s">
        <v>4600</v>
      </c>
      <c r="B1944" s="395" t="s">
        <v>2785</v>
      </c>
      <c r="C1944" s="399">
        <v>0</v>
      </c>
      <c r="D1944" s="399">
        <v>0</v>
      </c>
      <c r="E1944" s="399">
        <v>0</v>
      </c>
      <c r="F1944" s="399">
        <v>0</v>
      </c>
      <c r="G1944" s="399">
        <v>0</v>
      </c>
      <c r="H1944" s="399">
        <v>0</v>
      </c>
    </row>
    <row r="1945" spans="1:8" x14ac:dyDescent="0.3">
      <c r="A1945" s="395" t="s">
        <v>4601</v>
      </c>
      <c r="B1945" s="395" t="s">
        <v>697</v>
      </c>
      <c r="C1945" s="399">
        <v>0</v>
      </c>
      <c r="D1945" s="399">
        <v>0</v>
      </c>
      <c r="E1945" s="399">
        <v>0</v>
      </c>
      <c r="F1945" s="399">
        <v>0</v>
      </c>
      <c r="G1945" s="399">
        <v>0</v>
      </c>
      <c r="H1945" s="399">
        <v>0</v>
      </c>
    </row>
    <row r="1946" spans="1:8" x14ac:dyDescent="0.3">
      <c r="A1946" s="395" t="s">
        <v>4602</v>
      </c>
      <c r="B1946" s="395" t="s">
        <v>55</v>
      </c>
      <c r="C1946" s="399">
        <v>0</v>
      </c>
      <c r="D1946" s="399">
        <v>0</v>
      </c>
      <c r="E1946" s="399">
        <v>2388.91</v>
      </c>
      <c r="F1946" s="399">
        <v>2388.91</v>
      </c>
      <c r="G1946" s="399">
        <v>-2388.91</v>
      </c>
      <c r="H1946" s="399">
        <v>100</v>
      </c>
    </row>
    <row r="1947" spans="1:8" x14ac:dyDescent="0.3">
      <c r="A1947" s="395" t="s">
        <v>4603</v>
      </c>
      <c r="B1947" s="395" t="s">
        <v>4604</v>
      </c>
      <c r="C1947" s="399">
        <v>0</v>
      </c>
      <c r="D1947" s="399">
        <v>0</v>
      </c>
      <c r="E1947" s="399">
        <v>0</v>
      </c>
      <c r="F1947" s="399">
        <v>0</v>
      </c>
      <c r="G1947" s="399">
        <v>0</v>
      </c>
      <c r="H1947" s="399">
        <v>0</v>
      </c>
    </row>
    <row r="1948" spans="1:8" x14ac:dyDescent="0.3">
      <c r="A1948" s="395" t="s">
        <v>4605</v>
      </c>
      <c r="B1948" s="395" t="s">
        <v>4606</v>
      </c>
      <c r="C1948" s="399">
        <v>0</v>
      </c>
      <c r="D1948" s="399">
        <v>0</v>
      </c>
      <c r="E1948" s="399">
        <v>0</v>
      </c>
      <c r="F1948" s="399">
        <v>0</v>
      </c>
      <c r="G1948" s="399">
        <v>0</v>
      </c>
      <c r="H1948" s="399">
        <v>0</v>
      </c>
    </row>
    <row r="1949" spans="1:8" x14ac:dyDescent="0.3">
      <c r="A1949" s="395" t="s">
        <v>2320</v>
      </c>
      <c r="B1949" s="395" t="s">
        <v>261</v>
      </c>
      <c r="C1949" s="399">
        <v>5283</v>
      </c>
      <c r="D1949" s="399">
        <v>5283</v>
      </c>
      <c r="E1949" s="399">
        <v>344.98</v>
      </c>
      <c r="F1949" s="399">
        <v>344.98</v>
      </c>
      <c r="G1949" s="399">
        <v>4938.0200000000004</v>
      </c>
      <c r="H1949" s="399">
        <v>6.53</v>
      </c>
    </row>
    <row r="1950" spans="1:8" x14ac:dyDescent="0.3">
      <c r="A1950" s="395" t="s">
        <v>2321</v>
      </c>
      <c r="B1950" s="395" t="s">
        <v>1617</v>
      </c>
      <c r="C1950" s="399">
        <v>31680</v>
      </c>
      <c r="D1950" s="399">
        <v>31680</v>
      </c>
      <c r="E1950" s="399">
        <v>0</v>
      </c>
      <c r="F1950" s="399">
        <v>0</v>
      </c>
      <c r="G1950" s="399">
        <v>31680</v>
      </c>
      <c r="H1950" s="399">
        <v>0</v>
      </c>
    </row>
    <row r="1951" spans="1:8" x14ac:dyDescent="0.3">
      <c r="A1951" s="395" t="s">
        <v>2322</v>
      </c>
      <c r="B1951" s="395" t="s">
        <v>330</v>
      </c>
      <c r="C1951" s="399">
        <v>9281</v>
      </c>
      <c r="D1951" s="399">
        <v>9281</v>
      </c>
      <c r="E1951" s="399">
        <v>9783.08</v>
      </c>
      <c r="F1951" s="399">
        <v>9783.08</v>
      </c>
      <c r="G1951" s="399">
        <v>-502.08</v>
      </c>
      <c r="H1951" s="399">
        <v>105.41</v>
      </c>
    </row>
    <row r="1952" spans="1:8" x14ac:dyDescent="0.3">
      <c r="A1952" s="395" t="s">
        <v>2323</v>
      </c>
      <c r="B1952" s="395" t="s">
        <v>674</v>
      </c>
      <c r="C1952" s="399">
        <v>8250</v>
      </c>
      <c r="D1952" s="399">
        <v>8250</v>
      </c>
      <c r="E1952" s="399">
        <v>624.85</v>
      </c>
      <c r="F1952" s="399">
        <v>624.85</v>
      </c>
      <c r="G1952" s="399">
        <v>7625.15</v>
      </c>
      <c r="H1952" s="399">
        <v>7.57</v>
      </c>
    </row>
    <row r="1953" spans="1:8" x14ac:dyDescent="0.3">
      <c r="A1953" s="395" t="s">
        <v>2324</v>
      </c>
      <c r="B1953" s="395" t="s">
        <v>676</v>
      </c>
      <c r="C1953" s="399">
        <v>2887</v>
      </c>
      <c r="D1953" s="399">
        <v>2887</v>
      </c>
      <c r="E1953" s="399">
        <v>711.11</v>
      </c>
      <c r="F1953" s="399">
        <v>711.11</v>
      </c>
      <c r="G1953" s="399">
        <v>2175.89</v>
      </c>
      <c r="H1953" s="399">
        <v>24.63</v>
      </c>
    </row>
    <row r="1954" spans="1:8" x14ac:dyDescent="0.3">
      <c r="A1954" s="395" t="s">
        <v>2325</v>
      </c>
      <c r="B1954" s="395" t="s">
        <v>1604</v>
      </c>
      <c r="C1954" s="399">
        <v>8250</v>
      </c>
      <c r="D1954" s="399">
        <v>8250</v>
      </c>
      <c r="E1954" s="399">
        <v>0</v>
      </c>
      <c r="F1954" s="399">
        <v>0</v>
      </c>
      <c r="G1954" s="399">
        <v>8250</v>
      </c>
      <c r="H1954" s="399">
        <v>0</v>
      </c>
    </row>
    <row r="1955" spans="1:8" x14ac:dyDescent="0.3">
      <c r="A1955" s="395" t="s">
        <v>2326</v>
      </c>
      <c r="B1955" s="395" t="s">
        <v>1619</v>
      </c>
      <c r="C1955" s="399">
        <v>42240</v>
      </c>
      <c r="D1955" s="399">
        <v>42240</v>
      </c>
      <c r="E1955" s="399">
        <v>16848.86</v>
      </c>
      <c r="F1955" s="399">
        <v>16848.86</v>
      </c>
      <c r="G1955" s="399">
        <v>25391.14</v>
      </c>
      <c r="H1955" s="399">
        <v>39.89</v>
      </c>
    </row>
    <row r="1956" spans="1:8" x14ac:dyDescent="0.3">
      <c r="A1956" s="395" t="s">
        <v>4607</v>
      </c>
      <c r="B1956" s="395" t="s">
        <v>575</v>
      </c>
      <c r="C1956" s="399">
        <v>0</v>
      </c>
      <c r="D1956" s="399">
        <v>0</v>
      </c>
      <c r="E1956" s="399">
        <v>0</v>
      </c>
      <c r="F1956" s="399">
        <v>0</v>
      </c>
      <c r="G1956" s="399">
        <v>0</v>
      </c>
      <c r="H1956" s="399">
        <v>0</v>
      </c>
    </row>
    <row r="1957" spans="1:8" x14ac:dyDescent="0.3">
      <c r="A1957" s="395" t="s">
        <v>4608</v>
      </c>
      <c r="B1957" s="395" t="s">
        <v>4335</v>
      </c>
      <c r="C1957" s="399">
        <v>0</v>
      </c>
      <c r="D1957" s="399">
        <v>0</v>
      </c>
      <c r="E1957" s="399">
        <v>0</v>
      </c>
      <c r="F1957" s="399">
        <v>0</v>
      </c>
      <c r="G1957" s="399">
        <v>0</v>
      </c>
      <c r="H1957" s="399">
        <v>0</v>
      </c>
    </row>
    <row r="1958" spans="1:8" x14ac:dyDescent="0.3">
      <c r="A1958" s="395" t="s">
        <v>4609</v>
      </c>
      <c r="B1958" s="395" t="s">
        <v>791</v>
      </c>
      <c r="C1958" s="399">
        <v>0</v>
      </c>
      <c r="D1958" s="399">
        <v>0</v>
      </c>
      <c r="E1958" s="399">
        <v>0</v>
      </c>
      <c r="F1958" s="399">
        <v>0</v>
      </c>
      <c r="G1958" s="399">
        <v>0</v>
      </c>
      <c r="H1958" s="399">
        <v>0</v>
      </c>
    </row>
    <row r="1959" spans="1:8" x14ac:dyDescent="0.3">
      <c r="A1959" s="395" t="s">
        <v>4610</v>
      </c>
      <c r="B1959" s="395" t="s">
        <v>4611</v>
      </c>
      <c r="C1959" s="399">
        <v>0</v>
      </c>
      <c r="D1959" s="399">
        <v>0</v>
      </c>
      <c r="E1959" s="399">
        <v>0</v>
      </c>
      <c r="F1959" s="399">
        <v>0</v>
      </c>
      <c r="G1959" s="399">
        <v>0</v>
      </c>
      <c r="H1959" s="399">
        <v>0</v>
      </c>
    </row>
    <row r="1960" spans="1:8" x14ac:dyDescent="0.3">
      <c r="A1960" s="395" t="s">
        <v>4612</v>
      </c>
      <c r="B1960" s="395" t="s">
        <v>3948</v>
      </c>
      <c r="C1960" s="399">
        <v>0</v>
      </c>
      <c r="D1960" s="399">
        <v>0</v>
      </c>
      <c r="E1960" s="399">
        <v>0</v>
      </c>
      <c r="F1960" s="399">
        <v>0</v>
      </c>
      <c r="G1960" s="399">
        <v>0</v>
      </c>
      <c r="H1960" s="399">
        <v>0</v>
      </c>
    </row>
    <row r="1961" spans="1:8" x14ac:dyDescent="0.3">
      <c r="A1961" s="395" t="s">
        <v>2327</v>
      </c>
      <c r="B1961" s="395" t="s">
        <v>722</v>
      </c>
      <c r="C1961" s="399">
        <v>905743</v>
      </c>
      <c r="D1961" s="399">
        <v>905743</v>
      </c>
      <c r="E1961" s="399">
        <v>82288.429999999993</v>
      </c>
      <c r="F1961" s="399">
        <v>82288.429999999993</v>
      </c>
      <c r="G1961" s="399">
        <v>823454.57</v>
      </c>
      <c r="H1961" s="399">
        <v>9.09</v>
      </c>
    </row>
    <row r="1962" spans="1:8" x14ac:dyDescent="0.3">
      <c r="A1962" s="395" t="s">
        <v>4613</v>
      </c>
      <c r="B1962" s="395" t="s">
        <v>4614</v>
      </c>
      <c r="C1962" s="399">
        <v>0</v>
      </c>
      <c r="D1962" s="399">
        <v>0</v>
      </c>
      <c r="E1962" s="399">
        <v>0</v>
      </c>
      <c r="F1962" s="399">
        <v>0</v>
      </c>
      <c r="G1962" s="399">
        <v>0</v>
      </c>
      <c r="H1962" s="399">
        <v>0</v>
      </c>
    </row>
    <row r="1963" spans="1:8" x14ac:dyDescent="0.3">
      <c r="A1963" s="395" t="s">
        <v>4615</v>
      </c>
      <c r="B1963" s="395" t="s">
        <v>4616</v>
      </c>
      <c r="C1963" s="399">
        <v>0</v>
      </c>
      <c r="D1963" s="399">
        <v>0</v>
      </c>
      <c r="E1963" s="399">
        <v>0</v>
      </c>
      <c r="F1963" s="399">
        <v>0</v>
      </c>
      <c r="G1963" s="399">
        <v>0</v>
      </c>
      <c r="H1963" s="399">
        <v>0</v>
      </c>
    </row>
    <row r="1964" spans="1:8" x14ac:dyDescent="0.3">
      <c r="A1964" s="395" t="s">
        <v>2328</v>
      </c>
      <c r="B1964" s="395" t="s">
        <v>794</v>
      </c>
      <c r="C1964" s="399">
        <v>41250</v>
      </c>
      <c r="D1964" s="399">
        <v>41250</v>
      </c>
      <c r="E1964" s="399">
        <v>17874.97</v>
      </c>
      <c r="F1964" s="399">
        <v>17874.97</v>
      </c>
      <c r="G1964" s="399">
        <v>23375.03</v>
      </c>
      <c r="H1964" s="399">
        <v>43.33</v>
      </c>
    </row>
    <row r="1965" spans="1:8" x14ac:dyDescent="0.3">
      <c r="A1965" s="395" t="s">
        <v>2329</v>
      </c>
      <c r="B1965" s="395" t="s">
        <v>646</v>
      </c>
      <c r="C1965" s="399">
        <v>3094</v>
      </c>
      <c r="D1965" s="399">
        <v>3094</v>
      </c>
      <c r="E1965" s="399">
        <v>4788</v>
      </c>
      <c r="F1965" s="399">
        <v>4788</v>
      </c>
      <c r="G1965" s="399">
        <v>-1694</v>
      </c>
      <c r="H1965" s="399">
        <v>154.75</v>
      </c>
    </row>
    <row r="1966" spans="1:8" x14ac:dyDescent="0.3">
      <c r="A1966" s="395" t="s">
        <v>4617</v>
      </c>
      <c r="B1966" s="395" t="s">
        <v>3328</v>
      </c>
      <c r="C1966" s="400">
        <v>0</v>
      </c>
      <c r="D1966" s="400">
        <v>0</v>
      </c>
      <c r="E1966" s="400">
        <v>0</v>
      </c>
      <c r="F1966" s="400">
        <v>0</v>
      </c>
      <c r="G1966" s="400">
        <v>0</v>
      </c>
      <c r="H1966" s="400">
        <v>0</v>
      </c>
    </row>
    <row r="1967" spans="1:8" x14ac:dyDescent="0.3">
      <c r="A1967" s="395" t="s">
        <v>1631</v>
      </c>
      <c r="B1967" s="401"/>
      <c r="C1967" s="399"/>
      <c r="D1967" s="399"/>
      <c r="E1967" s="399"/>
      <c r="F1967" s="399"/>
      <c r="G1967" s="399"/>
      <c r="H1967" s="399"/>
    </row>
    <row r="1969" spans="1:8" x14ac:dyDescent="0.3">
      <c r="A1969" s="395" t="s">
        <v>975</v>
      </c>
      <c r="B1969" s="401"/>
      <c r="C1969" s="399">
        <v>1373147</v>
      </c>
      <c r="D1969" s="399">
        <v>1373147</v>
      </c>
      <c r="E1969" s="399">
        <v>205901.37</v>
      </c>
      <c r="F1969" s="399">
        <v>205901.37</v>
      </c>
      <c r="G1969" s="399">
        <v>1167245.6299999999</v>
      </c>
      <c r="H1969" s="399">
        <v>14.99</v>
      </c>
    </row>
    <row r="1970" spans="1:8" x14ac:dyDescent="0.3">
      <c r="A1970" s="395" t="s">
        <v>976</v>
      </c>
      <c r="B1970" s="401"/>
      <c r="C1970" s="400">
        <v>1566307</v>
      </c>
      <c r="D1970" s="400">
        <v>1566307</v>
      </c>
      <c r="E1970" s="400">
        <v>272516.64</v>
      </c>
      <c r="F1970" s="400">
        <v>272516.64</v>
      </c>
      <c r="G1970" s="400">
        <v>1293790.3600000001</v>
      </c>
      <c r="H1970" s="400">
        <v>17.399999999999999</v>
      </c>
    </row>
    <row r="1971" spans="1:8" x14ac:dyDescent="0.3">
      <c r="A1971" s="395" t="s">
        <v>977</v>
      </c>
      <c r="B1971" s="401"/>
      <c r="C1971" s="399">
        <v>-193160</v>
      </c>
      <c r="D1971" s="399">
        <v>-193160</v>
      </c>
      <c r="E1971" s="399">
        <v>-66615.27</v>
      </c>
      <c r="F1971" s="399">
        <v>-66615.27</v>
      </c>
      <c r="G1971" s="399">
        <v>-126544.73</v>
      </c>
      <c r="H1971" s="399">
        <v>34.49</v>
      </c>
    </row>
    <row r="1973" spans="1:8" x14ac:dyDescent="0.3">
      <c r="A1973" s="395" t="s">
        <v>422</v>
      </c>
      <c r="B1973" s="394"/>
      <c r="C1973" s="394"/>
      <c r="D1973" s="394"/>
      <c r="E1973" s="394"/>
      <c r="F1973" s="394"/>
      <c r="G1973" s="394"/>
      <c r="H1973" s="394"/>
    </row>
    <row r="1974" spans="1:8" x14ac:dyDescent="0.3">
      <c r="A1974" s="395" t="s">
        <v>4618</v>
      </c>
      <c r="B1974" s="395" t="s">
        <v>2492</v>
      </c>
      <c r="C1974" s="399">
        <v>0</v>
      </c>
      <c r="D1974" s="399">
        <v>0</v>
      </c>
      <c r="E1974" s="399">
        <v>16.010000000000002</v>
      </c>
      <c r="F1974" s="399">
        <v>16.010000000000002</v>
      </c>
      <c r="G1974" s="399">
        <v>-16.010000000000002</v>
      </c>
      <c r="H1974" s="399">
        <v>100</v>
      </c>
    </row>
    <row r="1975" spans="1:8" x14ac:dyDescent="0.3">
      <c r="A1975" s="395" t="s">
        <v>4619</v>
      </c>
      <c r="B1975" s="395" t="s">
        <v>2646</v>
      </c>
      <c r="C1975" s="399">
        <v>0</v>
      </c>
      <c r="D1975" s="399">
        <v>0</v>
      </c>
      <c r="E1975" s="399">
        <v>0</v>
      </c>
      <c r="F1975" s="399">
        <v>0</v>
      </c>
      <c r="G1975" s="399">
        <v>0</v>
      </c>
      <c r="H1975" s="399">
        <v>0</v>
      </c>
    </row>
    <row r="1976" spans="1:8" x14ac:dyDescent="0.3">
      <c r="A1976" s="395" t="s">
        <v>4620</v>
      </c>
      <c r="B1976" s="395" t="s">
        <v>1646</v>
      </c>
      <c r="C1976" s="399">
        <v>0</v>
      </c>
      <c r="D1976" s="399">
        <v>0</v>
      </c>
      <c r="E1976" s="399">
        <v>0</v>
      </c>
      <c r="F1976" s="399">
        <v>0</v>
      </c>
      <c r="G1976" s="399">
        <v>0</v>
      </c>
      <c r="H1976" s="399">
        <v>0</v>
      </c>
    </row>
    <row r="1977" spans="1:8" x14ac:dyDescent="0.3">
      <c r="A1977" s="395" t="s">
        <v>4621</v>
      </c>
      <c r="B1977" s="395" t="s">
        <v>4622</v>
      </c>
      <c r="C1977" s="399">
        <v>0</v>
      </c>
      <c r="D1977" s="399">
        <v>0</v>
      </c>
      <c r="E1977" s="399">
        <v>0</v>
      </c>
      <c r="F1977" s="399">
        <v>0</v>
      </c>
      <c r="G1977" s="399">
        <v>0</v>
      </c>
      <c r="H1977" s="399">
        <v>0</v>
      </c>
    </row>
    <row r="1978" spans="1:8" x14ac:dyDescent="0.3">
      <c r="A1978" s="395" t="s">
        <v>2330</v>
      </c>
      <c r="B1978" s="395" t="s">
        <v>1633</v>
      </c>
      <c r="C1978" s="399">
        <v>420000</v>
      </c>
      <c r="D1978" s="399">
        <v>420000</v>
      </c>
      <c r="E1978" s="399">
        <v>136889.09</v>
      </c>
      <c r="F1978" s="399">
        <v>136889.09</v>
      </c>
      <c r="G1978" s="399">
        <v>283110.90999999997</v>
      </c>
      <c r="H1978" s="399">
        <v>32.590000000000003</v>
      </c>
    </row>
    <row r="1979" spans="1:8" x14ac:dyDescent="0.3">
      <c r="A1979" s="395" t="s">
        <v>2331</v>
      </c>
      <c r="B1979" s="395" t="s">
        <v>244</v>
      </c>
      <c r="C1979" s="399">
        <v>778711</v>
      </c>
      <c r="D1979" s="399">
        <v>778711</v>
      </c>
      <c r="E1979" s="399">
        <v>158706.79999999999</v>
      </c>
      <c r="F1979" s="399">
        <v>158706.79999999999</v>
      </c>
      <c r="G1979" s="399">
        <v>620004.19999999995</v>
      </c>
      <c r="H1979" s="399">
        <v>20.38</v>
      </c>
    </row>
    <row r="1980" spans="1:8" x14ac:dyDescent="0.3">
      <c r="A1980" s="395" t="s">
        <v>4623</v>
      </c>
      <c r="B1980" s="395" t="s">
        <v>4493</v>
      </c>
      <c r="C1980" s="399">
        <v>0</v>
      </c>
      <c r="D1980" s="399">
        <v>0</v>
      </c>
      <c r="E1980" s="399">
        <v>0</v>
      </c>
      <c r="F1980" s="399">
        <v>0</v>
      </c>
      <c r="G1980" s="399">
        <v>0</v>
      </c>
      <c r="H1980" s="399">
        <v>0</v>
      </c>
    </row>
    <row r="1981" spans="1:8" x14ac:dyDescent="0.3">
      <c r="A1981" s="395" t="s">
        <v>2332</v>
      </c>
      <c r="B1981" s="395" t="s">
        <v>800</v>
      </c>
      <c r="C1981" s="399">
        <v>30000</v>
      </c>
      <c r="D1981" s="399">
        <v>30000</v>
      </c>
      <c r="E1981" s="399">
        <v>10320.27</v>
      </c>
      <c r="F1981" s="399">
        <v>10320.27</v>
      </c>
      <c r="G1981" s="399">
        <v>19679.73</v>
      </c>
      <c r="H1981" s="399">
        <v>34.4</v>
      </c>
    </row>
    <row r="1982" spans="1:8" x14ac:dyDescent="0.3">
      <c r="A1982" s="395" t="s">
        <v>2333</v>
      </c>
      <c r="B1982" s="395" t="s">
        <v>53</v>
      </c>
      <c r="C1982" s="399">
        <v>1058711</v>
      </c>
      <c r="D1982" s="399">
        <v>1058711</v>
      </c>
      <c r="E1982" s="399">
        <v>327237.01</v>
      </c>
      <c r="F1982" s="399">
        <v>327237.01</v>
      </c>
      <c r="G1982" s="399">
        <v>731473.99</v>
      </c>
      <c r="H1982" s="399">
        <v>30.91</v>
      </c>
    </row>
    <row r="1983" spans="1:8" x14ac:dyDescent="0.3">
      <c r="A1983" s="395" t="s">
        <v>2334</v>
      </c>
      <c r="B1983" s="395" t="s">
        <v>1639</v>
      </c>
      <c r="C1983" s="400">
        <v>110000</v>
      </c>
      <c r="D1983" s="400">
        <v>110000</v>
      </c>
      <c r="E1983" s="400">
        <v>-897.8</v>
      </c>
      <c r="F1983" s="400">
        <v>-897.8</v>
      </c>
      <c r="G1983" s="400">
        <v>110897.8</v>
      </c>
      <c r="H1983" s="400">
        <v>-0.82</v>
      </c>
    </row>
    <row r="1984" spans="1:8" x14ac:dyDescent="0.3">
      <c r="A1984" s="395" t="s">
        <v>1640</v>
      </c>
      <c r="B1984" s="401"/>
      <c r="C1984" s="399"/>
      <c r="D1984" s="399"/>
      <c r="E1984" s="399"/>
      <c r="F1984" s="399"/>
      <c r="G1984" s="399"/>
      <c r="H1984" s="399"/>
    </row>
    <row r="1986" spans="1:8" x14ac:dyDescent="0.3">
      <c r="A1986" s="395" t="s">
        <v>975</v>
      </c>
      <c r="B1986" s="401"/>
      <c r="C1986" s="399">
        <v>1198711</v>
      </c>
      <c r="D1986" s="399">
        <v>1198711</v>
      </c>
      <c r="E1986" s="399">
        <v>295611.90000000002</v>
      </c>
      <c r="F1986" s="399">
        <v>295611.90000000002</v>
      </c>
      <c r="G1986" s="399">
        <v>903099.1</v>
      </c>
      <c r="H1986" s="399">
        <v>24.66</v>
      </c>
    </row>
    <row r="1987" spans="1:8" x14ac:dyDescent="0.3">
      <c r="A1987" s="395" t="s">
        <v>976</v>
      </c>
      <c r="B1987" s="401"/>
      <c r="C1987" s="400">
        <v>1198711</v>
      </c>
      <c r="D1987" s="400">
        <v>1198711</v>
      </c>
      <c r="E1987" s="400">
        <v>336659.48</v>
      </c>
      <c r="F1987" s="400">
        <v>336659.48</v>
      </c>
      <c r="G1987" s="400">
        <v>862051.52</v>
      </c>
      <c r="H1987" s="400">
        <v>28.09</v>
      </c>
    </row>
    <row r="1988" spans="1:8" x14ac:dyDescent="0.3">
      <c r="A1988" s="395" t="s">
        <v>977</v>
      </c>
      <c r="B1988" s="401"/>
      <c r="C1988" s="399">
        <v>0</v>
      </c>
      <c r="D1988" s="399">
        <v>0</v>
      </c>
      <c r="E1988" s="399">
        <v>-41047.58</v>
      </c>
      <c r="F1988" s="399">
        <v>-41047.58</v>
      </c>
      <c r="G1988" s="399">
        <v>41047.58</v>
      </c>
      <c r="H1988" s="399">
        <v>100</v>
      </c>
    </row>
    <row r="1990" spans="1:8" x14ac:dyDescent="0.3">
      <c r="A1990" s="401"/>
      <c r="B1990" s="394"/>
      <c r="C1990" s="394"/>
      <c r="D1990" s="394"/>
      <c r="E1990" s="394"/>
      <c r="F1990" s="394"/>
      <c r="G1990" s="394"/>
      <c r="H1990" s="394"/>
    </row>
    <row r="1992" spans="1:8" x14ac:dyDescent="0.3">
      <c r="A1992" s="395" t="s">
        <v>1648</v>
      </c>
      <c r="B1992" s="401"/>
      <c r="C1992" s="399">
        <v>31217527</v>
      </c>
      <c r="D1992" s="399">
        <v>31217527</v>
      </c>
      <c r="E1992" s="399">
        <v>17780484.75</v>
      </c>
      <c r="F1992" s="399">
        <v>17780484.75</v>
      </c>
      <c r="G1992" s="399">
        <v>13437042.25</v>
      </c>
      <c r="H1992" s="399">
        <v>56.96</v>
      </c>
    </row>
    <row r="1993" spans="1:8" x14ac:dyDescent="0.3">
      <c r="A1993" s="395" t="s">
        <v>1649</v>
      </c>
      <c r="B1993" s="401"/>
      <c r="C1993" s="400">
        <v>32197628</v>
      </c>
      <c r="D1993" s="400">
        <v>32197628</v>
      </c>
      <c r="E1993" s="400">
        <v>8035373.8300000001</v>
      </c>
      <c r="F1993" s="400">
        <v>8035373.8300000001</v>
      </c>
      <c r="G1993" s="400">
        <v>24162254.170000002</v>
      </c>
      <c r="H1993" s="400">
        <v>24.96</v>
      </c>
    </row>
    <row r="1994" spans="1:8" x14ac:dyDescent="0.3">
      <c r="A1994" s="395" t="s">
        <v>977</v>
      </c>
      <c r="B1994" s="401"/>
      <c r="C1994" s="399">
        <v>-980101</v>
      </c>
      <c r="D1994" s="399">
        <v>-980101</v>
      </c>
      <c r="E1994" s="399">
        <v>9745110.9199999999</v>
      </c>
      <c r="F1994" s="399">
        <v>9745110.9199999999</v>
      </c>
      <c r="G1994" s="399">
        <v>-10725211.92</v>
      </c>
      <c r="H1994" s="399">
        <v>994.3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C2399-C6A1-4346-B529-D963CAD8C2FA}">
  <sheetPr>
    <tabColor rgb="FFFF0000"/>
  </sheetPr>
  <dimension ref="A1:G825"/>
  <sheetViews>
    <sheetView workbookViewId="0">
      <pane ySplit="7" topLeftCell="A140" activePane="bottomLeft" state="frozen"/>
      <selection activeCell="E12" sqref="E12"/>
      <selection pane="bottomLeft" activeCell="J174" sqref="J174"/>
    </sheetView>
  </sheetViews>
  <sheetFormatPr defaultRowHeight="14.4" x14ac:dyDescent="0.3"/>
  <cols>
    <col min="1" max="1" width="27.5546875" customWidth="1"/>
    <col min="2" max="2" width="34.77734375" customWidth="1"/>
    <col min="3" max="3" width="16.21875" bestFit="1" customWidth="1"/>
    <col min="4" max="4" width="14.6640625" customWidth="1"/>
    <col min="5" max="6" width="14.5546875" bestFit="1" customWidth="1"/>
    <col min="7" max="7" width="10.109375" customWidth="1"/>
  </cols>
  <sheetData>
    <row r="1" spans="1:7" x14ac:dyDescent="0.3">
      <c r="A1" s="403" t="s">
        <v>2490</v>
      </c>
      <c r="B1" s="402"/>
      <c r="C1" s="402"/>
      <c r="D1" s="402"/>
      <c r="E1" s="402"/>
      <c r="F1" s="402"/>
      <c r="G1" s="402"/>
    </row>
    <row r="2" spans="1:7" x14ac:dyDescent="0.3">
      <c r="A2" s="403" t="s">
        <v>440</v>
      </c>
      <c r="B2" s="402"/>
      <c r="C2" s="402"/>
      <c r="D2" s="402"/>
      <c r="E2" s="402"/>
      <c r="F2" s="402"/>
      <c r="G2" s="402"/>
    </row>
    <row r="3" spans="1:7" x14ac:dyDescent="0.3">
      <c r="A3" s="403" t="s">
        <v>441</v>
      </c>
      <c r="B3" s="402"/>
      <c r="C3" s="402"/>
      <c r="D3" s="402"/>
      <c r="E3" s="402"/>
      <c r="F3" s="402"/>
      <c r="G3" s="402"/>
    </row>
    <row r="5" spans="1:7" x14ac:dyDescent="0.3">
      <c r="A5" s="403" t="s">
        <v>193</v>
      </c>
      <c r="B5" s="403" t="s">
        <v>193</v>
      </c>
      <c r="C5" s="405" t="s">
        <v>193</v>
      </c>
      <c r="D5" s="405" t="s">
        <v>193</v>
      </c>
      <c r="E5" s="405" t="s">
        <v>5011</v>
      </c>
      <c r="F5" s="405" t="s">
        <v>193</v>
      </c>
      <c r="G5" s="405" t="s">
        <v>193</v>
      </c>
    </row>
    <row r="6" spans="1:7" x14ac:dyDescent="0.3">
      <c r="A6" s="403" t="s">
        <v>193</v>
      </c>
      <c r="B6" s="403" t="s">
        <v>193</v>
      </c>
      <c r="C6" s="405" t="s">
        <v>347</v>
      </c>
      <c r="D6" s="405" t="s">
        <v>5012</v>
      </c>
      <c r="E6" s="405" t="s">
        <v>5013</v>
      </c>
      <c r="F6" s="405" t="s">
        <v>5014</v>
      </c>
      <c r="G6" s="405" t="s">
        <v>5015</v>
      </c>
    </row>
    <row r="7" spans="1:7" x14ac:dyDescent="0.3">
      <c r="A7" s="404" t="s">
        <v>40</v>
      </c>
      <c r="B7" s="404" t="s">
        <v>442</v>
      </c>
      <c r="C7" s="406" t="s">
        <v>5016</v>
      </c>
      <c r="D7" s="406" t="s">
        <v>443</v>
      </c>
      <c r="E7" s="406" t="s">
        <v>443</v>
      </c>
      <c r="F7" s="406" t="s">
        <v>298</v>
      </c>
      <c r="G7" s="406" t="s">
        <v>5017</v>
      </c>
    </row>
    <row r="9" spans="1:7" x14ac:dyDescent="0.3">
      <c r="A9" s="403" t="s">
        <v>346</v>
      </c>
      <c r="B9" s="407"/>
      <c r="C9" s="408"/>
      <c r="D9" s="408"/>
      <c r="E9" s="408"/>
      <c r="F9" s="408"/>
      <c r="G9" s="408"/>
    </row>
    <row r="10" spans="1:7" x14ac:dyDescent="0.3">
      <c r="A10" s="403" t="s">
        <v>444</v>
      </c>
      <c r="B10" s="403" t="s">
        <v>43</v>
      </c>
      <c r="C10" s="408">
        <v>9278000</v>
      </c>
      <c r="D10" s="408">
        <v>9329528.8200000003</v>
      </c>
      <c r="E10" s="408">
        <v>9329528.8200000003</v>
      </c>
      <c r="F10" s="408">
        <v>-51528.82</v>
      </c>
      <c r="G10" s="408">
        <v>100.56</v>
      </c>
    </row>
    <row r="11" spans="1:7" x14ac:dyDescent="0.3">
      <c r="A11" s="403" t="s">
        <v>4624</v>
      </c>
      <c r="B11" s="403" t="s">
        <v>2552</v>
      </c>
      <c r="C11" s="408">
        <v>0</v>
      </c>
      <c r="D11" s="408">
        <v>0</v>
      </c>
      <c r="E11" s="408">
        <v>0</v>
      </c>
      <c r="F11" s="408">
        <v>0</v>
      </c>
      <c r="G11" s="408">
        <v>0</v>
      </c>
    </row>
    <row r="12" spans="1:7" x14ac:dyDescent="0.3">
      <c r="A12" s="403" t="s">
        <v>4625</v>
      </c>
      <c r="B12" s="403" t="s">
        <v>2554</v>
      </c>
      <c r="C12" s="408">
        <v>0</v>
      </c>
      <c r="D12" s="408">
        <v>0</v>
      </c>
      <c r="E12" s="408">
        <v>0</v>
      </c>
      <c r="F12" s="408">
        <v>0</v>
      </c>
      <c r="G12" s="408">
        <v>0</v>
      </c>
    </row>
    <row r="13" spans="1:7" x14ac:dyDescent="0.3">
      <c r="A13" s="403" t="s">
        <v>4626</v>
      </c>
      <c r="B13" s="403" t="s">
        <v>2556</v>
      </c>
      <c r="C13" s="408">
        <v>0</v>
      </c>
      <c r="D13" s="408">
        <v>0</v>
      </c>
      <c r="E13" s="408">
        <v>0</v>
      </c>
      <c r="F13" s="408">
        <v>0</v>
      </c>
      <c r="G13" s="408">
        <v>0</v>
      </c>
    </row>
    <row r="14" spans="1:7" x14ac:dyDescent="0.3">
      <c r="A14" s="403" t="s">
        <v>4627</v>
      </c>
      <c r="B14" s="403" t="s">
        <v>2558</v>
      </c>
      <c r="C14" s="408">
        <v>0</v>
      </c>
      <c r="D14" s="408">
        <v>0</v>
      </c>
      <c r="E14" s="408">
        <v>0</v>
      </c>
      <c r="F14" s="408">
        <v>0</v>
      </c>
      <c r="G14" s="408">
        <v>0</v>
      </c>
    </row>
    <row r="15" spans="1:7" x14ac:dyDescent="0.3">
      <c r="A15" s="403" t="s">
        <v>445</v>
      </c>
      <c r="B15" s="403" t="s">
        <v>446</v>
      </c>
      <c r="C15" s="408">
        <v>50000</v>
      </c>
      <c r="D15" s="408">
        <v>0</v>
      </c>
      <c r="E15" s="408">
        <v>0</v>
      </c>
      <c r="F15" s="408">
        <v>50000</v>
      </c>
      <c r="G15" s="408">
        <v>0</v>
      </c>
    </row>
    <row r="16" spans="1:7" x14ac:dyDescent="0.3">
      <c r="A16" s="403" t="s">
        <v>447</v>
      </c>
      <c r="B16" s="403" t="s">
        <v>47</v>
      </c>
      <c r="C16" s="408">
        <v>292000</v>
      </c>
      <c r="D16" s="408">
        <v>259990.38</v>
      </c>
      <c r="E16" s="408">
        <v>259990.38</v>
      </c>
      <c r="F16" s="408">
        <v>32009.62</v>
      </c>
      <c r="G16" s="408">
        <v>89.04</v>
      </c>
    </row>
    <row r="17" spans="1:7" x14ac:dyDescent="0.3">
      <c r="A17" s="403" t="s">
        <v>448</v>
      </c>
      <c r="B17" s="403" t="s">
        <v>48</v>
      </c>
      <c r="C17" s="408">
        <v>250000</v>
      </c>
      <c r="D17" s="408">
        <v>58363.27</v>
      </c>
      <c r="E17" s="408">
        <v>58363.27</v>
      </c>
      <c r="F17" s="408">
        <v>191636.73</v>
      </c>
      <c r="G17" s="408">
        <v>23.35</v>
      </c>
    </row>
    <row r="18" spans="1:7" x14ac:dyDescent="0.3">
      <c r="A18" s="403" t="s">
        <v>4628</v>
      </c>
      <c r="B18" s="403" t="s">
        <v>2560</v>
      </c>
      <c r="C18" s="408">
        <v>0</v>
      </c>
      <c r="D18" s="408">
        <v>0</v>
      </c>
      <c r="E18" s="408">
        <v>0</v>
      </c>
      <c r="F18" s="408">
        <v>0</v>
      </c>
      <c r="G18" s="408">
        <v>0</v>
      </c>
    </row>
    <row r="19" spans="1:7" x14ac:dyDescent="0.3">
      <c r="A19" s="403" t="s">
        <v>449</v>
      </c>
      <c r="B19" s="403" t="s">
        <v>450</v>
      </c>
      <c r="C19" s="408">
        <v>1000</v>
      </c>
      <c r="D19" s="408">
        <v>750</v>
      </c>
      <c r="E19" s="408">
        <v>750</v>
      </c>
      <c r="F19" s="408">
        <v>250</v>
      </c>
      <c r="G19" s="408">
        <v>75</v>
      </c>
    </row>
    <row r="20" spans="1:7" x14ac:dyDescent="0.3">
      <c r="A20" s="403" t="s">
        <v>451</v>
      </c>
      <c r="B20" s="403" t="s">
        <v>452</v>
      </c>
      <c r="C20" s="408">
        <v>50</v>
      </c>
      <c r="D20" s="408">
        <v>0</v>
      </c>
      <c r="E20" s="408">
        <v>0</v>
      </c>
      <c r="F20" s="408">
        <v>50</v>
      </c>
      <c r="G20" s="408">
        <v>0</v>
      </c>
    </row>
    <row r="21" spans="1:7" x14ac:dyDescent="0.3">
      <c r="A21" s="403" t="s">
        <v>453</v>
      </c>
      <c r="B21" s="403" t="s">
        <v>454</v>
      </c>
      <c r="C21" s="408">
        <v>8749</v>
      </c>
      <c r="D21" s="408">
        <v>2080</v>
      </c>
      <c r="E21" s="408">
        <v>2080</v>
      </c>
      <c r="F21" s="408">
        <v>6669</v>
      </c>
      <c r="G21" s="408">
        <v>23.77</v>
      </c>
    </row>
    <row r="22" spans="1:7" x14ac:dyDescent="0.3">
      <c r="A22" s="403" t="s">
        <v>455</v>
      </c>
      <c r="B22" s="403" t="s">
        <v>456</v>
      </c>
      <c r="C22" s="408">
        <v>206</v>
      </c>
      <c r="D22" s="408">
        <v>0</v>
      </c>
      <c r="E22" s="408">
        <v>0</v>
      </c>
      <c r="F22" s="408">
        <v>206</v>
      </c>
      <c r="G22" s="408">
        <v>0</v>
      </c>
    </row>
    <row r="23" spans="1:7" x14ac:dyDescent="0.3">
      <c r="A23" s="403" t="s">
        <v>457</v>
      </c>
      <c r="B23" s="403" t="s">
        <v>50</v>
      </c>
      <c r="C23" s="408">
        <v>160000</v>
      </c>
      <c r="D23" s="408">
        <v>37385</v>
      </c>
      <c r="E23" s="408">
        <v>37385</v>
      </c>
      <c r="F23" s="408">
        <v>122615</v>
      </c>
      <c r="G23" s="408">
        <v>23.37</v>
      </c>
    </row>
    <row r="24" spans="1:7" x14ac:dyDescent="0.3">
      <c r="A24" s="403" t="s">
        <v>458</v>
      </c>
      <c r="B24" s="403" t="s">
        <v>459</v>
      </c>
      <c r="C24" s="408">
        <v>50000</v>
      </c>
      <c r="D24" s="408">
        <v>11945</v>
      </c>
      <c r="E24" s="408">
        <v>11945</v>
      </c>
      <c r="F24" s="408">
        <v>38055</v>
      </c>
      <c r="G24" s="408">
        <v>23.89</v>
      </c>
    </row>
    <row r="25" spans="1:7" x14ac:dyDescent="0.3">
      <c r="A25" s="403" t="s">
        <v>460</v>
      </c>
      <c r="B25" s="403" t="s">
        <v>461</v>
      </c>
      <c r="C25" s="408">
        <v>50000</v>
      </c>
      <c r="D25" s="408">
        <v>11257.75</v>
      </c>
      <c r="E25" s="408">
        <v>11257.75</v>
      </c>
      <c r="F25" s="408">
        <v>38742.25</v>
      </c>
      <c r="G25" s="408">
        <v>22.52</v>
      </c>
    </row>
    <row r="26" spans="1:7" x14ac:dyDescent="0.3">
      <c r="A26" s="403" t="s">
        <v>462</v>
      </c>
      <c r="B26" s="403" t="s">
        <v>463</v>
      </c>
      <c r="C26" s="408">
        <v>25000</v>
      </c>
      <c r="D26" s="408">
        <v>7106.25</v>
      </c>
      <c r="E26" s="408">
        <v>7106.25</v>
      </c>
      <c r="F26" s="408">
        <v>17893.75</v>
      </c>
      <c r="G26" s="408">
        <v>28.43</v>
      </c>
    </row>
    <row r="27" spans="1:7" x14ac:dyDescent="0.3">
      <c r="A27" s="403" t="s">
        <v>464</v>
      </c>
      <c r="B27" s="403" t="s">
        <v>465</v>
      </c>
      <c r="C27" s="408">
        <v>5661</v>
      </c>
      <c r="D27" s="408">
        <v>214</v>
      </c>
      <c r="E27" s="408">
        <v>214</v>
      </c>
      <c r="F27" s="408">
        <v>5447</v>
      </c>
      <c r="G27" s="408">
        <v>3.78</v>
      </c>
    </row>
    <row r="28" spans="1:7" x14ac:dyDescent="0.3">
      <c r="A28" s="403" t="s">
        <v>466</v>
      </c>
      <c r="B28" s="403" t="s">
        <v>467</v>
      </c>
      <c r="C28" s="408">
        <v>9884</v>
      </c>
      <c r="D28" s="408">
        <v>755</v>
      </c>
      <c r="E28" s="408">
        <v>755</v>
      </c>
      <c r="F28" s="408">
        <v>9129</v>
      </c>
      <c r="G28" s="408">
        <v>7.64</v>
      </c>
    </row>
    <row r="29" spans="1:7" x14ac:dyDescent="0.3">
      <c r="A29" s="403" t="s">
        <v>468</v>
      </c>
      <c r="B29" s="403" t="s">
        <v>469</v>
      </c>
      <c r="C29" s="408">
        <v>1029</v>
      </c>
      <c r="D29" s="408">
        <v>0</v>
      </c>
      <c r="E29" s="408">
        <v>0</v>
      </c>
      <c r="F29" s="408">
        <v>1029</v>
      </c>
      <c r="G29" s="408">
        <v>0</v>
      </c>
    </row>
    <row r="30" spans="1:7" x14ac:dyDescent="0.3">
      <c r="A30" s="403" t="s">
        <v>470</v>
      </c>
      <c r="B30" s="403" t="s">
        <v>471</v>
      </c>
      <c r="C30" s="408">
        <v>4117</v>
      </c>
      <c r="D30" s="408">
        <v>2260</v>
      </c>
      <c r="E30" s="408">
        <v>2260</v>
      </c>
      <c r="F30" s="408">
        <v>1857</v>
      </c>
      <c r="G30" s="408">
        <v>54.89</v>
      </c>
    </row>
    <row r="31" spans="1:7" x14ac:dyDescent="0.3">
      <c r="A31" s="403" t="s">
        <v>4629</v>
      </c>
      <c r="B31" s="403" t="s">
        <v>2562</v>
      </c>
      <c r="C31" s="408">
        <v>0</v>
      </c>
      <c r="D31" s="408">
        <v>0</v>
      </c>
      <c r="E31" s="408">
        <v>0</v>
      </c>
      <c r="F31" s="408">
        <v>0</v>
      </c>
      <c r="G31" s="408">
        <v>0</v>
      </c>
    </row>
    <row r="32" spans="1:7" x14ac:dyDescent="0.3">
      <c r="A32" s="403" t="s">
        <v>472</v>
      </c>
      <c r="B32" s="403" t="s">
        <v>473</v>
      </c>
      <c r="C32" s="408">
        <v>3088</v>
      </c>
      <c r="D32" s="408">
        <v>585</v>
      </c>
      <c r="E32" s="408">
        <v>585</v>
      </c>
      <c r="F32" s="408">
        <v>2503</v>
      </c>
      <c r="G32" s="408">
        <v>18.940000000000001</v>
      </c>
    </row>
    <row r="33" spans="1:7" x14ac:dyDescent="0.3">
      <c r="A33" s="403" t="s">
        <v>4630</v>
      </c>
      <c r="B33" s="403" t="s">
        <v>2564</v>
      </c>
      <c r="C33" s="408">
        <v>0</v>
      </c>
      <c r="D33" s="408">
        <v>0</v>
      </c>
      <c r="E33" s="408">
        <v>0</v>
      </c>
      <c r="F33" s="408">
        <v>0</v>
      </c>
      <c r="G33" s="408">
        <v>0</v>
      </c>
    </row>
    <row r="34" spans="1:7" x14ac:dyDescent="0.3">
      <c r="A34" s="403" t="s">
        <v>474</v>
      </c>
      <c r="B34" s="403" t="s">
        <v>475</v>
      </c>
      <c r="C34" s="408">
        <v>6000</v>
      </c>
      <c r="D34" s="408">
        <v>1500</v>
      </c>
      <c r="E34" s="408">
        <v>1500</v>
      </c>
      <c r="F34" s="408">
        <v>4500</v>
      </c>
      <c r="G34" s="408">
        <v>25</v>
      </c>
    </row>
    <row r="35" spans="1:7" x14ac:dyDescent="0.3">
      <c r="A35" s="403" t="s">
        <v>4631</v>
      </c>
      <c r="B35" s="403" t="s">
        <v>2566</v>
      </c>
      <c r="C35" s="408">
        <v>0</v>
      </c>
      <c r="D35" s="408">
        <v>0</v>
      </c>
      <c r="E35" s="408">
        <v>0</v>
      </c>
      <c r="F35" s="408">
        <v>0</v>
      </c>
      <c r="G35" s="408">
        <v>0</v>
      </c>
    </row>
    <row r="36" spans="1:7" x14ac:dyDescent="0.3">
      <c r="A36" s="403" t="s">
        <v>476</v>
      </c>
      <c r="B36" s="403" t="s">
        <v>477</v>
      </c>
      <c r="C36" s="408">
        <v>0</v>
      </c>
      <c r="D36" s="408">
        <v>1875</v>
      </c>
      <c r="E36" s="408">
        <v>1875</v>
      </c>
      <c r="F36" s="408">
        <v>-1875</v>
      </c>
      <c r="G36" s="408">
        <v>100</v>
      </c>
    </row>
    <row r="37" spans="1:7" x14ac:dyDescent="0.3">
      <c r="A37" s="403" t="s">
        <v>478</v>
      </c>
      <c r="B37" s="403" t="s">
        <v>479</v>
      </c>
      <c r="C37" s="408">
        <v>0</v>
      </c>
      <c r="D37" s="408">
        <v>55619.64</v>
      </c>
      <c r="E37" s="408">
        <v>55619.64</v>
      </c>
      <c r="F37" s="408">
        <v>-55619.64</v>
      </c>
      <c r="G37" s="408">
        <v>100</v>
      </c>
    </row>
    <row r="38" spans="1:7" x14ac:dyDescent="0.3">
      <c r="A38" s="403" t="s">
        <v>480</v>
      </c>
      <c r="B38" s="403" t="s">
        <v>481</v>
      </c>
      <c r="C38" s="408">
        <v>0</v>
      </c>
      <c r="D38" s="408">
        <v>695836.5</v>
      </c>
      <c r="E38" s="408">
        <v>695836.5</v>
      </c>
      <c r="F38" s="408">
        <v>-695836.5</v>
      </c>
      <c r="G38" s="408">
        <v>100</v>
      </c>
    </row>
    <row r="39" spans="1:7" x14ac:dyDescent="0.3">
      <c r="A39" s="403" t="s">
        <v>482</v>
      </c>
      <c r="B39" s="403" t="s">
        <v>483</v>
      </c>
      <c r="C39" s="408">
        <v>772</v>
      </c>
      <c r="D39" s="408">
        <v>0</v>
      </c>
      <c r="E39" s="408">
        <v>0</v>
      </c>
      <c r="F39" s="408">
        <v>772</v>
      </c>
      <c r="G39" s="408">
        <v>0</v>
      </c>
    </row>
    <row r="40" spans="1:7" x14ac:dyDescent="0.3">
      <c r="A40" s="403" t="s">
        <v>484</v>
      </c>
      <c r="B40" s="403" t="s">
        <v>485</v>
      </c>
      <c r="C40" s="408">
        <v>14409</v>
      </c>
      <c r="D40" s="408">
        <v>12582.35</v>
      </c>
      <c r="E40" s="408">
        <v>12582.35</v>
      </c>
      <c r="F40" s="408">
        <v>1826.65</v>
      </c>
      <c r="G40" s="408">
        <v>87.32</v>
      </c>
    </row>
    <row r="41" spans="1:7" x14ac:dyDescent="0.3">
      <c r="A41" s="403" t="s">
        <v>486</v>
      </c>
      <c r="B41" s="403" t="s">
        <v>487</v>
      </c>
      <c r="C41" s="408">
        <v>4117</v>
      </c>
      <c r="D41" s="408">
        <v>0</v>
      </c>
      <c r="E41" s="408">
        <v>0</v>
      </c>
      <c r="F41" s="408">
        <v>4117</v>
      </c>
      <c r="G41" s="408">
        <v>0</v>
      </c>
    </row>
    <row r="42" spans="1:7" x14ac:dyDescent="0.3">
      <c r="A42" s="403" t="s">
        <v>488</v>
      </c>
      <c r="B42" s="403" t="s">
        <v>489</v>
      </c>
      <c r="C42" s="408">
        <v>4632</v>
      </c>
      <c r="D42" s="408">
        <v>0</v>
      </c>
      <c r="E42" s="408">
        <v>0</v>
      </c>
      <c r="F42" s="408">
        <v>4632</v>
      </c>
      <c r="G42" s="408">
        <v>0</v>
      </c>
    </row>
    <row r="43" spans="1:7" x14ac:dyDescent="0.3">
      <c r="A43" s="403" t="s">
        <v>490</v>
      </c>
      <c r="B43" s="403" t="s">
        <v>491</v>
      </c>
      <c r="C43" s="408">
        <v>464000</v>
      </c>
      <c r="D43" s="408">
        <v>160130.82</v>
      </c>
      <c r="E43" s="408">
        <v>160130.82</v>
      </c>
      <c r="F43" s="408">
        <v>303869.18</v>
      </c>
      <c r="G43" s="408">
        <v>34.51</v>
      </c>
    </row>
    <row r="44" spans="1:7" x14ac:dyDescent="0.3">
      <c r="A44" s="403" t="s">
        <v>492</v>
      </c>
      <c r="B44" s="403" t="s">
        <v>49</v>
      </c>
      <c r="C44" s="408">
        <v>354000</v>
      </c>
      <c r="D44" s="408">
        <v>0</v>
      </c>
      <c r="E44" s="408">
        <v>0</v>
      </c>
      <c r="F44" s="408">
        <v>354000</v>
      </c>
      <c r="G44" s="408">
        <v>0</v>
      </c>
    </row>
    <row r="45" spans="1:7" x14ac:dyDescent="0.3">
      <c r="A45" s="403" t="s">
        <v>4632</v>
      </c>
      <c r="B45" s="403" t="s">
        <v>2568</v>
      </c>
      <c r="C45" s="408">
        <v>0</v>
      </c>
      <c r="D45" s="408">
        <v>0</v>
      </c>
      <c r="E45" s="408">
        <v>0</v>
      </c>
      <c r="F45" s="408">
        <v>0</v>
      </c>
      <c r="G45" s="408">
        <v>0</v>
      </c>
    </row>
    <row r="46" spans="1:7" x14ac:dyDescent="0.3">
      <c r="A46" s="403" t="s">
        <v>493</v>
      </c>
      <c r="B46" s="403" t="s">
        <v>45</v>
      </c>
      <c r="C46" s="408">
        <v>1160000</v>
      </c>
      <c r="D46" s="408">
        <v>232746</v>
      </c>
      <c r="E46" s="408">
        <v>232746</v>
      </c>
      <c r="F46" s="408">
        <v>927254</v>
      </c>
      <c r="G46" s="408">
        <v>20.059999999999999</v>
      </c>
    </row>
    <row r="47" spans="1:7" x14ac:dyDescent="0.3">
      <c r="A47" s="403" t="s">
        <v>494</v>
      </c>
      <c r="B47" s="403" t="s">
        <v>495</v>
      </c>
      <c r="C47" s="408">
        <v>46140</v>
      </c>
      <c r="D47" s="408">
        <v>7505</v>
      </c>
      <c r="E47" s="408">
        <v>7505</v>
      </c>
      <c r="F47" s="408">
        <v>38635</v>
      </c>
      <c r="G47" s="408">
        <v>16.27</v>
      </c>
    </row>
    <row r="48" spans="1:7" x14ac:dyDescent="0.3">
      <c r="A48" s="403" t="s">
        <v>496</v>
      </c>
      <c r="B48" s="403" t="s">
        <v>178</v>
      </c>
      <c r="C48" s="408">
        <v>160000</v>
      </c>
      <c r="D48" s="408">
        <v>2263.36</v>
      </c>
      <c r="E48" s="408">
        <v>2263.36</v>
      </c>
      <c r="F48" s="408">
        <v>157736.64000000001</v>
      </c>
      <c r="G48" s="408">
        <v>1.41</v>
      </c>
    </row>
    <row r="49" spans="1:7" x14ac:dyDescent="0.3">
      <c r="A49" s="403" t="s">
        <v>4633</v>
      </c>
      <c r="B49" s="403" t="s">
        <v>2570</v>
      </c>
      <c r="C49" s="408">
        <v>0</v>
      </c>
      <c r="D49" s="408">
        <v>0</v>
      </c>
      <c r="E49" s="408">
        <v>0</v>
      </c>
      <c r="F49" s="408">
        <v>0</v>
      </c>
      <c r="G49" s="408">
        <v>0</v>
      </c>
    </row>
    <row r="50" spans="1:7" x14ac:dyDescent="0.3">
      <c r="A50" s="403" t="s">
        <v>497</v>
      </c>
      <c r="B50" s="403" t="s">
        <v>498</v>
      </c>
      <c r="C50" s="408">
        <v>8234</v>
      </c>
      <c r="D50" s="408">
        <v>5050</v>
      </c>
      <c r="E50" s="408">
        <v>5050</v>
      </c>
      <c r="F50" s="408">
        <v>3184</v>
      </c>
      <c r="G50" s="408">
        <v>61.33</v>
      </c>
    </row>
    <row r="51" spans="1:7" x14ac:dyDescent="0.3">
      <c r="A51" s="403" t="s">
        <v>499</v>
      </c>
      <c r="B51" s="403" t="s">
        <v>46</v>
      </c>
      <c r="C51" s="408">
        <v>312000</v>
      </c>
      <c r="D51" s="408">
        <v>73921.240000000005</v>
      </c>
      <c r="E51" s="408">
        <v>73921.240000000005</v>
      </c>
      <c r="F51" s="408">
        <v>238078.76</v>
      </c>
      <c r="G51" s="408">
        <v>23.69</v>
      </c>
    </row>
    <row r="52" spans="1:7" x14ac:dyDescent="0.3">
      <c r="A52" s="403" t="s">
        <v>4634</v>
      </c>
      <c r="B52" s="403" t="s">
        <v>2572</v>
      </c>
      <c r="C52" s="408">
        <v>0</v>
      </c>
      <c r="D52" s="408">
        <v>0</v>
      </c>
      <c r="E52" s="408">
        <v>0</v>
      </c>
      <c r="F52" s="408">
        <v>0</v>
      </c>
      <c r="G52" s="408">
        <v>0</v>
      </c>
    </row>
    <row r="53" spans="1:7" x14ac:dyDescent="0.3">
      <c r="A53" s="403" t="s">
        <v>4635</v>
      </c>
      <c r="B53" s="403" t="s">
        <v>2574</v>
      </c>
      <c r="C53" s="408">
        <v>0</v>
      </c>
      <c r="D53" s="408">
        <v>0</v>
      </c>
      <c r="E53" s="408">
        <v>0</v>
      </c>
      <c r="F53" s="408">
        <v>0</v>
      </c>
      <c r="G53" s="408">
        <v>0</v>
      </c>
    </row>
    <row r="54" spans="1:7" x14ac:dyDescent="0.3">
      <c r="A54" s="403" t="s">
        <v>500</v>
      </c>
      <c r="B54" s="403" t="s">
        <v>501</v>
      </c>
      <c r="C54" s="408">
        <v>5146</v>
      </c>
      <c r="D54" s="408">
        <v>2205</v>
      </c>
      <c r="E54" s="408">
        <v>2205</v>
      </c>
      <c r="F54" s="408">
        <v>2941</v>
      </c>
      <c r="G54" s="408">
        <v>42.85</v>
      </c>
    </row>
    <row r="55" spans="1:7" x14ac:dyDescent="0.3">
      <c r="A55" s="403" t="s">
        <v>4636</v>
      </c>
      <c r="B55" s="403" t="s">
        <v>2576</v>
      </c>
      <c r="C55" s="408">
        <v>0</v>
      </c>
      <c r="D55" s="408">
        <v>0</v>
      </c>
      <c r="E55" s="408">
        <v>0</v>
      </c>
      <c r="F55" s="408">
        <v>0</v>
      </c>
      <c r="G55" s="408">
        <v>0</v>
      </c>
    </row>
    <row r="56" spans="1:7" x14ac:dyDescent="0.3">
      <c r="A56" s="403" t="s">
        <v>502</v>
      </c>
      <c r="B56" s="403" t="s">
        <v>503</v>
      </c>
      <c r="C56" s="408">
        <v>10000</v>
      </c>
      <c r="D56" s="408">
        <v>0</v>
      </c>
      <c r="E56" s="408">
        <v>0</v>
      </c>
      <c r="F56" s="408">
        <v>10000</v>
      </c>
      <c r="G56" s="408">
        <v>0</v>
      </c>
    </row>
    <row r="57" spans="1:7" x14ac:dyDescent="0.3">
      <c r="A57" s="403" t="s">
        <v>4637</v>
      </c>
      <c r="B57" s="403" t="s">
        <v>2578</v>
      </c>
      <c r="C57" s="408">
        <v>0</v>
      </c>
      <c r="D57" s="408">
        <v>0</v>
      </c>
      <c r="E57" s="408">
        <v>0</v>
      </c>
      <c r="F57" s="408">
        <v>0</v>
      </c>
      <c r="G57" s="408">
        <v>0</v>
      </c>
    </row>
    <row r="58" spans="1:7" x14ac:dyDescent="0.3">
      <c r="A58" s="403" t="s">
        <v>504</v>
      </c>
      <c r="B58" s="403" t="s">
        <v>505</v>
      </c>
      <c r="C58" s="408">
        <v>284</v>
      </c>
      <c r="D58" s="408">
        <v>848.86</v>
      </c>
      <c r="E58" s="408">
        <v>848.86</v>
      </c>
      <c r="F58" s="408">
        <v>-564.86</v>
      </c>
      <c r="G58" s="408">
        <v>298.89</v>
      </c>
    </row>
    <row r="59" spans="1:7" x14ac:dyDescent="0.3">
      <c r="A59" s="403" t="s">
        <v>4638</v>
      </c>
      <c r="B59" s="403" t="s">
        <v>2580</v>
      </c>
      <c r="C59" s="408">
        <v>0</v>
      </c>
      <c r="D59" s="408">
        <v>0</v>
      </c>
      <c r="E59" s="408">
        <v>0</v>
      </c>
      <c r="F59" s="408">
        <v>0</v>
      </c>
      <c r="G59" s="408">
        <v>0</v>
      </c>
    </row>
    <row r="60" spans="1:7" x14ac:dyDescent="0.3">
      <c r="A60" s="403" t="s">
        <v>4639</v>
      </c>
      <c r="B60" s="403" t="s">
        <v>2582</v>
      </c>
      <c r="C60" s="408">
        <v>0</v>
      </c>
      <c r="D60" s="408">
        <v>0</v>
      </c>
      <c r="E60" s="408">
        <v>0</v>
      </c>
      <c r="F60" s="408">
        <v>0</v>
      </c>
      <c r="G60" s="408">
        <v>0</v>
      </c>
    </row>
    <row r="61" spans="1:7" x14ac:dyDescent="0.3">
      <c r="A61" s="403" t="s">
        <v>4640</v>
      </c>
      <c r="B61" s="403" t="s">
        <v>2584</v>
      </c>
      <c r="C61" s="408">
        <v>0</v>
      </c>
      <c r="D61" s="408">
        <v>0</v>
      </c>
      <c r="E61" s="408">
        <v>0</v>
      </c>
      <c r="F61" s="408">
        <v>0</v>
      </c>
      <c r="G61" s="408">
        <v>0</v>
      </c>
    </row>
    <row r="62" spans="1:7" x14ac:dyDescent="0.3">
      <c r="A62" s="403" t="s">
        <v>506</v>
      </c>
      <c r="B62" s="403" t="s">
        <v>507</v>
      </c>
      <c r="C62" s="408">
        <v>3088</v>
      </c>
      <c r="D62" s="408">
        <v>0</v>
      </c>
      <c r="E62" s="408">
        <v>0</v>
      </c>
      <c r="F62" s="408">
        <v>3088</v>
      </c>
      <c r="G62" s="408">
        <v>0</v>
      </c>
    </row>
    <row r="63" spans="1:7" x14ac:dyDescent="0.3">
      <c r="A63" s="403" t="s">
        <v>508</v>
      </c>
      <c r="B63" s="403" t="s">
        <v>509</v>
      </c>
      <c r="C63" s="408">
        <v>2058</v>
      </c>
      <c r="D63" s="408">
        <v>0</v>
      </c>
      <c r="E63" s="408">
        <v>0</v>
      </c>
      <c r="F63" s="408">
        <v>2058</v>
      </c>
      <c r="G63" s="408">
        <v>0</v>
      </c>
    </row>
    <row r="64" spans="1:7" x14ac:dyDescent="0.3">
      <c r="A64" s="403" t="s">
        <v>510</v>
      </c>
      <c r="B64" s="403" t="s">
        <v>511</v>
      </c>
      <c r="C64" s="408">
        <v>1235</v>
      </c>
      <c r="D64" s="408">
        <v>0</v>
      </c>
      <c r="E64" s="408">
        <v>0</v>
      </c>
      <c r="F64" s="408">
        <v>1235</v>
      </c>
      <c r="G64" s="408">
        <v>0</v>
      </c>
    </row>
    <row r="65" spans="1:7" x14ac:dyDescent="0.3">
      <c r="A65" s="403" t="s">
        <v>4641</v>
      </c>
      <c r="B65" s="403" t="s">
        <v>2586</v>
      </c>
      <c r="C65" s="408">
        <v>0</v>
      </c>
      <c r="D65" s="408">
        <v>0</v>
      </c>
      <c r="E65" s="408">
        <v>0</v>
      </c>
      <c r="F65" s="408">
        <v>0</v>
      </c>
      <c r="G65" s="408">
        <v>0</v>
      </c>
    </row>
    <row r="66" spans="1:7" x14ac:dyDescent="0.3">
      <c r="A66" s="403" t="s">
        <v>512</v>
      </c>
      <c r="B66" s="403" t="s">
        <v>513</v>
      </c>
      <c r="C66" s="408">
        <v>823</v>
      </c>
      <c r="D66" s="408">
        <v>25</v>
      </c>
      <c r="E66" s="408">
        <v>25</v>
      </c>
      <c r="F66" s="408">
        <v>798</v>
      </c>
      <c r="G66" s="408">
        <v>3.04</v>
      </c>
    </row>
    <row r="67" spans="1:7" x14ac:dyDescent="0.3">
      <c r="A67" s="403" t="s">
        <v>4642</v>
      </c>
      <c r="B67" s="403" t="s">
        <v>2588</v>
      </c>
      <c r="C67" s="408">
        <v>0</v>
      </c>
      <c r="D67" s="408">
        <v>0</v>
      </c>
      <c r="E67" s="408">
        <v>0</v>
      </c>
      <c r="F67" s="408">
        <v>0</v>
      </c>
      <c r="G67" s="408">
        <v>0</v>
      </c>
    </row>
    <row r="68" spans="1:7" x14ac:dyDescent="0.3">
      <c r="A68" s="403" t="s">
        <v>514</v>
      </c>
      <c r="B68" s="403" t="s">
        <v>515</v>
      </c>
      <c r="C68" s="408">
        <v>6175</v>
      </c>
      <c r="D68" s="408">
        <v>2040</v>
      </c>
      <c r="E68" s="408">
        <v>2040</v>
      </c>
      <c r="F68" s="408">
        <v>4135</v>
      </c>
      <c r="G68" s="408">
        <v>33.04</v>
      </c>
    </row>
    <row r="69" spans="1:7" x14ac:dyDescent="0.3">
      <c r="A69" s="403" t="s">
        <v>4643</v>
      </c>
      <c r="B69" s="403" t="s">
        <v>2590</v>
      </c>
      <c r="C69" s="408">
        <v>0</v>
      </c>
      <c r="D69" s="408">
        <v>0</v>
      </c>
      <c r="E69" s="408">
        <v>0</v>
      </c>
      <c r="F69" s="408">
        <v>0</v>
      </c>
      <c r="G69" s="408">
        <v>0</v>
      </c>
    </row>
    <row r="70" spans="1:7" x14ac:dyDescent="0.3">
      <c r="A70" s="403" t="s">
        <v>516</v>
      </c>
      <c r="B70" s="403" t="s">
        <v>517</v>
      </c>
      <c r="C70" s="408">
        <v>515</v>
      </c>
      <c r="D70" s="408">
        <v>240</v>
      </c>
      <c r="E70" s="408">
        <v>240</v>
      </c>
      <c r="F70" s="408">
        <v>275</v>
      </c>
      <c r="G70" s="408">
        <v>46.6</v>
      </c>
    </row>
    <row r="71" spans="1:7" x14ac:dyDescent="0.3">
      <c r="A71" s="403" t="s">
        <v>4644</v>
      </c>
      <c r="B71" s="403" t="s">
        <v>2592</v>
      </c>
      <c r="C71" s="408">
        <v>0</v>
      </c>
      <c r="D71" s="408">
        <v>0</v>
      </c>
      <c r="E71" s="408">
        <v>0</v>
      </c>
      <c r="F71" s="408">
        <v>0</v>
      </c>
      <c r="G71" s="408">
        <v>0</v>
      </c>
    </row>
    <row r="72" spans="1:7" x14ac:dyDescent="0.3">
      <c r="A72" s="403" t="s">
        <v>4645</v>
      </c>
      <c r="B72" s="403" t="s">
        <v>2594</v>
      </c>
      <c r="C72" s="408">
        <v>0</v>
      </c>
      <c r="D72" s="408">
        <v>0</v>
      </c>
      <c r="E72" s="408">
        <v>0</v>
      </c>
      <c r="F72" s="408">
        <v>0</v>
      </c>
      <c r="G72" s="408">
        <v>0</v>
      </c>
    </row>
    <row r="73" spans="1:7" x14ac:dyDescent="0.3">
      <c r="A73" s="403" t="s">
        <v>4646</v>
      </c>
      <c r="B73" s="403" t="s">
        <v>2596</v>
      </c>
      <c r="C73" s="408">
        <v>0</v>
      </c>
      <c r="D73" s="408">
        <v>0</v>
      </c>
      <c r="E73" s="408">
        <v>0</v>
      </c>
      <c r="F73" s="408">
        <v>0</v>
      </c>
      <c r="G73" s="408">
        <v>0</v>
      </c>
    </row>
    <row r="74" spans="1:7" x14ac:dyDescent="0.3">
      <c r="A74" s="403" t="s">
        <v>518</v>
      </c>
      <c r="B74" s="403" t="s">
        <v>519</v>
      </c>
      <c r="C74" s="408">
        <v>27</v>
      </c>
      <c r="D74" s="408">
        <v>678.42</v>
      </c>
      <c r="E74" s="408">
        <v>678.42</v>
      </c>
      <c r="F74" s="408">
        <v>-651.41999999999996</v>
      </c>
      <c r="G74" s="408">
        <v>2512.67</v>
      </c>
    </row>
    <row r="75" spans="1:7" x14ac:dyDescent="0.3">
      <c r="A75" s="403" t="s">
        <v>520</v>
      </c>
      <c r="B75" s="403" t="s">
        <v>521</v>
      </c>
      <c r="C75" s="408">
        <v>206</v>
      </c>
      <c r="D75" s="408">
        <v>225</v>
      </c>
      <c r="E75" s="408">
        <v>225</v>
      </c>
      <c r="F75" s="408">
        <v>-19</v>
      </c>
      <c r="G75" s="408">
        <v>109.22</v>
      </c>
    </row>
    <row r="76" spans="1:7" x14ac:dyDescent="0.3">
      <c r="A76" s="403" t="s">
        <v>4647</v>
      </c>
      <c r="B76" s="403" t="s">
        <v>2598</v>
      </c>
      <c r="C76" s="408">
        <v>0</v>
      </c>
      <c r="D76" s="408">
        <v>0</v>
      </c>
      <c r="E76" s="408">
        <v>0</v>
      </c>
      <c r="F76" s="408">
        <v>0</v>
      </c>
      <c r="G76" s="408">
        <v>0</v>
      </c>
    </row>
    <row r="77" spans="1:7" x14ac:dyDescent="0.3">
      <c r="A77" s="403" t="s">
        <v>4648</v>
      </c>
      <c r="B77" s="403" t="s">
        <v>2600</v>
      </c>
      <c r="C77" s="408">
        <v>0</v>
      </c>
      <c r="D77" s="408">
        <v>0</v>
      </c>
      <c r="E77" s="408">
        <v>0</v>
      </c>
      <c r="F77" s="408">
        <v>0</v>
      </c>
      <c r="G77" s="408">
        <v>0</v>
      </c>
    </row>
    <row r="78" spans="1:7" x14ac:dyDescent="0.3">
      <c r="A78" s="403" t="s">
        <v>4649</v>
      </c>
      <c r="B78" s="403" t="s">
        <v>243</v>
      </c>
      <c r="C78" s="408">
        <v>0</v>
      </c>
      <c r="D78" s="408">
        <v>0</v>
      </c>
      <c r="E78" s="408">
        <v>0</v>
      </c>
      <c r="F78" s="408">
        <v>0</v>
      </c>
      <c r="G78" s="408">
        <v>0</v>
      </c>
    </row>
    <row r="79" spans="1:7" x14ac:dyDescent="0.3">
      <c r="A79" s="403" t="s">
        <v>522</v>
      </c>
      <c r="B79" s="403" t="s">
        <v>179</v>
      </c>
      <c r="C79" s="408">
        <v>97773</v>
      </c>
      <c r="D79" s="408">
        <v>17596.59</v>
      </c>
      <c r="E79" s="408">
        <v>17596.59</v>
      </c>
      <c r="F79" s="408">
        <v>80176.41</v>
      </c>
      <c r="G79" s="408">
        <v>18</v>
      </c>
    </row>
    <row r="80" spans="1:7" x14ac:dyDescent="0.3">
      <c r="A80" s="403" t="s">
        <v>523</v>
      </c>
      <c r="B80" s="403" t="s">
        <v>245</v>
      </c>
      <c r="C80" s="408">
        <v>50000</v>
      </c>
      <c r="D80" s="408">
        <v>0</v>
      </c>
      <c r="E80" s="408">
        <v>0</v>
      </c>
      <c r="F80" s="408">
        <v>50000</v>
      </c>
      <c r="G80" s="408">
        <v>0</v>
      </c>
    </row>
    <row r="81" spans="1:7" x14ac:dyDescent="0.3">
      <c r="A81" s="403" t="s">
        <v>4650</v>
      </c>
      <c r="B81" s="403" t="s">
        <v>2602</v>
      </c>
      <c r="C81" s="408">
        <v>0</v>
      </c>
      <c r="D81" s="408">
        <v>0</v>
      </c>
      <c r="E81" s="408">
        <v>0</v>
      </c>
      <c r="F81" s="408">
        <v>0</v>
      </c>
      <c r="G81" s="408">
        <v>0</v>
      </c>
    </row>
    <row r="82" spans="1:7" x14ac:dyDescent="0.3">
      <c r="A82" s="403" t="s">
        <v>524</v>
      </c>
      <c r="B82" s="403" t="s">
        <v>525</v>
      </c>
      <c r="C82" s="408">
        <v>0</v>
      </c>
      <c r="D82" s="408">
        <v>2146.77</v>
      </c>
      <c r="E82" s="408">
        <v>2146.77</v>
      </c>
      <c r="F82" s="408">
        <v>-2146.77</v>
      </c>
      <c r="G82" s="408">
        <v>100</v>
      </c>
    </row>
    <row r="83" spans="1:7" x14ac:dyDescent="0.3">
      <c r="A83" s="403" t="s">
        <v>4651</v>
      </c>
      <c r="B83" s="403" t="s">
        <v>2604</v>
      </c>
      <c r="C83" s="408">
        <v>0</v>
      </c>
      <c r="D83" s="408">
        <v>0</v>
      </c>
      <c r="E83" s="408">
        <v>0</v>
      </c>
      <c r="F83" s="408">
        <v>0</v>
      </c>
      <c r="G83" s="408">
        <v>0</v>
      </c>
    </row>
    <row r="84" spans="1:7" x14ac:dyDescent="0.3">
      <c r="A84" s="403" t="s">
        <v>4652</v>
      </c>
      <c r="B84" s="403" t="s">
        <v>2606</v>
      </c>
      <c r="C84" s="408">
        <v>0</v>
      </c>
      <c r="D84" s="408">
        <v>0</v>
      </c>
      <c r="E84" s="408">
        <v>0</v>
      </c>
      <c r="F84" s="408">
        <v>0</v>
      </c>
      <c r="G84" s="408">
        <v>0</v>
      </c>
    </row>
    <row r="85" spans="1:7" x14ac:dyDescent="0.3">
      <c r="A85" s="403" t="s">
        <v>4653</v>
      </c>
      <c r="B85" s="403" t="s">
        <v>2608</v>
      </c>
      <c r="C85" s="408">
        <v>0</v>
      </c>
      <c r="D85" s="408">
        <v>0</v>
      </c>
      <c r="E85" s="408">
        <v>0</v>
      </c>
      <c r="F85" s="408">
        <v>0</v>
      </c>
      <c r="G85" s="408">
        <v>0</v>
      </c>
    </row>
    <row r="86" spans="1:7" x14ac:dyDescent="0.3">
      <c r="A86" s="403" t="s">
        <v>4654</v>
      </c>
      <c r="B86" s="403" t="s">
        <v>2610</v>
      </c>
      <c r="C86" s="408">
        <v>0</v>
      </c>
      <c r="D86" s="408">
        <v>0</v>
      </c>
      <c r="E86" s="408">
        <v>0</v>
      </c>
      <c r="F86" s="408">
        <v>0</v>
      </c>
      <c r="G86" s="408">
        <v>0</v>
      </c>
    </row>
    <row r="87" spans="1:7" x14ac:dyDescent="0.3">
      <c r="A87" s="403" t="s">
        <v>4655</v>
      </c>
      <c r="B87" s="403" t="s">
        <v>2612</v>
      </c>
      <c r="C87" s="408">
        <v>0</v>
      </c>
      <c r="D87" s="408">
        <v>0</v>
      </c>
      <c r="E87" s="408">
        <v>0</v>
      </c>
      <c r="F87" s="408">
        <v>0</v>
      </c>
      <c r="G87" s="408">
        <v>0</v>
      </c>
    </row>
    <row r="88" spans="1:7" x14ac:dyDescent="0.3">
      <c r="A88" s="403" t="s">
        <v>4656</v>
      </c>
      <c r="B88" s="403" t="s">
        <v>2614</v>
      </c>
      <c r="C88" s="408">
        <v>0</v>
      </c>
      <c r="D88" s="408">
        <v>0</v>
      </c>
      <c r="E88" s="408">
        <v>0</v>
      </c>
      <c r="F88" s="408">
        <v>0</v>
      </c>
      <c r="G88" s="408">
        <v>0</v>
      </c>
    </row>
    <row r="89" spans="1:7" x14ac:dyDescent="0.3">
      <c r="A89" s="403" t="s">
        <v>4657</v>
      </c>
      <c r="B89" s="403" t="s">
        <v>2616</v>
      </c>
      <c r="C89" s="408">
        <v>0</v>
      </c>
      <c r="D89" s="408">
        <v>0</v>
      </c>
      <c r="E89" s="408">
        <v>0</v>
      </c>
      <c r="F89" s="408">
        <v>0</v>
      </c>
      <c r="G89" s="408">
        <v>0</v>
      </c>
    </row>
    <row r="90" spans="1:7" x14ac:dyDescent="0.3">
      <c r="A90" s="403" t="s">
        <v>4658</v>
      </c>
      <c r="B90" s="403" t="s">
        <v>2618</v>
      </c>
      <c r="C90" s="408">
        <v>0</v>
      </c>
      <c r="D90" s="408">
        <v>0</v>
      </c>
      <c r="E90" s="408">
        <v>0</v>
      </c>
      <c r="F90" s="408">
        <v>0</v>
      </c>
      <c r="G90" s="408">
        <v>0</v>
      </c>
    </row>
    <row r="91" spans="1:7" x14ac:dyDescent="0.3">
      <c r="A91" s="403" t="s">
        <v>4659</v>
      </c>
      <c r="B91" s="403" t="s">
        <v>2620</v>
      </c>
      <c r="C91" s="408">
        <v>0</v>
      </c>
      <c r="D91" s="408">
        <v>0</v>
      </c>
      <c r="E91" s="408">
        <v>0</v>
      </c>
      <c r="F91" s="408">
        <v>0</v>
      </c>
      <c r="G91" s="408">
        <v>0</v>
      </c>
    </row>
    <row r="92" spans="1:7" x14ac:dyDescent="0.3">
      <c r="A92" s="403" t="s">
        <v>4660</v>
      </c>
      <c r="B92" s="403" t="s">
        <v>2622</v>
      </c>
      <c r="C92" s="408">
        <v>0</v>
      </c>
      <c r="D92" s="408">
        <v>0</v>
      </c>
      <c r="E92" s="408">
        <v>0</v>
      </c>
      <c r="F92" s="408">
        <v>0</v>
      </c>
      <c r="G92" s="408">
        <v>0</v>
      </c>
    </row>
    <row r="93" spans="1:7" x14ac:dyDescent="0.3">
      <c r="A93" s="403" t="s">
        <v>4661</v>
      </c>
      <c r="B93" s="403" t="s">
        <v>2624</v>
      </c>
      <c r="C93" s="408">
        <v>0</v>
      </c>
      <c r="D93" s="408">
        <v>0</v>
      </c>
      <c r="E93" s="408">
        <v>0</v>
      </c>
      <c r="F93" s="408">
        <v>0</v>
      </c>
      <c r="G93" s="408">
        <v>0</v>
      </c>
    </row>
    <row r="94" spans="1:7" x14ac:dyDescent="0.3">
      <c r="A94" s="403" t="s">
        <v>4662</v>
      </c>
      <c r="B94" s="403" t="s">
        <v>2626</v>
      </c>
      <c r="C94" s="408">
        <v>0</v>
      </c>
      <c r="D94" s="408">
        <v>0</v>
      </c>
      <c r="E94" s="408">
        <v>0</v>
      </c>
      <c r="F94" s="408">
        <v>0</v>
      </c>
      <c r="G94" s="408">
        <v>0</v>
      </c>
    </row>
    <row r="95" spans="1:7" x14ac:dyDescent="0.3">
      <c r="A95" s="403" t="s">
        <v>4663</v>
      </c>
      <c r="B95" s="403" t="s">
        <v>2628</v>
      </c>
      <c r="C95" s="408">
        <v>0</v>
      </c>
      <c r="D95" s="408">
        <v>0</v>
      </c>
      <c r="E95" s="408">
        <v>0</v>
      </c>
      <c r="F95" s="408">
        <v>0</v>
      </c>
      <c r="G95" s="408">
        <v>0</v>
      </c>
    </row>
    <row r="96" spans="1:7" x14ac:dyDescent="0.3">
      <c r="A96" s="403" t="s">
        <v>526</v>
      </c>
      <c r="B96" s="403" t="s">
        <v>527</v>
      </c>
      <c r="C96" s="408">
        <v>0</v>
      </c>
      <c r="D96" s="408">
        <v>3411.24</v>
      </c>
      <c r="E96" s="408">
        <v>3411.24</v>
      </c>
      <c r="F96" s="408">
        <v>-3411.24</v>
      </c>
      <c r="G96" s="408">
        <v>100</v>
      </c>
    </row>
    <row r="97" spans="1:7" x14ac:dyDescent="0.3">
      <c r="A97" s="403" t="s">
        <v>4664</v>
      </c>
      <c r="B97" s="403" t="s">
        <v>2630</v>
      </c>
      <c r="C97" s="408">
        <v>0</v>
      </c>
      <c r="D97" s="408">
        <v>0</v>
      </c>
      <c r="E97" s="408">
        <v>0</v>
      </c>
      <c r="F97" s="408">
        <v>0</v>
      </c>
      <c r="G97" s="408">
        <v>0</v>
      </c>
    </row>
    <row r="98" spans="1:7" x14ac:dyDescent="0.3">
      <c r="A98" s="403" t="s">
        <v>4665</v>
      </c>
      <c r="B98" s="403" t="s">
        <v>2632</v>
      </c>
      <c r="C98" s="408">
        <v>0</v>
      </c>
      <c r="D98" s="408">
        <v>0</v>
      </c>
      <c r="E98" s="408">
        <v>0</v>
      </c>
      <c r="F98" s="408">
        <v>0</v>
      </c>
      <c r="G98" s="408">
        <v>0</v>
      </c>
    </row>
    <row r="99" spans="1:7" x14ac:dyDescent="0.3">
      <c r="A99" s="403" t="s">
        <v>4666</v>
      </c>
      <c r="B99" s="403" t="s">
        <v>36</v>
      </c>
      <c r="C99" s="408">
        <v>0</v>
      </c>
      <c r="D99" s="408">
        <v>0</v>
      </c>
      <c r="E99" s="408">
        <v>0</v>
      </c>
      <c r="F99" s="408">
        <v>0</v>
      </c>
      <c r="G99" s="408">
        <v>0</v>
      </c>
    </row>
    <row r="100" spans="1:7" x14ac:dyDescent="0.3">
      <c r="A100" s="403" t="s">
        <v>2491</v>
      </c>
      <c r="B100" s="403" t="s">
        <v>2492</v>
      </c>
      <c r="C100" s="408">
        <v>0</v>
      </c>
      <c r="D100" s="408">
        <v>52.41</v>
      </c>
      <c r="E100" s="408">
        <v>52.41</v>
      </c>
      <c r="F100" s="408">
        <v>-52.41</v>
      </c>
      <c r="G100" s="408">
        <v>100</v>
      </c>
    </row>
    <row r="101" spans="1:7" x14ac:dyDescent="0.3">
      <c r="A101" s="403" t="s">
        <v>4667</v>
      </c>
      <c r="B101" s="403" t="s">
        <v>2636</v>
      </c>
      <c r="C101" s="408">
        <v>0</v>
      </c>
      <c r="D101" s="408">
        <v>0</v>
      </c>
      <c r="E101" s="408">
        <v>0</v>
      </c>
      <c r="F101" s="408">
        <v>0</v>
      </c>
      <c r="G101" s="408">
        <v>0</v>
      </c>
    </row>
    <row r="102" spans="1:7" x14ac:dyDescent="0.3">
      <c r="A102" s="403" t="s">
        <v>528</v>
      </c>
      <c r="B102" s="403" t="s">
        <v>529</v>
      </c>
      <c r="C102" s="408">
        <v>6000</v>
      </c>
      <c r="D102" s="408">
        <v>1584</v>
      </c>
      <c r="E102" s="408">
        <v>1584</v>
      </c>
      <c r="F102" s="408">
        <v>4416</v>
      </c>
      <c r="G102" s="408">
        <v>26.4</v>
      </c>
    </row>
    <row r="103" spans="1:7" x14ac:dyDescent="0.3">
      <c r="A103" s="403" t="s">
        <v>4668</v>
      </c>
      <c r="B103" s="403" t="s">
        <v>2638</v>
      </c>
      <c r="C103" s="408">
        <v>0</v>
      </c>
      <c r="D103" s="408">
        <v>0</v>
      </c>
      <c r="E103" s="408">
        <v>0</v>
      </c>
      <c r="F103" s="408">
        <v>0</v>
      </c>
      <c r="G103" s="408">
        <v>0</v>
      </c>
    </row>
    <row r="104" spans="1:7" x14ac:dyDescent="0.3">
      <c r="A104" s="403" t="s">
        <v>4669</v>
      </c>
      <c r="B104" s="403" t="s">
        <v>1595</v>
      </c>
      <c r="C104" s="408">
        <v>0</v>
      </c>
      <c r="D104" s="408">
        <v>0</v>
      </c>
      <c r="E104" s="408">
        <v>0</v>
      </c>
      <c r="F104" s="408">
        <v>0</v>
      </c>
      <c r="G104" s="408">
        <v>0</v>
      </c>
    </row>
    <row r="105" spans="1:7" x14ac:dyDescent="0.3">
      <c r="A105" s="403" t="s">
        <v>4670</v>
      </c>
      <c r="B105" s="403" t="s">
        <v>1094</v>
      </c>
      <c r="C105" s="408">
        <v>0</v>
      </c>
      <c r="D105" s="408">
        <v>0</v>
      </c>
      <c r="E105" s="408">
        <v>0</v>
      </c>
      <c r="F105" s="408">
        <v>0</v>
      </c>
      <c r="G105" s="408">
        <v>0</v>
      </c>
    </row>
    <row r="106" spans="1:7" x14ac:dyDescent="0.3">
      <c r="A106" s="403" t="s">
        <v>4671</v>
      </c>
      <c r="B106" s="403" t="s">
        <v>2642</v>
      </c>
      <c r="C106" s="408">
        <v>0</v>
      </c>
      <c r="D106" s="408">
        <v>0</v>
      </c>
      <c r="E106" s="408">
        <v>0</v>
      </c>
      <c r="F106" s="408">
        <v>0</v>
      </c>
      <c r="G106" s="408">
        <v>0</v>
      </c>
    </row>
    <row r="107" spans="1:7" x14ac:dyDescent="0.3">
      <c r="A107" s="403" t="s">
        <v>530</v>
      </c>
      <c r="B107" s="403" t="s">
        <v>44</v>
      </c>
      <c r="C107" s="408">
        <v>1620735</v>
      </c>
      <c r="D107" s="408">
        <v>403993.26</v>
      </c>
      <c r="E107" s="408">
        <v>403993.26</v>
      </c>
      <c r="F107" s="408">
        <v>1216741.74</v>
      </c>
      <c r="G107" s="408">
        <v>24.93</v>
      </c>
    </row>
    <row r="108" spans="1:7" x14ac:dyDescent="0.3">
      <c r="A108" s="403" t="s">
        <v>4672</v>
      </c>
      <c r="B108" s="403" t="s">
        <v>2644</v>
      </c>
      <c r="C108" s="408">
        <v>0</v>
      </c>
      <c r="D108" s="408">
        <v>0</v>
      </c>
      <c r="E108" s="408">
        <v>0</v>
      </c>
      <c r="F108" s="408">
        <v>0</v>
      </c>
      <c r="G108" s="408">
        <v>0</v>
      </c>
    </row>
    <row r="109" spans="1:7" x14ac:dyDescent="0.3">
      <c r="A109" s="403" t="s">
        <v>4673</v>
      </c>
      <c r="B109" s="403" t="s">
        <v>2646</v>
      </c>
      <c r="C109" s="408">
        <v>0</v>
      </c>
      <c r="D109" s="408">
        <v>0</v>
      </c>
      <c r="E109" s="408">
        <v>0</v>
      </c>
      <c r="F109" s="408">
        <v>0</v>
      </c>
      <c r="G109" s="408">
        <v>0</v>
      </c>
    </row>
    <row r="110" spans="1:7" x14ac:dyDescent="0.3">
      <c r="A110" s="403" t="s">
        <v>4674</v>
      </c>
      <c r="B110" s="403" t="s">
        <v>2648</v>
      </c>
      <c r="C110" s="408">
        <v>0</v>
      </c>
      <c r="D110" s="408">
        <v>0</v>
      </c>
      <c r="E110" s="408">
        <v>0</v>
      </c>
      <c r="F110" s="408">
        <v>0</v>
      </c>
      <c r="G110" s="408">
        <v>0</v>
      </c>
    </row>
    <row r="111" spans="1:7" x14ac:dyDescent="0.3">
      <c r="A111" s="403" t="s">
        <v>4675</v>
      </c>
      <c r="B111" s="403" t="s">
        <v>984</v>
      </c>
      <c r="C111" s="408">
        <v>0</v>
      </c>
      <c r="D111" s="408">
        <v>0</v>
      </c>
      <c r="E111" s="408">
        <v>0</v>
      </c>
      <c r="F111" s="408">
        <v>0</v>
      </c>
      <c r="G111" s="408">
        <v>0</v>
      </c>
    </row>
    <row r="112" spans="1:7" x14ac:dyDescent="0.3">
      <c r="A112" s="403" t="s">
        <v>531</v>
      </c>
      <c r="B112" s="403" t="s">
        <v>532</v>
      </c>
      <c r="C112" s="408">
        <v>1235</v>
      </c>
      <c r="D112" s="408">
        <v>360</v>
      </c>
      <c r="E112" s="408">
        <v>360</v>
      </c>
      <c r="F112" s="408">
        <v>875</v>
      </c>
      <c r="G112" s="408">
        <v>29.15</v>
      </c>
    </row>
    <row r="113" spans="1:7" x14ac:dyDescent="0.3">
      <c r="A113" s="403" t="s">
        <v>533</v>
      </c>
      <c r="B113" s="403" t="s">
        <v>534</v>
      </c>
      <c r="C113" s="408">
        <v>30876</v>
      </c>
      <c r="D113" s="408">
        <v>3785</v>
      </c>
      <c r="E113" s="408">
        <v>3785</v>
      </c>
      <c r="F113" s="408">
        <v>27091</v>
      </c>
      <c r="G113" s="408">
        <v>12.26</v>
      </c>
    </row>
    <row r="114" spans="1:7" x14ac:dyDescent="0.3">
      <c r="A114" s="403" t="s">
        <v>4676</v>
      </c>
      <c r="B114" s="403" t="s">
        <v>2651</v>
      </c>
      <c r="C114" s="408">
        <v>0</v>
      </c>
      <c r="D114" s="408">
        <v>0</v>
      </c>
      <c r="E114" s="408">
        <v>0</v>
      </c>
      <c r="F114" s="408">
        <v>0</v>
      </c>
      <c r="G114" s="408">
        <v>0</v>
      </c>
    </row>
    <row r="115" spans="1:7" x14ac:dyDescent="0.3">
      <c r="A115" s="403" t="s">
        <v>535</v>
      </c>
      <c r="B115" s="403" t="s">
        <v>536</v>
      </c>
      <c r="C115" s="408">
        <v>20510</v>
      </c>
      <c r="D115" s="408">
        <v>7887.56</v>
      </c>
      <c r="E115" s="408">
        <v>7887.56</v>
      </c>
      <c r="F115" s="408">
        <v>12622.44</v>
      </c>
      <c r="G115" s="408">
        <v>38.46</v>
      </c>
    </row>
    <row r="116" spans="1:7" x14ac:dyDescent="0.3">
      <c r="A116" s="403" t="s">
        <v>4677</v>
      </c>
      <c r="B116" s="403" t="s">
        <v>2653</v>
      </c>
      <c r="C116" s="408">
        <v>0</v>
      </c>
      <c r="D116" s="408">
        <v>0</v>
      </c>
      <c r="E116" s="408">
        <v>0</v>
      </c>
      <c r="F116" s="408">
        <v>0</v>
      </c>
      <c r="G116" s="408">
        <v>0</v>
      </c>
    </row>
    <row r="117" spans="1:7" x14ac:dyDescent="0.3">
      <c r="A117" s="403" t="s">
        <v>537</v>
      </c>
      <c r="B117" s="403" t="s">
        <v>538</v>
      </c>
      <c r="C117" s="408">
        <v>361</v>
      </c>
      <c r="D117" s="408">
        <v>0</v>
      </c>
      <c r="E117" s="408">
        <v>0</v>
      </c>
      <c r="F117" s="408">
        <v>361</v>
      </c>
      <c r="G117" s="408">
        <v>0</v>
      </c>
    </row>
    <row r="118" spans="1:7" x14ac:dyDescent="0.3">
      <c r="A118" s="403" t="s">
        <v>539</v>
      </c>
      <c r="B118" s="403" t="s">
        <v>540</v>
      </c>
      <c r="C118" s="408">
        <v>52</v>
      </c>
      <c r="D118" s="408">
        <v>0</v>
      </c>
      <c r="E118" s="408">
        <v>0</v>
      </c>
      <c r="F118" s="408">
        <v>52</v>
      </c>
      <c r="G118" s="408">
        <v>0</v>
      </c>
    </row>
    <row r="119" spans="1:7" x14ac:dyDescent="0.3">
      <c r="A119" s="403" t="s">
        <v>541</v>
      </c>
      <c r="B119" s="403" t="s">
        <v>542</v>
      </c>
      <c r="C119" s="408">
        <v>3088</v>
      </c>
      <c r="D119" s="408">
        <v>700</v>
      </c>
      <c r="E119" s="408">
        <v>700</v>
      </c>
      <c r="F119" s="408">
        <v>2388</v>
      </c>
      <c r="G119" s="408">
        <v>22.67</v>
      </c>
    </row>
    <row r="120" spans="1:7" x14ac:dyDescent="0.3">
      <c r="A120" s="403" t="s">
        <v>543</v>
      </c>
      <c r="B120" s="403" t="s">
        <v>544</v>
      </c>
      <c r="C120" s="408">
        <v>720</v>
      </c>
      <c r="D120" s="408">
        <v>200</v>
      </c>
      <c r="E120" s="408">
        <v>200</v>
      </c>
      <c r="F120" s="408">
        <v>520</v>
      </c>
      <c r="G120" s="408">
        <v>27.78</v>
      </c>
    </row>
    <row r="121" spans="1:7" x14ac:dyDescent="0.3">
      <c r="A121" s="403" t="s">
        <v>545</v>
      </c>
      <c r="B121" s="403" t="s">
        <v>546</v>
      </c>
      <c r="C121" s="408">
        <v>52</v>
      </c>
      <c r="D121" s="408">
        <v>0</v>
      </c>
      <c r="E121" s="408">
        <v>0</v>
      </c>
      <c r="F121" s="408">
        <v>52</v>
      </c>
      <c r="G121" s="408">
        <v>0</v>
      </c>
    </row>
    <row r="122" spans="1:7" x14ac:dyDescent="0.3">
      <c r="A122" s="403" t="s">
        <v>547</v>
      </c>
      <c r="B122" s="403" t="s">
        <v>244</v>
      </c>
      <c r="C122" s="408">
        <v>41168</v>
      </c>
      <c r="D122" s="408">
        <v>3637.51</v>
      </c>
      <c r="E122" s="408">
        <v>3637.51</v>
      </c>
      <c r="F122" s="408">
        <v>37530.49</v>
      </c>
      <c r="G122" s="408">
        <v>8.84</v>
      </c>
    </row>
    <row r="123" spans="1:7" x14ac:dyDescent="0.3">
      <c r="A123" s="403" t="s">
        <v>548</v>
      </c>
      <c r="B123" s="403" t="s">
        <v>549</v>
      </c>
      <c r="C123" s="408">
        <v>515</v>
      </c>
      <c r="D123" s="408">
        <v>0</v>
      </c>
      <c r="E123" s="408">
        <v>0</v>
      </c>
      <c r="F123" s="408">
        <v>515</v>
      </c>
      <c r="G123" s="408">
        <v>0</v>
      </c>
    </row>
    <row r="124" spans="1:7" x14ac:dyDescent="0.3">
      <c r="A124" s="403" t="s">
        <v>550</v>
      </c>
      <c r="B124" s="403" t="s">
        <v>551</v>
      </c>
      <c r="C124" s="408">
        <v>6175</v>
      </c>
      <c r="D124" s="408">
        <v>2033.7</v>
      </c>
      <c r="E124" s="408">
        <v>2033.7</v>
      </c>
      <c r="F124" s="408">
        <v>4141.3</v>
      </c>
      <c r="G124" s="408">
        <v>32.93</v>
      </c>
    </row>
    <row r="125" spans="1:7" x14ac:dyDescent="0.3">
      <c r="A125" s="403" t="s">
        <v>552</v>
      </c>
      <c r="B125" s="403" t="s">
        <v>553</v>
      </c>
      <c r="C125" s="408">
        <v>3088</v>
      </c>
      <c r="D125" s="408">
        <v>330</v>
      </c>
      <c r="E125" s="408">
        <v>330</v>
      </c>
      <c r="F125" s="408">
        <v>2758</v>
      </c>
      <c r="G125" s="408">
        <v>10.69</v>
      </c>
    </row>
    <row r="126" spans="1:7" x14ac:dyDescent="0.3">
      <c r="A126" s="403" t="s">
        <v>554</v>
      </c>
      <c r="B126" s="403" t="s">
        <v>555</v>
      </c>
      <c r="C126" s="408">
        <v>1000</v>
      </c>
      <c r="D126" s="408">
        <v>6100</v>
      </c>
      <c r="E126" s="408">
        <v>6100</v>
      </c>
      <c r="F126" s="408">
        <v>-5100</v>
      </c>
      <c r="G126" s="408">
        <v>610</v>
      </c>
    </row>
    <row r="127" spans="1:7" x14ac:dyDescent="0.3">
      <c r="A127" s="403" t="s">
        <v>2493</v>
      </c>
      <c r="B127" s="403" t="s">
        <v>2494</v>
      </c>
      <c r="C127" s="408">
        <v>0</v>
      </c>
      <c r="D127" s="408">
        <v>692.5</v>
      </c>
      <c r="E127" s="408">
        <v>692.5</v>
      </c>
      <c r="F127" s="408">
        <v>-692.5</v>
      </c>
      <c r="G127" s="408">
        <v>100</v>
      </c>
    </row>
    <row r="128" spans="1:7" x14ac:dyDescent="0.3">
      <c r="A128" s="403" t="s">
        <v>556</v>
      </c>
      <c r="B128" s="403" t="s">
        <v>557</v>
      </c>
      <c r="C128" s="408">
        <v>41168</v>
      </c>
      <c r="D128" s="408">
        <v>0</v>
      </c>
      <c r="E128" s="408">
        <v>0</v>
      </c>
      <c r="F128" s="408">
        <v>41168</v>
      </c>
      <c r="G128" s="408">
        <v>0</v>
      </c>
    </row>
    <row r="129" spans="1:7" x14ac:dyDescent="0.3">
      <c r="A129" s="403" t="s">
        <v>4678</v>
      </c>
      <c r="B129" s="403" t="s">
        <v>2656</v>
      </c>
      <c r="C129" s="408">
        <v>0</v>
      </c>
      <c r="D129" s="408">
        <v>0</v>
      </c>
      <c r="E129" s="408">
        <v>0</v>
      </c>
      <c r="F129" s="408">
        <v>0</v>
      </c>
      <c r="G129" s="408">
        <v>0</v>
      </c>
    </row>
    <row r="130" spans="1:7" x14ac:dyDescent="0.3">
      <c r="A130" s="403" t="s">
        <v>4679</v>
      </c>
      <c r="B130" s="403" t="s">
        <v>2658</v>
      </c>
      <c r="C130" s="408">
        <v>0</v>
      </c>
      <c r="D130" s="408">
        <v>0</v>
      </c>
      <c r="E130" s="408">
        <v>0</v>
      </c>
      <c r="F130" s="408">
        <v>0</v>
      </c>
      <c r="G130" s="408">
        <v>0</v>
      </c>
    </row>
    <row r="131" spans="1:7" x14ac:dyDescent="0.3">
      <c r="A131" s="403" t="s">
        <v>4680</v>
      </c>
      <c r="B131" s="403" t="s">
        <v>246</v>
      </c>
      <c r="C131" s="408">
        <v>0</v>
      </c>
      <c r="D131" s="408">
        <v>0</v>
      </c>
      <c r="E131" s="408">
        <v>0</v>
      </c>
      <c r="F131" s="408">
        <v>0</v>
      </c>
      <c r="G131" s="408">
        <v>0</v>
      </c>
    </row>
    <row r="132" spans="1:7" x14ac:dyDescent="0.3">
      <c r="A132" s="403" t="s">
        <v>4681</v>
      </c>
      <c r="B132" s="403" t="s">
        <v>2661</v>
      </c>
      <c r="C132" s="408">
        <v>0</v>
      </c>
      <c r="D132" s="408">
        <v>0</v>
      </c>
      <c r="E132" s="408">
        <v>0</v>
      </c>
      <c r="F132" s="408">
        <v>0</v>
      </c>
      <c r="G132" s="408">
        <v>0</v>
      </c>
    </row>
    <row r="133" spans="1:7" x14ac:dyDescent="0.3">
      <c r="A133" s="403" t="s">
        <v>4682</v>
      </c>
      <c r="B133" s="403" t="s">
        <v>2663</v>
      </c>
      <c r="C133" s="408">
        <v>0</v>
      </c>
      <c r="D133" s="408">
        <v>0</v>
      </c>
      <c r="E133" s="408">
        <v>0</v>
      </c>
      <c r="F133" s="408">
        <v>0</v>
      </c>
      <c r="G133" s="408">
        <v>0</v>
      </c>
    </row>
    <row r="134" spans="1:7" x14ac:dyDescent="0.3">
      <c r="A134" s="403" t="s">
        <v>4683</v>
      </c>
      <c r="B134" s="403" t="s">
        <v>259</v>
      </c>
      <c r="C134" s="408">
        <v>0</v>
      </c>
      <c r="D134" s="408">
        <v>0</v>
      </c>
      <c r="E134" s="408">
        <v>0</v>
      </c>
      <c r="F134" s="408">
        <v>0</v>
      </c>
      <c r="G134" s="408">
        <v>0</v>
      </c>
    </row>
    <row r="135" spans="1:7" x14ac:dyDescent="0.3">
      <c r="A135" s="403" t="s">
        <v>4684</v>
      </c>
      <c r="B135" s="403" t="s">
        <v>53</v>
      </c>
      <c r="C135" s="408">
        <v>0</v>
      </c>
      <c r="D135" s="408">
        <v>0</v>
      </c>
      <c r="E135" s="408">
        <v>0</v>
      </c>
      <c r="F135" s="408">
        <v>0</v>
      </c>
      <c r="G135" s="408">
        <v>0</v>
      </c>
    </row>
    <row r="136" spans="1:7" x14ac:dyDescent="0.3">
      <c r="A136" s="403" t="s">
        <v>4685</v>
      </c>
      <c r="B136" s="403" t="s">
        <v>257</v>
      </c>
      <c r="C136" s="408">
        <v>0</v>
      </c>
      <c r="D136" s="408">
        <v>0</v>
      </c>
      <c r="E136" s="408">
        <v>0</v>
      </c>
      <c r="F136" s="408">
        <v>0</v>
      </c>
      <c r="G136" s="408">
        <v>0</v>
      </c>
    </row>
    <row r="137" spans="1:7" x14ac:dyDescent="0.3">
      <c r="A137" s="403" t="s">
        <v>4686</v>
      </c>
      <c r="B137" s="403" t="s">
        <v>588</v>
      </c>
      <c r="C137" s="408">
        <v>0</v>
      </c>
      <c r="D137" s="408">
        <v>0</v>
      </c>
      <c r="E137" s="408">
        <v>0</v>
      </c>
      <c r="F137" s="408">
        <v>0</v>
      </c>
      <c r="G137" s="408">
        <v>0</v>
      </c>
    </row>
    <row r="138" spans="1:7" x14ac:dyDescent="0.3">
      <c r="A138" s="403" t="s">
        <v>4687</v>
      </c>
      <c r="B138" s="403" t="s">
        <v>812</v>
      </c>
      <c r="C138" s="408">
        <v>0</v>
      </c>
      <c r="D138" s="408">
        <v>0</v>
      </c>
      <c r="E138" s="408">
        <v>0</v>
      </c>
      <c r="F138" s="408">
        <v>0</v>
      </c>
      <c r="G138" s="408">
        <v>0</v>
      </c>
    </row>
    <row r="139" spans="1:7" x14ac:dyDescent="0.3">
      <c r="A139" s="403" t="s">
        <v>4688</v>
      </c>
      <c r="B139" s="403" t="s">
        <v>592</v>
      </c>
      <c r="C139" s="409">
        <v>0</v>
      </c>
      <c r="D139" s="409">
        <v>0</v>
      </c>
      <c r="E139" s="409">
        <v>0</v>
      </c>
      <c r="F139" s="409">
        <v>0</v>
      </c>
      <c r="G139" s="409">
        <v>0</v>
      </c>
    </row>
    <row r="140" spans="1:7" x14ac:dyDescent="0.3">
      <c r="A140" s="403" t="s">
        <v>558</v>
      </c>
      <c r="B140" s="407"/>
      <c r="C140" s="408">
        <v>14677161</v>
      </c>
      <c r="D140" s="408">
        <v>11432023.199999999</v>
      </c>
      <c r="E140" s="408">
        <v>11432023.199999999</v>
      </c>
      <c r="F140" s="408">
        <v>3245137.8</v>
      </c>
      <c r="G140" s="408"/>
    </row>
    <row r="142" spans="1:7" x14ac:dyDescent="0.3">
      <c r="A142" s="403" t="s">
        <v>2495</v>
      </c>
      <c r="B142" s="407"/>
      <c r="C142" s="408"/>
      <c r="D142" s="408"/>
      <c r="E142" s="408"/>
      <c r="F142" s="408"/>
      <c r="G142" s="408"/>
    </row>
    <row r="143" spans="1:7" x14ac:dyDescent="0.3">
      <c r="A143" s="403" t="s">
        <v>559</v>
      </c>
      <c r="B143" s="403" t="s">
        <v>560</v>
      </c>
      <c r="C143" s="408">
        <v>10621</v>
      </c>
      <c r="D143" s="408">
        <v>0</v>
      </c>
      <c r="E143" s="408">
        <v>0</v>
      </c>
      <c r="F143" s="408">
        <v>10621</v>
      </c>
      <c r="G143" s="408">
        <v>0</v>
      </c>
    </row>
    <row r="144" spans="1:7" x14ac:dyDescent="0.3">
      <c r="A144" s="403" t="s">
        <v>4689</v>
      </c>
      <c r="B144" s="403" t="s">
        <v>2673</v>
      </c>
      <c r="C144" s="408">
        <v>0</v>
      </c>
      <c r="D144" s="408">
        <v>0</v>
      </c>
      <c r="E144" s="408">
        <v>0</v>
      </c>
      <c r="F144" s="408">
        <v>0</v>
      </c>
      <c r="G144" s="408">
        <v>0</v>
      </c>
    </row>
    <row r="145" spans="1:7" x14ac:dyDescent="0.3">
      <c r="A145" s="403" t="s">
        <v>561</v>
      </c>
      <c r="B145" s="403" t="s">
        <v>259</v>
      </c>
      <c r="C145" s="408">
        <v>814</v>
      </c>
      <c r="D145" s="408">
        <v>0</v>
      </c>
      <c r="E145" s="408">
        <v>0</v>
      </c>
      <c r="F145" s="408">
        <v>814</v>
      </c>
      <c r="G145" s="408">
        <v>0</v>
      </c>
    </row>
    <row r="146" spans="1:7" x14ac:dyDescent="0.3">
      <c r="A146" s="403" t="s">
        <v>4690</v>
      </c>
      <c r="B146" s="403" t="s">
        <v>53</v>
      </c>
      <c r="C146" s="408">
        <v>0</v>
      </c>
      <c r="D146" s="408">
        <v>0</v>
      </c>
      <c r="E146" s="408">
        <v>0</v>
      </c>
      <c r="F146" s="408">
        <v>0</v>
      </c>
      <c r="G146" s="408">
        <v>0</v>
      </c>
    </row>
    <row r="147" spans="1:7" x14ac:dyDescent="0.3">
      <c r="A147" s="403" t="s">
        <v>562</v>
      </c>
      <c r="B147" s="403" t="s">
        <v>563</v>
      </c>
      <c r="C147" s="408">
        <v>110</v>
      </c>
      <c r="D147" s="408">
        <v>110</v>
      </c>
      <c r="E147" s="408">
        <v>110</v>
      </c>
      <c r="F147" s="408">
        <v>0</v>
      </c>
      <c r="G147" s="408">
        <v>100</v>
      </c>
    </row>
    <row r="148" spans="1:7" x14ac:dyDescent="0.3">
      <c r="A148" s="403" t="s">
        <v>4691</v>
      </c>
      <c r="B148" s="403" t="s">
        <v>685</v>
      </c>
      <c r="C148" s="408">
        <v>0</v>
      </c>
      <c r="D148" s="408">
        <v>0</v>
      </c>
      <c r="E148" s="408">
        <v>0</v>
      </c>
      <c r="F148" s="408">
        <v>0</v>
      </c>
      <c r="G148" s="408">
        <v>0</v>
      </c>
    </row>
    <row r="149" spans="1:7" x14ac:dyDescent="0.3">
      <c r="A149" s="403" t="s">
        <v>564</v>
      </c>
      <c r="B149" s="403" t="s">
        <v>565</v>
      </c>
      <c r="C149" s="408">
        <v>40000</v>
      </c>
      <c r="D149" s="408">
        <v>9999.99</v>
      </c>
      <c r="E149" s="408">
        <v>9999.99</v>
      </c>
      <c r="F149" s="408">
        <v>30000.01</v>
      </c>
      <c r="G149" s="408">
        <v>25</v>
      </c>
    </row>
    <row r="150" spans="1:7" x14ac:dyDescent="0.3">
      <c r="A150" s="403" t="s">
        <v>566</v>
      </c>
      <c r="B150" s="403" t="s">
        <v>567</v>
      </c>
      <c r="C150" s="408">
        <v>9063</v>
      </c>
      <c r="D150" s="408">
        <v>650</v>
      </c>
      <c r="E150" s="408">
        <v>650</v>
      </c>
      <c r="F150" s="408">
        <v>8413</v>
      </c>
      <c r="G150" s="408">
        <v>7.17</v>
      </c>
    </row>
    <row r="151" spans="1:7" x14ac:dyDescent="0.3">
      <c r="A151" s="403" t="s">
        <v>4692</v>
      </c>
      <c r="B151" s="403" t="s">
        <v>1316</v>
      </c>
      <c r="C151" s="408">
        <v>0</v>
      </c>
      <c r="D151" s="408">
        <v>0</v>
      </c>
      <c r="E151" s="408">
        <v>0</v>
      </c>
      <c r="F151" s="408">
        <v>0</v>
      </c>
      <c r="G151" s="408">
        <v>0</v>
      </c>
    </row>
    <row r="152" spans="1:7" x14ac:dyDescent="0.3">
      <c r="A152" s="403" t="s">
        <v>4693</v>
      </c>
      <c r="B152" s="403" t="s">
        <v>914</v>
      </c>
      <c r="C152" s="408">
        <v>0</v>
      </c>
      <c r="D152" s="408">
        <v>0</v>
      </c>
      <c r="E152" s="408">
        <v>0</v>
      </c>
      <c r="F152" s="408">
        <v>0</v>
      </c>
      <c r="G152" s="408">
        <v>0</v>
      </c>
    </row>
    <row r="153" spans="1:7" x14ac:dyDescent="0.3">
      <c r="A153" s="403" t="s">
        <v>568</v>
      </c>
      <c r="B153" s="403" t="s">
        <v>569</v>
      </c>
      <c r="C153" s="408">
        <v>2500</v>
      </c>
      <c r="D153" s="408">
        <v>1043</v>
      </c>
      <c r="E153" s="408">
        <v>1043</v>
      </c>
      <c r="F153" s="408">
        <v>1457</v>
      </c>
      <c r="G153" s="408">
        <v>41.72</v>
      </c>
    </row>
    <row r="154" spans="1:7" x14ac:dyDescent="0.3">
      <c r="A154" s="403" t="s">
        <v>570</v>
      </c>
      <c r="B154" s="403" t="s">
        <v>571</v>
      </c>
      <c r="C154" s="408">
        <v>317</v>
      </c>
      <c r="D154" s="408">
        <v>0</v>
      </c>
      <c r="E154" s="408">
        <v>0</v>
      </c>
      <c r="F154" s="408">
        <v>317</v>
      </c>
      <c r="G154" s="408">
        <v>0</v>
      </c>
    </row>
    <row r="155" spans="1:7" x14ac:dyDescent="0.3">
      <c r="A155" s="403" t="s">
        <v>572</v>
      </c>
      <c r="B155" s="403" t="s">
        <v>573</v>
      </c>
      <c r="C155" s="408">
        <v>11773</v>
      </c>
      <c r="D155" s="408">
        <v>0</v>
      </c>
      <c r="E155" s="408">
        <v>0</v>
      </c>
      <c r="F155" s="408">
        <v>11773</v>
      </c>
      <c r="G155" s="408">
        <v>0</v>
      </c>
    </row>
    <row r="156" spans="1:7" x14ac:dyDescent="0.3">
      <c r="A156" s="403" t="s">
        <v>574</v>
      </c>
      <c r="B156" s="403" t="s">
        <v>575</v>
      </c>
      <c r="C156" s="409">
        <v>5000</v>
      </c>
      <c r="D156" s="409">
        <v>0</v>
      </c>
      <c r="E156" s="409">
        <v>0</v>
      </c>
      <c r="F156" s="409">
        <v>5000</v>
      </c>
      <c r="G156" s="409">
        <v>0</v>
      </c>
    </row>
    <row r="157" spans="1:7" x14ac:dyDescent="0.3">
      <c r="A157" s="403" t="s">
        <v>2496</v>
      </c>
      <c r="B157" s="407"/>
      <c r="C157" s="408">
        <v>-80198</v>
      </c>
      <c r="D157" s="408">
        <v>-11802.99</v>
      </c>
      <c r="E157" s="408">
        <v>-11802.99</v>
      </c>
      <c r="F157" s="408">
        <v>-68395.009999999995</v>
      </c>
      <c r="G157" s="408"/>
    </row>
    <row r="159" spans="1:7" x14ac:dyDescent="0.3">
      <c r="A159" s="403" t="s">
        <v>2497</v>
      </c>
      <c r="B159" s="407"/>
      <c r="C159" s="408"/>
      <c r="D159" s="408"/>
      <c r="E159" s="408"/>
      <c r="F159" s="408"/>
      <c r="G159" s="408"/>
    </row>
    <row r="160" spans="1:7" x14ac:dyDescent="0.3">
      <c r="A160" s="403" t="s">
        <v>576</v>
      </c>
      <c r="B160" s="403" t="s">
        <v>180</v>
      </c>
      <c r="C160" s="408">
        <v>122311</v>
      </c>
      <c r="D160" s="408">
        <v>28756.32</v>
      </c>
      <c r="E160" s="408">
        <v>28756.32</v>
      </c>
      <c r="F160" s="408">
        <v>93554.68</v>
      </c>
      <c r="G160" s="408">
        <v>23.51</v>
      </c>
    </row>
    <row r="161" spans="1:7" x14ac:dyDescent="0.3">
      <c r="A161" s="403" t="s">
        <v>577</v>
      </c>
      <c r="B161" s="403" t="s">
        <v>51</v>
      </c>
      <c r="C161" s="408">
        <v>144816</v>
      </c>
      <c r="D161" s="408">
        <v>34163.39</v>
      </c>
      <c r="E161" s="408">
        <v>34163.39</v>
      </c>
      <c r="F161" s="408">
        <v>110652.61</v>
      </c>
      <c r="G161" s="408">
        <v>23.59</v>
      </c>
    </row>
    <row r="162" spans="1:7" x14ac:dyDescent="0.3">
      <c r="A162" s="403" t="s">
        <v>578</v>
      </c>
      <c r="B162" s="403" t="s">
        <v>181</v>
      </c>
      <c r="C162" s="408">
        <v>25000</v>
      </c>
      <c r="D162" s="408">
        <v>630.5</v>
      </c>
      <c r="E162" s="408">
        <v>630.5</v>
      </c>
      <c r="F162" s="408">
        <v>24369.5</v>
      </c>
      <c r="G162" s="408">
        <v>2.52</v>
      </c>
    </row>
    <row r="163" spans="1:7" x14ac:dyDescent="0.3">
      <c r="A163" s="403" t="s">
        <v>579</v>
      </c>
      <c r="B163" s="403" t="s">
        <v>580</v>
      </c>
      <c r="C163" s="408">
        <v>1000</v>
      </c>
      <c r="D163" s="408">
        <v>2589.83</v>
      </c>
      <c r="E163" s="408">
        <v>2589.83</v>
      </c>
      <c r="F163" s="408">
        <v>-1589.83</v>
      </c>
      <c r="G163" s="408">
        <v>258.98</v>
      </c>
    </row>
    <row r="164" spans="1:7" x14ac:dyDescent="0.3">
      <c r="A164" s="403" t="s">
        <v>4694</v>
      </c>
      <c r="B164" s="403" t="s">
        <v>2665</v>
      </c>
      <c r="C164" s="408">
        <v>0</v>
      </c>
      <c r="D164" s="408">
        <v>0</v>
      </c>
      <c r="E164" s="408">
        <v>0</v>
      </c>
      <c r="F164" s="408">
        <v>0</v>
      </c>
      <c r="G164" s="408">
        <v>0</v>
      </c>
    </row>
    <row r="165" spans="1:7" x14ac:dyDescent="0.3">
      <c r="A165" s="403" t="s">
        <v>4695</v>
      </c>
      <c r="B165" s="403" t="s">
        <v>2675</v>
      </c>
      <c r="C165" s="408">
        <v>0</v>
      </c>
      <c r="D165" s="408">
        <v>0</v>
      </c>
      <c r="E165" s="408">
        <v>0</v>
      </c>
      <c r="F165" s="408">
        <v>0</v>
      </c>
      <c r="G165" s="408">
        <v>0</v>
      </c>
    </row>
    <row r="166" spans="1:7" x14ac:dyDescent="0.3">
      <c r="A166" s="403" t="s">
        <v>4696</v>
      </c>
      <c r="B166" s="403" t="s">
        <v>2734</v>
      </c>
      <c r="C166" s="408">
        <v>0</v>
      </c>
      <c r="D166" s="408">
        <v>0</v>
      </c>
      <c r="E166" s="408">
        <v>0</v>
      </c>
      <c r="F166" s="408">
        <v>0</v>
      </c>
      <c r="G166" s="408">
        <v>0</v>
      </c>
    </row>
    <row r="167" spans="1:7" x14ac:dyDescent="0.3">
      <c r="A167" s="403" t="s">
        <v>581</v>
      </c>
      <c r="B167" s="403" t="s">
        <v>582</v>
      </c>
      <c r="C167" s="408">
        <v>1400</v>
      </c>
      <c r="D167" s="408">
        <v>0</v>
      </c>
      <c r="E167" s="408">
        <v>0</v>
      </c>
      <c r="F167" s="408">
        <v>1400</v>
      </c>
      <c r="G167" s="408">
        <v>0</v>
      </c>
    </row>
    <row r="168" spans="1:7" x14ac:dyDescent="0.3">
      <c r="A168" s="403" t="s">
        <v>583</v>
      </c>
      <c r="B168" s="403" t="s">
        <v>259</v>
      </c>
      <c r="C168" s="408">
        <v>22134</v>
      </c>
      <c r="D168" s="408">
        <v>5196.3</v>
      </c>
      <c r="E168" s="408">
        <v>5196.3</v>
      </c>
      <c r="F168" s="408">
        <v>16937.7</v>
      </c>
      <c r="G168" s="408">
        <v>23.48</v>
      </c>
    </row>
    <row r="169" spans="1:7" x14ac:dyDescent="0.3">
      <c r="A169" s="403" t="s">
        <v>584</v>
      </c>
      <c r="B169" s="403" t="s">
        <v>53</v>
      </c>
      <c r="C169" s="408">
        <v>28074</v>
      </c>
      <c r="D169" s="408">
        <v>6686.1</v>
      </c>
      <c r="E169" s="408">
        <v>6686.1</v>
      </c>
      <c r="F169" s="408">
        <v>21387.9</v>
      </c>
      <c r="G169" s="408">
        <v>23.82</v>
      </c>
    </row>
    <row r="170" spans="1:7" x14ac:dyDescent="0.3">
      <c r="A170" s="403" t="s">
        <v>4697</v>
      </c>
      <c r="B170" s="403" t="s">
        <v>628</v>
      </c>
      <c r="C170" s="408">
        <v>0</v>
      </c>
      <c r="D170" s="408">
        <v>0</v>
      </c>
      <c r="E170" s="408">
        <v>0</v>
      </c>
      <c r="F170" s="408">
        <v>0</v>
      </c>
      <c r="G170" s="408">
        <v>0</v>
      </c>
    </row>
    <row r="171" spans="1:7" x14ac:dyDescent="0.3">
      <c r="A171" s="403" t="s">
        <v>4698</v>
      </c>
      <c r="B171" s="403" t="s">
        <v>1639</v>
      </c>
      <c r="C171" s="408">
        <v>0</v>
      </c>
      <c r="D171" s="408">
        <v>0</v>
      </c>
      <c r="E171" s="408">
        <v>0</v>
      </c>
      <c r="F171" s="408">
        <v>0</v>
      </c>
      <c r="G171" s="408">
        <v>0</v>
      </c>
    </row>
    <row r="172" spans="1:7" x14ac:dyDescent="0.3">
      <c r="A172" s="403" t="s">
        <v>585</v>
      </c>
      <c r="B172" s="403" t="s">
        <v>257</v>
      </c>
      <c r="C172" s="408">
        <v>7057</v>
      </c>
      <c r="D172" s="408">
        <v>0</v>
      </c>
      <c r="E172" s="408">
        <v>0</v>
      </c>
      <c r="F172" s="408">
        <v>7057</v>
      </c>
      <c r="G172" s="408">
        <v>0</v>
      </c>
    </row>
    <row r="173" spans="1:7" x14ac:dyDescent="0.3">
      <c r="A173" s="403" t="s">
        <v>4699</v>
      </c>
      <c r="B173" s="403" t="s">
        <v>2743</v>
      </c>
      <c r="C173" s="408">
        <v>0</v>
      </c>
      <c r="D173" s="408">
        <v>0</v>
      </c>
      <c r="E173" s="408">
        <v>0</v>
      </c>
      <c r="F173" s="408">
        <v>0</v>
      </c>
      <c r="G173" s="408">
        <v>0</v>
      </c>
    </row>
    <row r="174" spans="1:7" x14ac:dyDescent="0.3">
      <c r="A174" s="403" t="s">
        <v>586</v>
      </c>
      <c r="B174" s="403" t="s">
        <v>54</v>
      </c>
      <c r="C174" s="408">
        <v>23923</v>
      </c>
      <c r="D174" s="408">
        <v>22037</v>
      </c>
      <c r="E174" s="408">
        <v>22037</v>
      </c>
      <c r="F174" s="408">
        <v>1886</v>
      </c>
      <c r="G174" s="408">
        <v>92.12</v>
      </c>
    </row>
    <row r="175" spans="1:7" x14ac:dyDescent="0.3">
      <c r="A175" s="403" t="s">
        <v>587</v>
      </c>
      <c r="B175" s="403" t="s">
        <v>588</v>
      </c>
      <c r="C175" s="408">
        <v>20906</v>
      </c>
      <c r="D175" s="408">
        <v>6126.02</v>
      </c>
      <c r="E175" s="408">
        <v>6126.02</v>
      </c>
      <c r="F175" s="408">
        <v>14779.98</v>
      </c>
      <c r="G175" s="408">
        <v>29.3</v>
      </c>
    </row>
    <row r="176" spans="1:7" x14ac:dyDescent="0.3">
      <c r="A176" s="403" t="s">
        <v>589</v>
      </c>
      <c r="B176" s="403" t="s">
        <v>590</v>
      </c>
      <c r="C176" s="408">
        <v>2470</v>
      </c>
      <c r="D176" s="408">
        <v>507.76</v>
      </c>
      <c r="E176" s="408">
        <v>507.76</v>
      </c>
      <c r="F176" s="408">
        <v>1962.24</v>
      </c>
      <c r="G176" s="408">
        <v>20.56</v>
      </c>
    </row>
    <row r="177" spans="1:7" x14ac:dyDescent="0.3">
      <c r="A177" s="403" t="s">
        <v>591</v>
      </c>
      <c r="B177" s="403" t="s">
        <v>592</v>
      </c>
      <c r="C177" s="408">
        <v>451</v>
      </c>
      <c r="D177" s="408">
        <v>319.83</v>
      </c>
      <c r="E177" s="408">
        <v>319.83</v>
      </c>
      <c r="F177" s="408">
        <v>131.16999999999999</v>
      </c>
      <c r="G177" s="408">
        <v>70.92</v>
      </c>
    </row>
    <row r="178" spans="1:7" x14ac:dyDescent="0.3">
      <c r="A178" s="403" t="s">
        <v>593</v>
      </c>
      <c r="B178" s="403" t="s">
        <v>563</v>
      </c>
      <c r="C178" s="408">
        <v>4000</v>
      </c>
      <c r="D178" s="408">
        <v>10926</v>
      </c>
      <c r="E178" s="408">
        <v>10926</v>
      </c>
      <c r="F178" s="408">
        <v>-6926</v>
      </c>
      <c r="G178" s="408">
        <v>273.14999999999998</v>
      </c>
    </row>
    <row r="179" spans="1:7" x14ac:dyDescent="0.3">
      <c r="A179" s="403" t="s">
        <v>594</v>
      </c>
      <c r="B179" s="403" t="s">
        <v>595</v>
      </c>
      <c r="C179" s="408">
        <v>30</v>
      </c>
      <c r="D179" s="408">
        <v>13.22</v>
      </c>
      <c r="E179" s="408">
        <v>13.22</v>
      </c>
      <c r="F179" s="408">
        <v>16.78</v>
      </c>
      <c r="G179" s="408">
        <v>44.07</v>
      </c>
    </row>
    <row r="180" spans="1:7" x14ac:dyDescent="0.3">
      <c r="A180" s="403" t="s">
        <v>4700</v>
      </c>
      <c r="B180" s="403" t="s">
        <v>2745</v>
      </c>
      <c r="C180" s="408">
        <v>0</v>
      </c>
      <c r="D180" s="408">
        <v>0</v>
      </c>
      <c r="E180" s="408">
        <v>0</v>
      </c>
      <c r="F180" s="408">
        <v>0</v>
      </c>
      <c r="G180" s="408">
        <v>0</v>
      </c>
    </row>
    <row r="181" spans="1:7" x14ac:dyDescent="0.3">
      <c r="A181" s="403" t="s">
        <v>596</v>
      </c>
      <c r="B181" s="403" t="s">
        <v>183</v>
      </c>
      <c r="C181" s="408">
        <v>31000</v>
      </c>
      <c r="D181" s="408">
        <v>34249.360000000001</v>
      </c>
      <c r="E181" s="408">
        <v>34249.360000000001</v>
      </c>
      <c r="F181" s="408">
        <v>-3249.36</v>
      </c>
      <c r="G181" s="408">
        <v>110.48</v>
      </c>
    </row>
    <row r="182" spans="1:7" x14ac:dyDescent="0.3">
      <c r="A182" s="403" t="s">
        <v>597</v>
      </c>
      <c r="B182" s="403" t="s">
        <v>598</v>
      </c>
      <c r="C182" s="408">
        <v>5273</v>
      </c>
      <c r="D182" s="408">
        <v>0</v>
      </c>
      <c r="E182" s="408">
        <v>0</v>
      </c>
      <c r="F182" s="408">
        <v>5273</v>
      </c>
      <c r="G182" s="408">
        <v>0</v>
      </c>
    </row>
    <row r="183" spans="1:7" x14ac:dyDescent="0.3">
      <c r="A183" s="403" t="s">
        <v>4701</v>
      </c>
      <c r="B183" s="403" t="s">
        <v>2779</v>
      </c>
      <c r="C183" s="408">
        <v>0</v>
      </c>
      <c r="D183" s="408">
        <v>0</v>
      </c>
      <c r="E183" s="408">
        <v>0</v>
      </c>
      <c r="F183" s="408">
        <v>0</v>
      </c>
      <c r="G183" s="408">
        <v>0</v>
      </c>
    </row>
    <row r="184" spans="1:7" x14ac:dyDescent="0.3">
      <c r="A184" s="403" t="s">
        <v>4702</v>
      </c>
      <c r="B184" s="403" t="s">
        <v>2781</v>
      </c>
      <c r="C184" s="408">
        <v>0</v>
      </c>
      <c r="D184" s="408">
        <v>0</v>
      </c>
      <c r="E184" s="408">
        <v>0</v>
      </c>
      <c r="F184" s="408">
        <v>0</v>
      </c>
      <c r="G184" s="408">
        <v>0</v>
      </c>
    </row>
    <row r="185" spans="1:7" x14ac:dyDescent="0.3">
      <c r="A185" s="403" t="s">
        <v>599</v>
      </c>
      <c r="B185" s="403" t="s">
        <v>600</v>
      </c>
      <c r="C185" s="408">
        <v>0</v>
      </c>
      <c r="D185" s="408">
        <v>240</v>
      </c>
      <c r="E185" s="408">
        <v>240</v>
      </c>
      <c r="F185" s="408">
        <v>-240</v>
      </c>
      <c r="G185" s="408">
        <v>100</v>
      </c>
    </row>
    <row r="186" spans="1:7" x14ac:dyDescent="0.3">
      <c r="A186" s="403" t="s">
        <v>601</v>
      </c>
      <c r="B186" s="403" t="s">
        <v>55</v>
      </c>
      <c r="C186" s="408">
        <v>7900</v>
      </c>
      <c r="D186" s="408">
        <v>0</v>
      </c>
      <c r="E186" s="408">
        <v>0</v>
      </c>
      <c r="F186" s="408">
        <v>7900</v>
      </c>
      <c r="G186" s="408">
        <v>0</v>
      </c>
    </row>
    <row r="187" spans="1:7" x14ac:dyDescent="0.3">
      <c r="A187" s="403" t="s">
        <v>4703</v>
      </c>
      <c r="B187" s="403" t="s">
        <v>914</v>
      </c>
      <c r="C187" s="408">
        <v>0</v>
      </c>
      <c r="D187" s="408">
        <v>0</v>
      </c>
      <c r="E187" s="408">
        <v>0</v>
      </c>
      <c r="F187" s="408">
        <v>0</v>
      </c>
      <c r="G187" s="408">
        <v>0</v>
      </c>
    </row>
    <row r="188" spans="1:7" x14ac:dyDescent="0.3">
      <c r="A188" s="403" t="s">
        <v>602</v>
      </c>
      <c r="B188" s="403" t="s">
        <v>569</v>
      </c>
      <c r="C188" s="408">
        <v>1200</v>
      </c>
      <c r="D188" s="408">
        <v>305</v>
      </c>
      <c r="E188" s="408">
        <v>305</v>
      </c>
      <c r="F188" s="408">
        <v>895</v>
      </c>
      <c r="G188" s="408">
        <v>25.42</v>
      </c>
    </row>
    <row r="189" spans="1:7" x14ac:dyDescent="0.3">
      <c r="A189" s="403" t="s">
        <v>603</v>
      </c>
      <c r="B189" s="403" t="s">
        <v>571</v>
      </c>
      <c r="C189" s="408">
        <v>2640</v>
      </c>
      <c r="D189" s="408">
        <v>0</v>
      </c>
      <c r="E189" s="408">
        <v>0</v>
      </c>
      <c r="F189" s="408">
        <v>2640</v>
      </c>
      <c r="G189" s="408">
        <v>0</v>
      </c>
    </row>
    <row r="190" spans="1:7" x14ac:dyDescent="0.3">
      <c r="A190" s="403" t="s">
        <v>604</v>
      </c>
      <c r="B190" s="403" t="s">
        <v>605</v>
      </c>
      <c r="C190" s="408">
        <v>7091</v>
      </c>
      <c r="D190" s="408">
        <v>1592.28</v>
      </c>
      <c r="E190" s="408">
        <v>1592.28</v>
      </c>
      <c r="F190" s="408">
        <v>5498.72</v>
      </c>
      <c r="G190" s="408">
        <v>22.45</v>
      </c>
    </row>
    <row r="191" spans="1:7" x14ac:dyDescent="0.3">
      <c r="A191" s="403" t="s">
        <v>606</v>
      </c>
      <c r="B191" s="403" t="s">
        <v>607</v>
      </c>
      <c r="C191" s="408">
        <v>1056</v>
      </c>
      <c r="D191" s="408">
        <v>0</v>
      </c>
      <c r="E191" s="408">
        <v>0</v>
      </c>
      <c r="F191" s="408">
        <v>1056</v>
      </c>
      <c r="G191" s="408">
        <v>0</v>
      </c>
    </row>
    <row r="192" spans="1:7" x14ac:dyDescent="0.3">
      <c r="A192" s="403" t="s">
        <v>4704</v>
      </c>
      <c r="B192" s="403" t="s">
        <v>2793</v>
      </c>
      <c r="C192" s="408">
        <v>0</v>
      </c>
      <c r="D192" s="408">
        <v>0</v>
      </c>
      <c r="E192" s="408">
        <v>0</v>
      </c>
      <c r="F192" s="408">
        <v>0</v>
      </c>
      <c r="G192" s="408">
        <v>0</v>
      </c>
    </row>
    <row r="193" spans="1:7" x14ac:dyDescent="0.3">
      <c r="A193" s="403" t="s">
        <v>4705</v>
      </c>
      <c r="B193" s="403" t="s">
        <v>2795</v>
      </c>
      <c r="C193" s="408">
        <v>0</v>
      </c>
      <c r="D193" s="408">
        <v>0</v>
      </c>
      <c r="E193" s="408">
        <v>0</v>
      </c>
      <c r="F193" s="408">
        <v>0</v>
      </c>
      <c r="G193" s="408">
        <v>0</v>
      </c>
    </row>
    <row r="194" spans="1:7" x14ac:dyDescent="0.3">
      <c r="A194" s="403" t="s">
        <v>608</v>
      </c>
      <c r="B194" s="403" t="s">
        <v>573</v>
      </c>
      <c r="C194" s="408">
        <v>11000</v>
      </c>
      <c r="D194" s="408">
        <v>305</v>
      </c>
      <c r="E194" s="408">
        <v>305</v>
      </c>
      <c r="F194" s="408">
        <v>10695</v>
      </c>
      <c r="G194" s="408">
        <v>2.77</v>
      </c>
    </row>
    <row r="195" spans="1:7" x14ac:dyDescent="0.3">
      <c r="A195" s="403" t="s">
        <v>609</v>
      </c>
      <c r="B195" s="403" t="s">
        <v>575</v>
      </c>
      <c r="C195" s="409">
        <v>5000</v>
      </c>
      <c r="D195" s="409">
        <v>0</v>
      </c>
      <c r="E195" s="409">
        <v>0</v>
      </c>
      <c r="F195" s="409">
        <v>5000</v>
      </c>
      <c r="G195" s="409">
        <v>0</v>
      </c>
    </row>
    <row r="196" spans="1:7" x14ac:dyDescent="0.3">
      <c r="A196" s="403" t="s">
        <v>2498</v>
      </c>
      <c r="B196" s="407"/>
      <c r="C196" s="408">
        <v>-475732</v>
      </c>
      <c r="D196" s="408">
        <v>-154643.91</v>
      </c>
      <c r="E196" s="408">
        <v>-154643.91</v>
      </c>
      <c r="F196" s="408">
        <v>-321088.09000000003</v>
      </c>
      <c r="G196" s="408"/>
    </row>
    <row r="198" spans="1:7" x14ac:dyDescent="0.3">
      <c r="A198" s="403" t="s">
        <v>2499</v>
      </c>
      <c r="B198" s="407"/>
      <c r="C198" s="408"/>
      <c r="D198" s="408"/>
      <c r="E198" s="408"/>
      <c r="F198" s="408"/>
      <c r="G198" s="408"/>
    </row>
    <row r="199" spans="1:7" x14ac:dyDescent="0.3">
      <c r="A199" s="403" t="s">
        <v>4706</v>
      </c>
      <c r="B199" s="403" t="s">
        <v>180</v>
      </c>
      <c r="C199" s="408">
        <v>0</v>
      </c>
      <c r="D199" s="408">
        <v>0</v>
      </c>
      <c r="E199" s="408">
        <v>0</v>
      </c>
      <c r="F199" s="408">
        <v>0</v>
      </c>
      <c r="G199" s="408">
        <v>0</v>
      </c>
    </row>
    <row r="200" spans="1:7" x14ac:dyDescent="0.3">
      <c r="A200" s="403" t="s">
        <v>4707</v>
      </c>
      <c r="B200" s="403" t="s">
        <v>51</v>
      </c>
      <c r="C200" s="408">
        <v>0</v>
      </c>
      <c r="D200" s="408">
        <v>0</v>
      </c>
      <c r="E200" s="408">
        <v>0</v>
      </c>
      <c r="F200" s="408">
        <v>0</v>
      </c>
      <c r="G200" s="408">
        <v>0</v>
      </c>
    </row>
    <row r="201" spans="1:7" x14ac:dyDescent="0.3">
      <c r="A201" s="403" t="s">
        <v>610</v>
      </c>
      <c r="B201" s="403" t="s">
        <v>181</v>
      </c>
      <c r="C201" s="408">
        <v>16467</v>
      </c>
      <c r="D201" s="408">
        <v>0</v>
      </c>
      <c r="E201" s="408">
        <v>0</v>
      </c>
      <c r="F201" s="408">
        <v>16467</v>
      </c>
      <c r="G201" s="408">
        <v>0</v>
      </c>
    </row>
    <row r="202" spans="1:7" x14ac:dyDescent="0.3">
      <c r="A202" s="403" t="s">
        <v>4708</v>
      </c>
      <c r="B202" s="403" t="s">
        <v>580</v>
      </c>
      <c r="C202" s="408">
        <v>0</v>
      </c>
      <c r="D202" s="408">
        <v>0</v>
      </c>
      <c r="E202" s="408">
        <v>0</v>
      </c>
      <c r="F202" s="408">
        <v>0</v>
      </c>
      <c r="G202" s="408">
        <v>0</v>
      </c>
    </row>
    <row r="203" spans="1:7" x14ac:dyDescent="0.3">
      <c r="A203" s="403" t="s">
        <v>4709</v>
      </c>
      <c r="B203" s="403" t="s">
        <v>2677</v>
      </c>
      <c r="C203" s="408">
        <v>0</v>
      </c>
      <c r="D203" s="408">
        <v>0</v>
      </c>
      <c r="E203" s="408">
        <v>0</v>
      </c>
      <c r="F203" s="408">
        <v>0</v>
      </c>
      <c r="G203" s="408">
        <v>0</v>
      </c>
    </row>
    <row r="204" spans="1:7" x14ac:dyDescent="0.3">
      <c r="A204" s="403" t="s">
        <v>4710</v>
      </c>
      <c r="B204" s="403" t="s">
        <v>2706</v>
      </c>
      <c r="C204" s="408">
        <v>0</v>
      </c>
      <c r="D204" s="408">
        <v>0</v>
      </c>
      <c r="E204" s="408">
        <v>0</v>
      </c>
      <c r="F204" s="408">
        <v>0</v>
      </c>
      <c r="G204" s="408">
        <v>0</v>
      </c>
    </row>
    <row r="205" spans="1:7" x14ac:dyDescent="0.3">
      <c r="A205" s="403" t="s">
        <v>4711</v>
      </c>
      <c r="B205" s="403" t="s">
        <v>582</v>
      </c>
      <c r="C205" s="408">
        <v>0</v>
      </c>
      <c r="D205" s="408">
        <v>0</v>
      </c>
      <c r="E205" s="408">
        <v>0</v>
      </c>
      <c r="F205" s="408">
        <v>0</v>
      </c>
      <c r="G205" s="408">
        <v>0</v>
      </c>
    </row>
    <row r="206" spans="1:7" x14ac:dyDescent="0.3">
      <c r="A206" s="403" t="s">
        <v>611</v>
      </c>
      <c r="B206" s="403" t="s">
        <v>259</v>
      </c>
      <c r="C206" s="408">
        <v>22</v>
      </c>
      <c r="D206" s="408">
        <v>0</v>
      </c>
      <c r="E206" s="408">
        <v>0</v>
      </c>
      <c r="F206" s="408">
        <v>22</v>
      </c>
      <c r="G206" s="408">
        <v>0</v>
      </c>
    </row>
    <row r="207" spans="1:7" x14ac:dyDescent="0.3">
      <c r="A207" s="403" t="s">
        <v>4712</v>
      </c>
      <c r="B207" s="403" t="s">
        <v>53</v>
      </c>
      <c r="C207" s="408">
        <v>0</v>
      </c>
      <c r="D207" s="408">
        <v>0</v>
      </c>
      <c r="E207" s="408">
        <v>0</v>
      </c>
      <c r="F207" s="408">
        <v>0</v>
      </c>
      <c r="G207" s="408">
        <v>0</v>
      </c>
    </row>
    <row r="208" spans="1:7" x14ac:dyDescent="0.3">
      <c r="A208" s="403" t="s">
        <v>4713</v>
      </c>
      <c r="B208" s="403" t="s">
        <v>628</v>
      </c>
      <c r="C208" s="408">
        <v>0</v>
      </c>
      <c r="D208" s="408">
        <v>0</v>
      </c>
      <c r="E208" s="408">
        <v>0</v>
      </c>
      <c r="F208" s="408">
        <v>0</v>
      </c>
      <c r="G208" s="408">
        <v>0</v>
      </c>
    </row>
    <row r="209" spans="1:7" x14ac:dyDescent="0.3">
      <c r="A209" s="403" t="s">
        <v>4714</v>
      </c>
      <c r="B209" s="403" t="s">
        <v>1639</v>
      </c>
      <c r="C209" s="408">
        <v>0</v>
      </c>
      <c r="D209" s="408">
        <v>0</v>
      </c>
      <c r="E209" s="408">
        <v>0</v>
      </c>
      <c r="F209" s="408">
        <v>0</v>
      </c>
      <c r="G209" s="408">
        <v>0</v>
      </c>
    </row>
    <row r="210" spans="1:7" x14ac:dyDescent="0.3">
      <c r="A210" s="403" t="s">
        <v>4715</v>
      </c>
      <c r="B210" s="403" t="s">
        <v>630</v>
      </c>
      <c r="C210" s="408">
        <v>0</v>
      </c>
      <c r="D210" s="408">
        <v>0</v>
      </c>
      <c r="E210" s="408">
        <v>0</v>
      </c>
      <c r="F210" s="408">
        <v>0</v>
      </c>
      <c r="G210" s="408">
        <v>0</v>
      </c>
    </row>
    <row r="211" spans="1:7" x14ac:dyDescent="0.3">
      <c r="A211" s="403" t="s">
        <v>4716</v>
      </c>
      <c r="B211" s="403" t="s">
        <v>2743</v>
      </c>
      <c r="C211" s="408">
        <v>0</v>
      </c>
      <c r="D211" s="408">
        <v>0</v>
      </c>
      <c r="E211" s="408">
        <v>0</v>
      </c>
      <c r="F211" s="408">
        <v>0</v>
      </c>
      <c r="G211" s="408">
        <v>0</v>
      </c>
    </row>
    <row r="212" spans="1:7" x14ac:dyDescent="0.3">
      <c r="A212" s="403" t="s">
        <v>612</v>
      </c>
      <c r="B212" s="403" t="s">
        <v>54</v>
      </c>
      <c r="C212" s="408">
        <v>1892</v>
      </c>
      <c r="D212" s="408">
        <v>1743</v>
      </c>
      <c r="E212" s="408">
        <v>1743</v>
      </c>
      <c r="F212" s="408">
        <v>149</v>
      </c>
      <c r="G212" s="408">
        <v>92.12</v>
      </c>
    </row>
    <row r="213" spans="1:7" x14ac:dyDescent="0.3">
      <c r="A213" s="403" t="s">
        <v>4717</v>
      </c>
      <c r="B213" s="403" t="s">
        <v>588</v>
      </c>
      <c r="C213" s="408">
        <v>0</v>
      </c>
      <c r="D213" s="408">
        <v>0</v>
      </c>
      <c r="E213" s="408">
        <v>0</v>
      </c>
      <c r="F213" s="408">
        <v>0</v>
      </c>
      <c r="G213" s="408">
        <v>0</v>
      </c>
    </row>
    <row r="214" spans="1:7" x14ac:dyDescent="0.3">
      <c r="A214" s="403" t="s">
        <v>4718</v>
      </c>
      <c r="B214" s="403" t="s">
        <v>812</v>
      </c>
      <c r="C214" s="408">
        <v>0</v>
      </c>
      <c r="D214" s="408">
        <v>0</v>
      </c>
      <c r="E214" s="408">
        <v>0</v>
      </c>
      <c r="F214" s="408">
        <v>0</v>
      </c>
      <c r="G214" s="408">
        <v>0</v>
      </c>
    </row>
    <row r="215" spans="1:7" x14ac:dyDescent="0.3">
      <c r="A215" s="403" t="s">
        <v>4719</v>
      </c>
      <c r="B215" s="403" t="s">
        <v>592</v>
      </c>
      <c r="C215" s="408">
        <v>0</v>
      </c>
      <c r="D215" s="408">
        <v>0</v>
      </c>
      <c r="E215" s="408">
        <v>0</v>
      </c>
      <c r="F215" s="408">
        <v>0</v>
      </c>
      <c r="G215" s="408">
        <v>0</v>
      </c>
    </row>
    <row r="216" spans="1:7" x14ac:dyDescent="0.3">
      <c r="A216" s="403" t="s">
        <v>4720</v>
      </c>
      <c r="B216" s="403" t="s">
        <v>563</v>
      </c>
      <c r="C216" s="408">
        <v>0</v>
      </c>
      <c r="D216" s="408">
        <v>0</v>
      </c>
      <c r="E216" s="408">
        <v>0</v>
      </c>
      <c r="F216" s="408">
        <v>0</v>
      </c>
      <c r="G216" s="408">
        <v>0</v>
      </c>
    </row>
    <row r="217" spans="1:7" x14ac:dyDescent="0.3">
      <c r="A217" s="403" t="s">
        <v>4721</v>
      </c>
      <c r="B217" s="403" t="s">
        <v>595</v>
      </c>
      <c r="C217" s="408">
        <v>0</v>
      </c>
      <c r="D217" s="408">
        <v>0</v>
      </c>
      <c r="E217" s="408">
        <v>0</v>
      </c>
      <c r="F217" s="408">
        <v>0</v>
      </c>
      <c r="G217" s="408">
        <v>0</v>
      </c>
    </row>
    <row r="218" spans="1:7" x14ac:dyDescent="0.3">
      <c r="A218" s="403" t="s">
        <v>4722</v>
      </c>
      <c r="B218" s="403" t="s">
        <v>2745</v>
      </c>
      <c r="C218" s="408">
        <v>0</v>
      </c>
      <c r="D218" s="408">
        <v>0</v>
      </c>
      <c r="E218" s="408">
        <v>0</v>
      </c>
      <c r="F218" s="408">
        <v>0</v>
      </c>
      <c r="G218" s="408">
        <v>0</v>
      </c>
    </row>
    <row r="219" spans="1:7" x14ac:dyDescent="0.3">
      <c r="A219" s="403" t="s">
        <v>613</v>
      </c>
      <c r="B219" s="403" t="s">
        <v>614</v>
      </c>
      <c r="C219" s="408">
        <v>9263</v>
      </c>
      <c r="D219" s="408">
        <v>2583.48</v>
      </c>
      <c r="E219" s="408">
        <v>2583.48</v>
      </c>
      <c r="F219" s="408">
        <v>6679.52</v>
      </c>
      <c r="G219" s="408">
        <v>27.89</v>
      </c>
    </row>
    <row r="220" spans="1:7" x14ac:dyDescent="0.3">
      <c r="A220" s="403" t="s">
        <v>615</v>
      </c>
      <c r="B220" s="403" t="s">
        <v>616</v>
      </c>
      <c r="C220" s="408">
        <v>6175</v>
      </c>
      <c r="D220" s="408">
        <v>3555.85</v>
      </c>
      <c r="E220" s="408">
        <v>3555.85</v>
      </c>
      <c r="F220" s="408">
        <v>2619.15</v>
      </c>
      <c r="G220" s="408">
        <v>57.58</v>
      </c>
    </row>
    <row r="221" spans="1:7" x14ac:dyDescent="0.3">
      <c r="A221" s="403" t="s">
        <v>617</v>
      </c>
      <c r="B221" s="403" t="s">
        <v>183</v>
      </c>
      <c r="C221" s="408">
        <v>3327</v>
      </c>
      <c r="D221" s="408">
        <v>0</v>
      </c>
      <c r="E221" s="408">
        <v>0</v>
      </c>
      <c r="F221" s="408">
        <v>3327</v>
      </c>
      <c r="G221" s="408">
        <v>0</v>
      </c>
    </row>
    <row r="222" spans="1:7" x14ac:dyDescent="0.3">
      <c r="A222" s="403" t="s">
        <v>618</v>
      </c>
      <c r="B222" s="403" t="s">
        <v>55</v>
      </c>
      <c r="C222" s="408">
        <v>1900</v>
      </c>
      <c r="D222" s="408">
        <v>74.64</v>
      </c>
      <c r="E222" s="408">
        <v>74.64</v>
      </c>
      <c r="F222" s="408">
        <v>1825.36</v>
      </c>
      <c r="G222" s="408">
        <v>3.93</v>
      </c>
    </row>
    <row r="223" spans="1:7" x14ac:dyDescent="0.3">
      <c r="A223" s="403" t="s">
        <v>619</v>
      </c>
      <c r="B223" s="403" t="s">
        <v>575</v>
      </c>
      <c r="C223" s="408">
        <v>1000</v>
      </c>
      <c r="D223" s="408">
        <v>0</v>
      </c>
      <c r="E223" s="408">
        <v>0</v>
      </c>
      <c r="F223" s="408">
        <v>1000</v>
      </c>
      <c r="G223" s="408">
        <v>0</v>
      </c>
    </row>
    <row r="224" spans="1:7" x14ac:dyDescent="0.3">
      <c r="A224" s="403" t="s">
        <v>4723</v>
      </c>
      <c r="B224" s="403" t="s">
        <v>722</v>
      </c>
      <c r="C224" s="409">
        <v>0</v>
      </c>
      <c r="D224" s="409">
        <v>0</v>
      </c>
      <c r="E224" s="409">
        <v>0</v>
      </c>
      <c r="F224" s="409">
        <v>0</v>
      </c>
      <c r="G224" s="409">
        <v>0</v>
      </c>
    </row>
    <row r="225" spans="1:7" x14ac:dyDescent="0.3">
      <c r="A225" s="403" t="s">
        <v>2500</v>
      </c>
      <c r="B225" s="407"/>
      <c r="C225" s="408">
        <v>-40046</v>
      </c>
      <c r="D225" s="408">
        <v>-7956.97</v>
      </c>
      <c r="E225" s="408">
        <v>-7956.97</v>
      </c>
      <c r="F225" s="408">
        <v>-32089.03</v>
      </c>
      <c r="G225" s="408"/>
    </row>
    <row r="227" spans="1:7" x14ac:dyDescent="0.3">
      <c r="A227" s="403" t="s">
        <v>2501</v>
      </c>
      <c r="B227" s="407"/>
      <c r="C227" s="408"/>
      <c r="D227" s="408"/>
      <c r="E227" s="408"/>
      <c r="F227" s="408"/>
      <c r="G227" s="408"/>
    </row>
    <row r="228" spans="1:7" x14ac:dyDescent="0.3">
      <c r="A228" s="403" t="s">
        <v>620</v>
      </c>
      <c r="B228" s="403" t="s">
        <v>180</v>
      </c>
      <c r="C228" s="408">
        <v>82999</v>
      </c>
      <c r="D228" s="408">
        <v>18950.18</v>
      </c>
      <c r="E228" s="408">
        <v>18950.18</v>
      </c>
      <c r="F228" s="408">
        <v>64048.82</v>
      </c>
      <c r="G228" s="408">
        <v>22.83</v>
      </c>
    </row>
    <row r="229" spans="1:7" x14ac:dyDescent="0.3">
      <c r="A229" s="403" t="s">
        <v>621</v>
      </c>
      <c r="B229" s="403" t="s">
        <v>51</v>
      </c>
      <c r="C229" s="408">
        <v>212986</v>
      </c>
      <c r="D229" s="408">
        <v>51615.46</v>
      </c>
      <c r="E229" s="408">
        <v>51615.46</v>
      </c>
      <c r="F229" s="408">
        <v>161370.54</v>
      </c>
      <c r="G229" s="408">
        <v>24.23</v>
      </c>
    </row>
    <row r="230" spans="1:7" x14ac:dyDescent="0.3">
      <c r="A230" s="403" t="s">
        <v>622</v>
      </c>
      <c r="B230" s="403" t="s">
        <v>181</v>
      </c>
      <c r="C230" s="408">
        <v>107000</v>
      </c>
      <c r="D230" s="408">
        <v>13782.55</v>
      </c>
      <c r="E230" s="408">
        <v>13782.55</v>
      </c>
      <c r="F230" s="408">
        <v>93217.45</v>
      </c>
      <c r="G230" s="408">
        <v>12.88</v>
      </c>
    </row>
    <row r="231" spans="1:7" x14ac:dyDescent="0.3">
      <c r="A231" s="403" t="s">
        <v>623</v>
      </c>
      <c r="B231" s="403" t="s">
        <v>580</v>
      </c>
      <c r="C231" s="408">
        <v>1000</v>
      </c>
      <c r="D231" s="408">
        <v>226.3</v>
      </c>
      <c r="E231" s="408">
        <v>226.3</v>
      </c>
      <c r="F231" s="408">
        <v>773.7</v>
      </c>
      <c r="G231" s="408">
        <v>22.63</v>
      </c>
    </row>
    <row r="232" spans="1:7" x14ac:dyDescent="0.3">
      <c r="A232" s="403" t="s">
        <v>4724</v>
      </c>
      <c r="B232" s="403" t="s">
        <v>2679</v>
      </c>
      <c r="C232" s="408">
        <v>0</v>
      </c>
      <c r="D232" s="408">
        <v>0</v>
      </c>
      <c r="E232" s="408">
        <v>0</v>
      </c>
      <c r="F232" s="408">
        <v>0</v>
      </c>
      <c r="G232" s="408">
        <v>0</v>
      </c>
    </row>
    <row r="233" spans="1:7" x14ac:dyDescent="0.3">
      <c r="A233" s="403" t="s">
        <v>4725</v>
      </c>
      <c r="B233" s="403" t="s">
        <v>2708</v>
      </c>
      <c r="C233" s="408">
        <v>0</v>
      </c>
      <c r="D233" s="408">
        <v>0</v>
      </c>
      <c r="E233" s="408">
        <v>0</v>
      </c>
      <c r="F233" s="408">
        <v>0</v>
      </c>
      <c r="G233" s="408">
        <v>0</v>
      </c>
    </row>
    <row r="234" spans="1:7" x14ac:dyDescent="0.3">
      <c r="A234" s="403" t="s">
        <v>4726</v>
      </c>
      <c r="B234" s="403" t="s">
        <v>2734</v>
      </c>
      <c r="C234" s="408">
        <v>0</v>
      </c>
      <c r="D234" s="408">
        <v>0</v>
      </c>
      <c r="E234" s="408">
        <v>0</v>
      </c>
      <c r="F234" s="408">
        <v>0</v>
      </c>
      <c r="G234" s="408">
        <v>0</v>
      </c>
    </row>
    <row r="235" spans="1:7" x14ac:dyDescent="0.3">
      <c r="A235" s="403" t="s">
        <v>624</v>
      </c>
      <c r="B235" s="403" t="s">
        <v>582</v>
      </c>
      <c r="C235" s="408">
        <v>3500</v>
      </c>
      <c r="D235" s="408">
        <v>0</v>
      </c>
      <c r="E235" s="408">
        <v>0</v>
      </c>
      <c r="F235" s="408">
        <v>3500</v>
      </c>
      <c r="G235" s="408">
        <v>0</v>
      </c>
    </row>
    <row r="236" spans="1:7" x14ac:dyDescent="0.3">
      <c r="A236" s="403" t="s">
        <v>625</v>
      </c>
      <c r="B236" s="403" t="s">
        <v>259</v>
      </c>
      <c r="C236" s="408">
        <v>24640</v>
      </c>
      <c r="D236" s="408">
        <v>6614.73</v>
      </c>
      <c r="E236" s="408">
        <v>6614.73</v>
      </c>
      <c r="F236" s="408">
        <v>18025.27</v>
      </c>
      <c r="G236" s="408">
        <v>26.85</v>
      </c>
    </row>
    <row r="237" spans="1:7" x14ac:dyDescent="0.3">
      <c r="A237" s="403" t="s">
        <v>626</v>
      </c>
      <c r="B237" s="403" t="s">
        <v>53</v>
      </c>
      <c r="C237" s="408">
        <v>108839</v>
      </c>
      <c r="D237" s="408">
        <v>7898.04</v>
      </c>
      <c r="E237" s="408">
        <v>7898.04</v>
      </c>
      <c r="F237" s="408">
        <v>100940.96</v>
      </c>
      <c r="G237" s="408">
        <v>7.26</v>
      </c>
    </row>
    <row r="238" spans="1:7" x14ac:dyDescent="0.3">
      <c r="A238" s="403" t="s">
        <v>627</v>
      </c>
      <c r="B238" s="403" t="s">
        <v>628</v>
      </c>
      <c r="C238" s="408">
        <v>7204</v>
      </c>
      <c r="D238" s="408">
        <v>1615.44</v>
      </c>
      <c r="E238" s="408">
        <v>1615.44</v>
      </c>
      <c r="F238" s="408">
        <v>5588.56</v>
      </c>
      <c r="G238" s="408">
        <v>22.42</v>
      </c>
    </row>
    <row r="239" spans="1:7" x14ac:dyDescent="0.3">
      <c r="A239" s="403" t="s">
        <v>4727</v>
      </c>
      <c r="B239" s="403" t="s">
        <v>1639</v>
      </c>
      <c r="C239" s="408">
        <v>0</v>
      </c>
      <c r="D239" s="408">
        <v>0</v>
      </c>
      <c r="E239" s="408">
        <v>0</v>
      </c>
      <c r="F239" s="408">
        <v>0</v>
      </c>
      <c r="G239" s="408">
        <v>0</v>
      </c>
    </row>
    <row r="240" spans="1:7" x14ac:dyDescent="0.3">
      <c r="A240" s="403" t="s">
        <v>629</v>
      </c>
      <c r="B240" s="403" t="s">
        <v>630</v>
      </c>
      <c r="C240" s="408">
        <v>633</v>
      </c>
      <c r="D240" s="408">
        <v>115.38</v>
      </c>
      <c r="E240" s="408">
        <v>115.38</v>
      </c>
      <c r="F240" s="408">
        <v>517.62</v>
      </c>
      <c r="G240" s="408">
        <v>18.23</v>
      </c>
    </row>
    <row r="241" spans="1:7" x14ac:dyDescent="0.3">
      <c r="A241" s="403" t="s">
        <v>631</v>
      </c>
      <c r="B241" s="403" t="s">
        <v>257</v>
      </c>
      <c r="C241" s="408">
        <v>10000</v>
      </c>
      <c r="D241" s="408">
        <v>0</v>
      </c>
      <c r="E241" s="408">
        <v>0</v>
      </c>
      <c r="F241" s="408">
        <v>10000</v>
      </c>
      <c r="G241" s="408">
        <v>0</v>
      </c>
    </row>
    <row r="242" spans="1:7" x14ac:dyDescent="0.3">
      <c r="A242" s="403" t="s">
        <v>4728</v>
      </c>
      <c r="B242" s="403" t="s">
        <v>2743</v>
      </c>
      <c r="C242" s="408">
        <v>0</v>
      </c>
      <c r="D242" s="408">
        <v>0</v>
      </c>
      <c r="E242" s="408">
        <v>0</v>
      </c>
      <c r="F242" s="408">
        <v>0</v>
      </c>
      <c r="G242" s="408">
        <v>0</v>
      </c>
    </row>
    <row r="243" spans="1:7" x14ac:dyDescent="0.3">
      <c r="A243" s="403" t="s">
        <v>632</v>
      </c>
      <c r="B243" s="403" t="s">
        <v>54</v>
      </c>
      <c r="C243" s="408">
        <v>61798</v>
      </c>
      <c r="D243" s="408">
        <v>56925</v>
      </c>
      <c r="E243" s="408">
        <v>56925</v>
      </c>
      <c r="F243" s="408">
        <v>4873</v>
      </c>
      <c r="G243" s="408">
        <v>92.11</v>
      </c>
    </row>
    <row r="244" spans="1:7" x14ac:dyDescent="0.3">
      <c r="A244" s="403" t="s">
        <v>633</v>
      </c>
      <c r="B244" s="403" t="s">
        <v>588</v>
      </c>
      <c r="C244" s="408">
        <v>12500</v>
      </c>
      <c r="D244" s="408">
        <v>3317</v>
      </c>
      <c r="E244" s="408">
        <v>3317</v>
      </c>
      <c r="F244" s="408">
        <v>9183</v>
      </c>
      <c r="G244" s="408">
        <v>26.54</v>
      </c>
    </row>
    <row r="245" spans="1:7" x14ac:dyDescent="0.3">
      <c r="A245" s="403" t="s">
        <v>634</v>
      </c>
      <c r="B245" s="403" t="s">
        <v>590</v>
      </c>
      <c r="C245" s="408">
        <v>1235</v>
      </c>
      <c r="D245" s="408">
        <v>622.44000000000005</v>
      </c>
      <c r="E245" s="408">
        <v>622.44000000000005</v>
      </c>
      <c r="F245" s="408">
        <v>612.55999999999995</v>
      </c>
      <c r="G245" s="408">
        <v>50.4</v>
      </c>
    </row>
    <row r="246" spans="1:7" x14ac:dyDescent="0.3">
      <c r="A246" s="403" t="s">
        <v>635</v>
      </c>
      <c r="B246" s="403" t="s">
        <v>592</v>
      </c>
      <c r="C246" s="408">
        <v>1540</v>
      </c>
      <c r="D246" s="408">
        <v>327.51</v>
      </c>
      <c r="E246" s="408">
        <v>327.51</v>
      </c>
      <c r="F246" s="408">
        <v>1212.49</v>
      </c>
      <c r="G246" s="408">
        <v>21.27</v>
      </c>
    </row>
    <row r="247" spans="1:7" x14ac:dyDescent="0.3">
      <c r="A247" s="403" t="s">
        <v>636</v>
      </c>
      <c r="B247" s="403" t="s">
        <v>637</v>
      </c>
      <c r="C247" s="408">
        <v>500</v>
      </c>
      <c r="D247" s="408">
        <v>115.44</v>
      </c>
      <c r="E247" s="408">
        <v>115.44</v>
      </c>
      <c r="F247" s="408">
        <v>384.56</v>
      </c>
      <c r="G247" s="408">
        <v>23.09</v>
      </c>
    </row>
    <row r="248" spans="1:7" x14ac:dyDescent="0.3">
      <c r="A248" s="403" t="s">
        <v>638</v>
      </c>
      <c r="B248" s="403" t="s">
        <v>563</v>
      </c>
      <c r="C248" s="408">
        <v>2000</v>
      </c>
      <c r="D248" s="408">
        <v>4213</v>
      </c>
      <c r="E248" s="408">
        <v>4213</v>
      </c>
      <c r="F248" s="408">
        <v>-2213</v>
      </c>
      <c r="G248" s="408">
        <v>210.65</v>
      </c>
    </row>
    <row r="249" spans="1:7" x14ac:dyDescent="0.3">
      <c r="A249" s="403" t="s">
        <v>639</v>
      </c>
      <c r="B249" s="403" t="s">
        <v>595</v>
      </c>
      <c r="C249" s="408">
        <v>450</v>
      </c>
      <c r="D249" s="408">
        <v>73.569999999999993</v>
      </c>
      <c r="E249" s="408">
        <v>73.569999999999993</v>
      </c>
      <c r="F249" s="408">
        <v>376.43</v>
      </c>
      <c r="G249" s="408">
        <v>16.350000000000001</v>
      </c>
    </row>
    <row r="250" spans="1:7" x14ac:dyDescent="0.3">
      <c r="A250" s="403" t="s">
        <v>4729</v>
      </c>
      <c r="B250" s="403" t="s">
        <v>2745</v>
      </c>
      <c r="C250" s="408">
        <v>0</v>
      </c>
      <c r="D250" s="408">
        <v>0</v>
      </c>
      <c r="E250" s="408">
        <v>0</v>
      </c>
      <c r="F250" s="408">
        <v>0</v>
      </c>
      <c r="G250" s="408">
        <v>0</v>
      </c>
    </row>
    <row r="251" spans="1:7" x14ac:dyDescent="0.3">
      <c r="A251" s="403" t="s">
        <v>640</v>
      </c>
      <c r="B251" s="403" t="s">
        <v>183</v>
      </c>
      <c r="C251" s="408">
        <v>93000</v>
      </c>
      <c r="D251" s="408">
        <v>0</v>
      </c>
      <c r="E251" s="408">
        <v>0</v>
      </c>
      <c r="F251" s="408">
        <v>93000</v>
      </c>
      <c r="G251" s="408">
        <v>0</v>
      </c>
    </row>
    <row r="252" spans="1:7" x14ac:dyDescent="0.3">
      <c r="A252" s="403" t="s">
        <v>4730</v>
      </c>
      <c r="B252" s="403" t="s">
        <v>1221</v>
      </c>
      <c r="C252" s="408">
        <v>0</v>
      </c>
      <c r="D252" s="408">
        <v>0</v>
      </c>
      <c r="E252" s="408">
        <v>0</v>
      </c>
      <c r="F252" s="408">
        <v>0</v>
      </c>
      <c r="G252" s="408">
        <v>0</v>
      </c>
    </row>
    <row r="253" spans="1:7" x14ac:dyDescent="0.3">
      <c r="A253" s="403" t="s">
        <v>4731</v>
      </c>
      <c r="B253" s="403" t="s">
        <v>1625</v>
      </c>
      <c r="C253" s="408">
        <v>0</v>
      </c>
      <c r="D253" s="408">
        <v>0</v>
      </c>
      <c r="E253" s="408">
        <v>0</v>
      </c>
      <c r="F253" s="408">
        <v>0</v>
      </c>
      <c r="G253" s="408">
        <v>0</v>
      </c>
    </row>
    <row r="254" spans="1:7" x14ac:dyDescent="0.3">
      <c r="A254" s="403" t="s">
        <v>4732</v>
      </c>
      <c r="B254" s="403" t="s">
        <v>600</v>
      </c>
      <c r="C254" s="408">
        <v>0</v>
      </c>
      <c r="D254" s="408">
        <v>0</v>
      </c>
      <c r="E254" s="408">
        <v>0</v>
      </c>
      <c r="F254" s="408">
        <v>0</v>
      </c>
      <c r="G254" s="408">
        <v>0</v>
      </c>
    </row>
    <row r="255" spans="1:7" x14ac:dyDescent="0.3">
      <c r="A255" s="403" t="s">
        <v>4733</v>
      </c>
      <c r="B255" s="403" t="s">
        <v>697</v>
      </c>
      <c r="C255" s="408">
        <v>0</v>
      </c>
      <c r="D255" s="408">
        <v>0</v>
      </c>
      <c r="E255" s="408">
        <v>0</v>
      </c>
      <c r="F255" s="408">
        <v>0</v>
      </c>
      <c r="G255" s="408">
        <v>0</v>
      </c>
    </row>
    <row r="256" spans="1:7" x14ac:dyDescent="0.3">
      <c r="A256" s="403" t="s">
        <v>4734</v>
      </c>
      <c r="B256" s="403" t="s">
        <v>914</v>
      </c>
      <c r="C256" s="408">
        <v>0</v>
      </c>
      <c r="D256" s="408">
        <v>0</v>
      </c>
      <c r="E256" s="408">
        <v>0</v>
      </c>
      <c r="F256" s="408">
        <v>0</v>
      </c>
      <c r="G256" s="408">
        <v>0</v>
      </c>
    </row>
    <row r="257" spans="1:7" x14ac:dyDescent="0.3">
      <c r="A257" s="403" t="s">
        <v>641</v>
      </c>
      <c r="B257" s="403" t="s">
        <v>569</v>
      </c>
      <c r="C257" s="408">
        <v>5280</v>
      </c>
      <c r="D257" s="408">
        <v>359</v>
      </c>
      <c r="E257" s="408">
        <v>359</v>
      </c>
      <c r="F257" s="408">
        <v>4921</v>
      </c>
      <c r="G257" s="408">
        <v>6.8</v>
      </c>
    </row>
    <row r="258" spans="1:7" x14ac:dyDescent="0.3">
      <c r="A258" s="403" t="s">
        <v>642</v>
      </c>
      <c r="B258" s="403" t="s">
        <v>571</v>
      </c>
      <c r="C258" s="408">
        <v>2108</v>
      </c>
      <c r="D258" s="408">
        <v>0</v>
      </c>
      <c r="E258" s="408">
        <v>0</v>
      </c>
      <c r="F258" s="408">
        <v>2108</v>
      </c>
      <c r="G258" s="408">
        <v>0</v>
      </c>
    </row>
    <row r="259" spans="1:7" x14ac:dyDescent="0.3">
      <c r="A259" s="403" t="s">
        <v>4735</v>
      </c>
      <c r="B259" s="403" t="s">
        <v>605</v>
      </c>
      <c r="C259" s="408">
        <v>0</v>
      </c>
      <c r="D259" s="408">
        <v>0</v>
      </c>
      <c r="E259" s="408">
        <v>0</v>
      </c>
      <c r="F259" s="408">
        <v>0</v>
      </c>
      <c r="G259" s="408">
        <v>0</v>
      </c>
    </row>
    <row r="260" spans="1:7" x14ac:dyDescent="0.3">
      <c r="A260" s="403" t="s">
        <v>4736</v>
      </c>
      <c r="B260" s="403" t="s">
        <v>2795</v>
      </c>
      <c r="C260" s="408">
        <v>0</v>
      </c>
      <c r="D260" s="408">
        <v>0</v>
      </c>
      <c r="E260" s="408">
        <v>0</v>
      </c>
      <c r="F260" s="408">
        <v>0</v>
      </c>
      <c r="G260" s="408">
        <v>0</v>
      </c>
    </row>
    <row r="261" spans="1:7" x14ac:dyDescent="0.3">
      <c r="A261" s="403" t="s">
        <v>643</v>
      </c>
      <c r="B261" s="403" t="s">
        <v>573</v>
      </c>
      <c r="C261" s="408">
        <v>1795</v>
      </c>
      <c r="D261" s="408">
        <v>449</v>
      </c>
      <c r="E261" s="408">
        <v>449</v>
      </c>
      <c r="F261" s="408">
        <v>1346</v>
      </c>
      <c r="G261" s="408">
        <v>25.01</v>
      </c>
    </row>
    <row r="262" spans="1:7" x14ac:dyDescent="0.3">
      <c r="A262" s="403" t="s">
        <v>644</v>
      </c>
      <c r="B262" s="403" t="s">
        <v>575</v>
      </c>
      <c r="C262" s="408">
        <v>1000</v>
      </c>
      <c r="D262" s="408">
        <v>0</v>
      </c>
      <c r="E262" s="408">
        <v>0</v>
      </c>
      <c r="F262" s="408">
        <v>1000</v>
      </c>
      <c r="G262" s="408">
        <v>0</v>
      </c>
    </row>
    <row r="263" spans="1:7" x14ac:dyDescent="0.3">
      <c r="A263" s="403" t="s">
        <v>4737</v>
      </c>
      <c r="B263" s="403" t="s">
        <v>722</v>
      </c>
      <c r="C263" s="408">
        <v>0</v>
      </c>
      <c r="D263" s="408">
        <v>0</v>
      </c>
      <c r="E263" s="408">
        <v>0</v>
      </c>
      <c r="F263" s="408">
        <v>0</v>
      </c>
      <c r="G263" s="408">
        <v>0</v>
      </c>
    </row>
    <row r="264" spans="1:7" x14ac:dyDescent="0.3">
      <c r="A264" s="403" t="s">
        <v>4738</v>
      </c>
      <c r="B264" s="403" t="s">
        <v>794</v>
      </c>
      <c r="C264" s="408">
        <v>0</v>
      </c>
      <c r="D264" s="408">
        <v>0</v>
      </c>
      <c r="E264" s="408">
        <v>0</v>
      </c>
      <c r="F264" s="408">
        <v>0</v>
      </c>
      <c r="G264" s="408">
        <v>0</v>
      </c>
    </row>
    <row r="265" spans="1:7" x14ac:dyDescent="0.3">
      <c r="A265" s="403" t="s">
        <v>645</v>
      </c>
      <c r="B265" s="403" t="s">
        <v>646</v>
      </c>
      <c r="C265" s="409">
        <v>1863</v>
      </c>
      <c r="D265" s="409">
        <v>0</v>
      </c>
      <c r="E265" s="409">
        <v>0</v>
      </c>
      <c r="F265" s="409">
        <v>1863</v>
      </c>
      <c r="G265" s="409">
        <v>0</v>
      </c>
    </row>
    <row r="266" spans="1:7" x14ac:dyDescent="0.3">
      <c r="A266" s="403" t="s">
        <v>2502</v>
      </c>
      <c r="B266" s="407"/>
      <c r="C266" s="408">
        <v>-743870</v>
      </c>
      <c r="D266" s="408">
        <v>-167220.04</v>
      </c>
      <c r="E266" s="408">
        <v>-167220.04</v>
      </c>
      <c r="F266" s="408">
        <v>-576649.96</v>
      </c>
      <c r="G266" s="408"/>
    </row>
    <row r="268" spans="1:7" x14ac:dyDescent="0.3">
      <c r="A268" s="403" t="s">
        <v>2503</v>
      </c>
      <c r="B268" s="407"/>
      <c r="C268" s="408"/>
      <c r="D268" s="408"/>
      <c r="E268" s="408"/>
      <c r="F268" s="408"/>
      <c r="G268" s="408"/>
    </row>
    <row r="269" spans="1:7" x14ac:dyDescent="0.3">
      <c r="A269" s="403" t="s">
        <v>647</v>
      </c>
      <c r="B269" s="403" t="s">
        <v>180</v>
      </c>
      <c r="C269" s="408">
        <v>68355</v>
      </c>
      <c r="D269" s="408">
        <v>16485.21</v>
      </c>
      <c r="E269" s="408">
        <v>16485.21</v>
      </c>
      <c r="F269" s="408">
        <v>51869.79</v>
      </c>
      <c r="G269" s="408">
        <v>24.12</v>
      </c>
    </row>
    <row r="270" spans="1:7" x14ac:dyDescent="0.3">
      <c r="A270" s="403" t="s">
        <v>648</v>
      </c>
      <c r="B270" s="403" t="s">
        <v>51</v>
      </c>
      <c r="C270" s="408">
        <v>37467</v>
      </c>
      <c r="D270" s="408">
        <v>9046.15</v>
      </c>
      <c r="E270" s="408">
        <v>9046.15</v>
      </c>
      <c r="F270" s="408">
        <v>28420.85</v>
      </c>
      <c r="G270" s="408">
        <v>24.14</v>
      </c>
    </row>
    <row r="271" spans="1:7" x14ac:dyDescent="0.3">
      <c r="A271" s="403" t="s">
        <v>4739</v>
      </c>
      <c r="B271" s="403" t="s">
        <v>181</v>
      </c>
      <c r="C271" s="408">
        <v>0</v>
      </c>
      <c r="D271" s="408">
        <v>0</v>
      </c>
      <c r="E271" s="408">
        <v>0</v>
      </c>
      <c r="F271" s="408">
        <v>0</v>
      </c>
      <c r="G271" s="408">
        <v>0</v>
      </c>
    </row>
    <row r="272" spans="1:7" x14ac:dyDescent="0.3">
      <c r="A272" s="403" t="s">
        <v>649</v>
      </c>
      <c r="B272" s="403" t="s">
        <v>580</v>
      </c>
      <c r="C272" s="408">
        <v>813</v>
      </c>
      <c r="D272" s="408">
        <v>166.58</v>
      </c>
      <c r="E272" s="408">
        <v>166.58</v>
      </c>
      <c r="F272" s="408">
        <v>646.41999999999996</v>
      </c>
      <c r="G272" s="408">
        <v>20.49</v>
      </c>
    </row>
    <row r="273" spans="1:7" x14ac:dyDescent="0.3">
      <c r="A273" s="403" t="s">
        <v>4740</v>
      </c>
      <c r="B273" s="403" t="s">
        <v>2681</v>
      </c>
      <c r="C273" s="408">
        <v>0</v>
      </c>
      <c r="D273" s="408">
        <v>0</v>
      </c>
      <c r="E273" s="408">
        <v>0</v>
      </c>
      <c r="F273" s="408">
        <v>0</v>
      </c>
      <c r="G273" s="408">
        <v>0</v>
      </c>
    </row>
    <row r="274" spans="1:7" x14ac:dyDescent="0.3">
      <c r="A274" s="403" t="s">
        <v>4741</v>
      </c>
      <c r="B274" s="403" t="s">
        <v>2710</v>
      </c>
      <c r="C274" s="408">
        <v>0</v>
      </c>
      <c r="D274" s="408">
        <v>0</v>
      </c>
      <c r="E274" s="408">
        <v>0</v>
      </c>
      <c r="F274" s="408">
        <v>0</v>
      </c>
      <c r="G274" s="408">
        <v>0</v>
      </c>
    </row>
    <row r="275" spans="1:7" x14ac:dyDescent="0.3">
      <c r="A275" s="403" t="s">
        <v>4742</v>
      </c>
      <c r="B275" s="403" t="s">
        <v>2734</v>
      </c>
      <c r="C275" s="408">
        <v>0</v>
      </c>
      <c r="D275" s="408">
        <v>0</v>
      </c>
      <c r="E275" s="408">
        <v>0</v>
      </c>
      <c r="F275" s="408">
        <v>0</v>
      </c>
      <c r="G275" s="408">
        <v>0</v>
      </c>
    </row>
    <row r="276" spans="1:7" x14ac:dyDescent="0.3">
      <c r="A276" s="403" t="s">
        <v>650</v>
      </c>
      <c r="B276" s="403" t="s">
        <v>582</v>
      </c>
      <c r="C276" s="408">
        <v>2161</v>
      </c>
      <c r="D276" s="408">
        <v>0</v>
      </c>
      <c r="E276" s="408">
        <v>0</v>
      </c>
      <c r="F276" s="408">
        <v>2161</v>
      </c>
      <c r="G276" s="408">
        <v>0</v>
      </c>
    </row>
    <row r="277" spans="1:7" x14ac:dyDescent="0.3">
      <c r="A277" s="403" t="s">
        <v>651</v>
      </c>
      <c r="B277" s="403" t="s">
        <v>259</v>
      </c>
      <c r="C277" s="408">
        <v>8174</v>
      </c>
      <c r="D277" s="408">
        <v>1970.07</v>
      </c>
      <c r="E277" s="408">
        <v>1970.07</v>
      </c>
      <c r="F277" s="408">
        <v>6203.93</v>
      </c>
      <c r="G277" s="408">
        <v>24.1</v>
      </c>
    </row>
    <row r="278" spans="1:7" x14ac:dyDescent="0.3">
      <c r="A278" s="403" t="s">
        <v>652</v>
      </c>
      <c r="B278" s="403" t="s">
        <v>53</v>
      </c>
      <c r="C278" s="408">
        <v>13780</v>
      </c>
      <c r="D278" s="408">
        <v>5848.8</v>
      </c>
      <c r="E278" s="408">
        <v>5848.8</v>
      </c>
      <c r="F278" s="408">
        <v>7931.2</v>
      </c>
      <c r="G278" s="408">
        <v>42.44</v>
      </c>
    </row>
    <row r="279" spans="1:7" x14ac:dyDescent="0.3">
      <c r="A279" s="403" t="s">
        <v>653</v>
      </c>
      <c r="B279" s="403" t="s">
        <v>628</v>
      </c>
      <c r="C279" s="408">
        <v>7204</v>
      </c>
      <c r="D279" s="408">
        <v>0</v>
      </c>
      <c r="E279" s="408">
        <v>0</v>
      </c>
      <c r="F279" s="408">
        <v>7204</v>
      </c>
      <c r="G279" s="408">
        <v>0</v>
      </c>
    </row>
    <row r="280" spans="1:7" x14ac:dyDescent="0.3">
      <c r="A280" s="403" t="s">
        <v>4743</v>
      </c>
      <c r="B280" s="403" t="s">
        <v>1639</v>
      </c>
      <c r="C280" s="408">
        <v>0</v>
      </c>
      <c r="D280" s="408">
        <v>0</v>
      </c>
      <c r="E280" s="408">
        <v>0</v>
      </c>
      <c r="F280" s="408">
        <v>0</v>
      </c>
      <c r="G280" s="408">
        <v>0</v>
      </c>
    </row>
    <row r="281" spans="1:7" x14ac:dyDescent="0.3">
      <c r="A281" s="403" t="s">
        <v>4744</v>
      </c>
      <c r="B281" s="403" t="s">
        <v>630</v>
      </c>
      <c r="C281" s="408">
        <v>0</v>
      </c>
      <c r="D281" s="408">
        <v>0</v>
      </c>
      <c r="E281" s="408">
        <v>0</v>
      </c>
      <c r="F281" s="408">
        <v>0</v>
      </c>
      <c r="G281" s="408">
        <v>0</v>
      </c>
    </row>
    <row r="282" spans="1:7" x14ac:dyDescent="0.3">
      <c r="A282" s="403" t="s">
        <v>654</v>
      </c>
      <c r="B282" s="403" t="s">
        <v>257</v>
      </c>
      <c r="C282" s="408">
        <v>6800</v>
      </c>
      <c r="D282" s="408">
        <v>0</v>
      </c>
      <c r="E282" s="408">
        <v>0</v>
      </c>
      <c r="F282" s="408">
        <v>6800</v>
      </c>
      <c r="G282" s="408">
        <v>0</v>
      </c>
    </row>
    <row r="283" spans="1:7" x14ac:dyDescent="0.3">
      <c r="A283" s="403" t="s">
        <v>4745</v>
      </c>
      <c r="B283" s="403" t="s">
        <v>2743</v>
      </c>
      <c r="C283" s="408">
        <v>0</v>
      </c>
      <c r="D283" s="408">
        <v>0</v>
      </c>
      <c r="E283" s="408">
        <v>0</v>
      </c>
      <c r="F283" s="408">
        <v>0</v>
      </c>
      <c r="G283" s="408">
        <v>0</v>
      </c>
    </row>
    <row r="284" spans="1:7" x14ac:dyDescent="0.3">
      <c r="A284" s="403" t="s">
        <v>655</v>
      </c>
      <c r="B284" s="403" t="s">
        <v>54</v>
      </c>
      <c r="C284" s="408">
        <v>23002</v>
      </c>
      <c r="D284" s="408">
        <v>21189</v>
      </c>
      <c r="E284" s="408">
        <v>21189</v>
      </c>
      <c r="F284" s="408">
        <v>1813</v>
      </c>
      <c r="G284" s="408">
        <v>92.12</v>
      </c>
    </row>
    <row r="285" spans="1:7" x14ac:dyDescent="0.3">
      <c r="A285" s="403" t="s">
        <v>656</v>
      </c>
      <c r="B285" s="403" t="s">
        <v>588</v>
      </c>
      <c r="C285" s="408">
        <v>3445</v>
      </c>
      <c r="D285" s="408">
        <v>806.12</v>
      </c>
      <c r="E285" s="408">
        <v>806.12</v>
      </c>
      <c r="F285" s="408">
        <v>2638.88</v>
      </c>
      <c r="G285" s="408">
        <v>23.4</v>
      </c>
    </row>
    <row r="286" spans="1:7" x14ac:dyDescent="0.3">
      <c r="A286" s="403" t="s">
        <v>657</v>
      </c>
      <c r="B286" s="403" t="s">
        <v>590</v>
      </c>
      <c r="C286" s="408">
        <v>1235</v>
      </c>
      <c r="D286" s="408">
        <v>276.95999999999998</v>
      </c>
      <c r="E286" s="408">
        <v>276.95999999999998</v>
      </c>
      <c r="F286" s="408">
        <v>958.04</v>
      </c>
      <c r="G286" s="408">
        <v>22.43</v>
      </c>
    </row>
    <row r="287" spans="1:7" x14ac:dyDescent="0.3">
      <c r="A287" s="403" t="s">
        <v>658</v>
      </c>
      <c r="B287" s="403" t="s">
        <v>592</v>
      </c>
      <c r="C287" s="408">
        <v>0</v>
      </c>
      <c r="D287" s="408">
        <v>111.42</v>
      </c>
      <c r="E287" s="408">
        <v>111.42</v>
      </c>
      <c r="F287" s="408">
        <v>-111.42</v>
      </c>
      <c r="G287" s="408">
        <v>100</v>
      </c>
    </row>
    <row r="288" spans="1:7" x14ac:dyDescent="0.3">
      <c r="A288" s="403" t="s">
        <v>4746</v>
      </c>
      <c r="B288" s="403" t="s">
        <v>563</v>
      </c>
      <c r="C288" s="408">
        <v>0</v>
      </c>
      <c r="D288" s="408">
        <v>0</v>
      </c>
      <c r="E288" s="408">
        <v>0</v>
      </c>
      <c r="F288" s="408">
        <v>0</v>
      </c>
      <c r="G288" s="408">
        <v>0</v>
      </c>
    </row>
    <row r="289" spans="1:7" x14ac:dyDescent="0.3">
      <c r="A289" s="403" t="s">
        <v>659</v>
      </c>
      <c r="B289" s="403" t="s">
        <v>595</v>
      </c>
      <c r="C289" s="408">
        <v>21</v>
      </c>
      <c r="D289" s="408">
        <v>0.44</v>
      </c>
      <c r="E289" s="408">
        <v>0.44</v>
      </c>
      <c r="F289" s="408">
        <v>20.56</v>
      </c>
      <c r="G289" s="408">
        <v>2.1</v>
      </c>
    </row>
    <row r="290" spans="1:7" x14ac:dyDescent="0.3">
      <c r="A290" s="403" t="s">
        <v>4747</v>
      </c>
      <c r="B290" s="403" t="s">
        <v>2745</v>
      </c>
      <c r="C290" s="408">
        <v>0</v>
      </c>
      <c r="D290" s="408">
        <v>0</v>
      </c>
      <c r="E290" s="408">
        <v>0</v>
      </c>
      <c r="F290" s="408">
        <v>0</v>
      </c>
      <c r="G290" s="408">
        <v>0</v>
      </c>
    </row>
    <row r="291" spans="1:7" x14ac:dyDescent="0.3">
      <c r="A291" s="403" t="s">
        <v>4748</v>
      </c>
      <c r="B291" s="403" t="s">
        <v>616</v>
      </c>
      <c r="C291" s="408">
        <v>0</v>
      </c>
      <c r="D291" s="408">
        <v>0</v>
      </c>
      <c r="E291" s="408">
        <v>0</v>
      </c>
      <c r="F291" s="408">
        <v>0</v>
      </c>
      <c r="G291" s="408">
        <v>0</v>
      </c>
    </row>
    <row r="292" spans="1:7" x14ac:dyDescent="0.3">
      <c r="A292" s="403" t="s">
        <v>4749</v>
      </c>
      <c r="B292" s="403" t="s">
        <v>258</v>
      </c>
      <c r="C292" s="408">
        <v>0</v>
      </c>
      <c r="D292" s="408">
        <v>0</v>
      </c>
      <c r="E292" s="408">
        <v>0</v>
      </c>
      <c r="F292" s="408">
        <v>0</v>
      </c>
      <c r="G292" s="408">
        <v>0</v>
      </c>
    </row>
    <row r="293" spans="1:7" x14ac:dyDescent="0.3">
      <c r="A293" s="403" t="s">
        <v>4750</v>
      </c>
      <c r="B293" s="403" t="s">
        <v>183</v>
      </c>
      <c r="C293" s="408">
        <v>0</v>
      </c>
      <c r="D293" s="408">
        <v>0</v>
      </c>
      <c r="E293" s="408">
        <v>0</v>
      </c>
      <c r="F293" s="408">
        <v>0</v>
      </c>
      <c r="G293" s="408">
        <v>0</v>
      </c>
    </row>
    <row r="294" spans="1:7" x14ac:dyDescent="0.3">
      <c r="A294" s="403" t="s">
        <v>4751</v>
      </c>
      <c r="B294" s="403" t="s">
        <v>600</v>
      </c>
      <c r="C294" s="408">
        <v>0</v>
      </c>
      <c r="D294" s="408">
        <v>0</v>
      </c>
      <c r="E294" s="408">
        <v>0</v>
      </c>
      <c r="F294" s="408">
        <v>0</v>
      </c>
      <c r="G294" s="408">
        <v>0</v>
      </c>
    </row>
    <row r="295" spans="1:7" x14ac:dyDescent="0.3">
      <c r="A295" s="403" t="s">
        <v>4752</v>
      </c>
      <c r="B295" s="403" t="s">
        <v>692</v>
      </c>
      <c r="C295" s="408">
        <v>0</v>
      </c>
      <c r="D295" s="408">
        <v>0</v>
      </c>
      <c r="E295" s="408">
        <v>0</v>
      </c>
      <c r="F295" s="408">
        <v>0</v>
      </c>
      <c r="G295" s="408">
        <v>0</v>
      </c>
    </row>
    <row r="296" spans="1:7" x14ac:dyDescent="0.3">
      <c r="A296" s="403" t="s">
        <v>4753</v>
      </c>
      <c r="B296" s="403" t="s">
        <v>914</v>
      </c>
      <c r="C296" s="408">
        <v>0</v>
      </c>
      <c r="D296" s="408">
        <v>0</v>
      </c>
      <c r="E296" s="408">
        <v>0</v>
      </c>
      <c r="F296" s="408">
        <v>0</v>
      </c>
      <c r="G296" s="408">
        <v>0</v>
      </c>
    </row>
    <row r="297" spans="1:7" x14ac:dyDescent="0.3">
      <c r="A297" s="403" t="s">
        <v>660</v>
      </c>
      <c r="B297" s="403" t="s">
        <v>569</v>
      </c>
      <c r="C297" s="408">
        <v>2108</v>
      </c>
      <c r="D297" s="408">
        <v>0</v>
      </c>
      <c r="E297" s="408">
        <v>0</v>
      </c>
      <c r="F297" s="408">
        <v>2108</v>
      </c>
      <c r="G297" s="408">
        <v>0</v>
      </c>
    </row>
    <row r="298" spans="1:7" x14ac:dyDescent="0.3">
      <c r="A298" s="403" t="s">
        <v>661</v>
      </c>
      <c r="B298" s="403" t="s">
        <v>571</v>
      </c>
      <c r="C298" s="408">
        <v>1584</v>
      </c>
      <c r="D298" s="408">
        <v>0</v>
      </c>
      <c r="E298" s="408">
        <v>0</v>
      </c>
      <c r="F298" s="408">
        <v>1584</v>
      </c>
      <c r="G298" s="408">
        <v>0</v>
      </c>
    </row>
    <row r="299" spans="1:7" x14ac:dyDescent="0.3">
      <c r="A299" s="403" t="s">
        <v>4754</v>
      </c>
      <c r="B299" s="403" t="s">
        <v>2795</v>
      </c>
      <c r="C299" s="408">
        <v>0</v>
      </c>
      <c r="D299" s="408">
        <v>0</v>
      </c>
      <c r="E299" s="408">
        <v>0</v>
      </c>
      <c r="F299" s="408">
        <v>0</v>
      </c>
      <c r="G299" s="408">
        <v>0</v>
      </c>
    </row>
    <row r="300" spans="1:7" x14ac:dyDescent="0.3">
      <c r="A300" s="403" t="s">
        <v>662</v>
      </c>
      <c r="B300" s="403" t="s">
        <v>573</v>
      </c>
      <c r="C300" s="408">
        <v>515</v>
      </c>
      <c r="D300" s="408">
        <v>0</v>
      </c>
      <c r="E300" s="408">
        <v>0</v>
      </c>
      <c r="F300" s="408">
        <v>515</v>
      </c>
      <c r="G300" s="408">
        <v>0</v>
      </c>
    </row>
    <row r="301" spans="1:7" x14ac:dyDescent="0.3">
      <c r="A301" s="403" t="s">
        <v>663</v>
      </c>
      <c r="B301" s="403" t="s">
        <v>575</v>
      </c>
      <c r="C301" s="408">
        <v>1000</v>
      </c>
      <c r="D301" s="408">
        <v>0</v>
      </c>
      <c r="E301" s="408">
        <v>0</v>
      </c>
      <c r="F301" s="408">
        <v>1000</v>
      </c>
      <c r="G301" s="408">
        <v>0</v>
      </c>
    </row>
    <row r="302" spans="1:7" x14ac:dyDescent="0.3">
      <c r="A302" s="403" t="s">
        <v>4755</v>
      </c>
      <c r="B302" s="403" t="s">
        <v>646</v>
      </c>
      <c r="C302" s="409">
        <v>0</v>
      </c>
      <c r="D302" s="409">
        <v>0</v>
      </c>
      <c r="E302" s="409">
        <v>0</v>
      </c>
      <c r="F302" s="409">
        <v>0</v>
      </c>
      <c r="G302" s="409">
        <v>0</v>
      </c>
    </row>
    <row r="303" spans="1:7" x14ac:dyDescent="0.3">
      <c r="A303" s="403" t="s">
        <v>2504</v>
      </c>
      <c r="B303" s="407"/>
      <c r="C303" s="408">
        <v>-177664</v>
      </c>
      <c r="D303" s="408">
        <v>-55900.75</v>
      </c>
      <c r="E303" s="408">
        <v>-55900.75</v>
      </c>
      <c r="F303" s="408">
        <v>-121763.25</v>
      </c>
      <c r="G303" s="408"/>
    </row>
    <row r="305" spans="1:7" x14ac:dyDescent="0.3">
      <c r="A305" s="403" t="s">
        <v>2505</v>
      </c>
      <c r="B305" s="407"/>
      <c r="C305" s="408"/>
      <c r="D305" s="408"/>
      <c r="E305" s="408"/>
      <c r="F305" s="408"/>
      <c r="G305" s="408"/>
    </row>
    <row r="306" spans="1:7" x14ac:dyDescent="0.3">
      <c r="A306" s="403" t="s">
        <v>664</v>
      </c>
      <c r="B306" s="403" t="s">
        <v>665</v>
      </c>
      <c r="C306" s="408">
        <v>1800</v>
      </c>
      <c r="D306" s="408">
        <v>225</v>
      </c>
      <c r="E306" s="408">
        <v>225</v>
      </c>
      <c r="F306" s="408">
        <v>1575</v>
      </c>
      <c r="G306" s="408">
        <v>12.5</v>
      </c>
    </row>
    <row r="307" spans="1:7" x14ac:dyDescent="0.3">
      <c r="A307" s="403" t="s">
        <v>666</v>
      </c>
      <c r="B307" s="403" t="s">
        <v>259</v>
      </c>
      <c r="C307" s="408">
        <v>144</v>
      </c>
      <c r="D307" s="408">
        <v>17.22</v>
      </c>
      <c r="E307" s="408">
        <v>17.22</v>
      </c>
      <c r="F307" s="408">
        <v>126.78</v>
      </c>
      <c r="G307" s="408">
        <v>11.96</v>
      </c>
    </row>
    <row r="308" spans="1:7" x14ac:dyDescent="0.3">
      <c r="A308" s="403" t="s">
        <v>4756</v>
      </c>
      <c r="B308" s="403" t="s">
        <v>53</v>
      </c>
      <c r="C308" s="408">
        <v>0</v>
      </c>
      <c r="D308" s="408">
        <v>0</v>
      </c>
      <c r="E308" s="408">
        <v>0</v>
      </c>
      <c r="F308" s="408">
        <v>0</v>
      </c>
      <c r="G308" s="408">
        <v>0</v>
      </c>
    </row>
    <row r="309" spans="1:7" x14ac:dyDescent="0.3">
      <c r="A309" s="403" t="s">
        <v>4757</v>
      </c>
      <c r="B309" s="403" t="s">
        <v>575</v>
      </c>
      <c r="C309" s="409">
        <v>0</v>
      </c>
      <c r="D309" s="409">
        <v>0</v>
      </c>
      <c r="E309" s="409">
        <v>0</v>
      </c>
      <c r="F309" s="409">
        <v>0</v>
      </c>
      <c r="G309" s="409">
        <v>0</v>
      </c>
    </row>
    <row r="310" spans="1:7" x14ac:dyDescent="0.3">
      <c r="A310" s="403" t="s">
        <v>2506</v>
      </c>
      <c r="B310" s="407"/>
      <c r="C310" s="408">
        <v>-1944</v>
      </c>
      <c r="D310" s="408">
        <v>-242.22</v>
      </c>
      <c r="E310" s="408">
        <v>-242.22</v>
      </c>
      <c r="F310" s="408">
        <v>-1701.78</v>
      </c>
      <c r="G310" s="408"/>
    </row>
    <row r="312" spans="1:7" x14ac:dyDescent="0.3">
      <c r="A312" s="403" t="s">
        <v>349</v>
      </c>
      <c r="B312" s="407"/>
      <c r="C312" s="408"/>
      <c r="D312" s="408"/>
      <c r="E312" s="408"/>
      <c r="F312" s="408"/>
      <c r="G312" s="408"/>
    </row>
    <row r="313" spans="1:7" x14ac:dyDescent="0.3">
      <c r="A313" s="403" t="s">
        <v>4758</v>
      </c>
      <c r="B313" s="403" t="s">
        <v>180</v>
      </c>
      <c r="C313" s="408">
        <v>0</v>
      </c>
      <c r="D313" s="408">
        <v>0</v>
      </c>
      <c r="E313" s="408">
        <v>0</v>
      </c>
      <c r="F313" s="408">
        <v>0</v>
      </c>
      <c r="G313" s="408">
        <v>0</v>
      </c>
    </row>
    <row r="314" spans="1:7" x14ac:dyDescent="0.3">
      <c r="A314" s="403" t="s">
        <v>4759</v>
      </c>
      <c r="B314" s="403" t="s">
        <v>51</v>
      </c>
      <c r="C314" s="408">
        <v>0</v>
      </c>
      <c r="D314" s="408">
        <v>0</v>
      </c>
      <c r="E314" s="408">
        <v>0</v>
      </c>
      <c r="F314" s="408">
        <v>0</v>
      </c>
      <c r="G314" s="408">
        <v>0</v>
      </c>
    </row>
    <row r="315" spans="1:7" x14ac:dyDescent="0.3">
      <c r="A315" s="403" t="s">
        <v>4760</v>
      </c>
      <c r="B315" s="403" t="s">
        <v>181</v>
      </c>
      <c r="C315" s="408">
        <v>0</v>
      </c>
      <c r="D315" s="408">
        <v>0</v>
      </c>
      <c r="E315" s="408">
        <v>0</v>
      </c>
      <c r="F315" s="408">
        <v>0</v>
      </c>
      <c r="G315" s="408">
        <v>0</v>
      </c>
    </row>
    <row r="316" spans="1:7" x14ac:dyDescent="0.3">
      <c r="A316" s="403" t="s">
        <v>4761</v>
      </c>
      <c r="B316" s="403" t="s">
        <v>580</v>
      </c>
      <c r="C316" s="408">
        <v>0</v>
      </c>
      <c r="D316" s="408">
        <v>0</v>
      </c>
      <c r="E316" s="408">
        <v>0</v>
      </c>
      <c r="F316" s="408">
        <v>0</v>
      </c>
      <c r="G316" s="408">
        <v>0</v>
      </c>
    </row>
    <row r="317" spans="1:7" x14ac:dyDescent="0.3">
      <c r="A317" s="403" t="s">
        <v>4762</v>
      </c>
      <c r="B317" s="403" t="s">
        <v>2683</v>
      </c>
      <c r="C317" s="408">
        <v>0</v>
      </c>
      <c r="D317" s="408">
        <v>0</v>
      </c>
      <c r="E317" s="408">
        <v>0</v>
      </c>
      <c r="F317" s="408">
        <v>0</v>
      </c>
      <c r="G317" s="408">
        <v>0</v>
      </c>
    </row>
    <row r="318" spans="1:7" x14ac:dyDescent="0.3">
      <c r="A318" s="403" t="s">
        <v>4763</v>
      </c>
      <c r="B318" s="403" t="s">
        <v>2690</v>
      </c>
      <c r="C318" s="408">
        <v>0</v>
      </c>
      <c r="D318" s="408">
        <v>0</v>
      </c>
      <c r="E318" s="408">
        <v>0</v>
      </c>
      <c r="F318" s="408">
        <v>0</v>
      </c>
      <c r="G318" s="408">
        <v>0</v>
      </c>
    </row>
    <row r="319" spans="1:7" x14ac:dyDescent="0.3">
      <c r="A319" s="403" t="s">
        <v>4764</v>
      </c>
      <c r="B319" s="403" t="s">
        <v>2692</v>
      </c>
      <c r="C319" s="408">
        <v>0</v>
      </c>
      <c r="D319" s="408">
        <v>0</v>
      </c>
      <c r="E319" s="408">
        <v>0</v>
      </c>
      <c r="F319" s="408">
        <v>0</v>
      </c>
      <c r="G319" s="408">
        <v>0</v>
      </c>
    </row>
    <row r="320" spans="1:7" x14ac:dyDescent="0.3">
      <c r="A320" s="403" t="s">
        <v>4765</v>
      </c>
      <c r="B320" s="403" t="s">
        <v>2734</v>
      </c>
      <c r="C320" s="408">
        <v>0</v>
      </c>
      <c r="D320" s="408">
        <v>0</v>
      </c>
      <c r="E320" s="408">
        <v>0</v>
      </c>
      <c r="F320" s="408">
        <v>0</v>
      </c>
      <c r="G320" s="408">
        <v>0</v>
      </c>
    </row>
    <row r="321" spans="1:7" x14ac:dyDescent="0.3">
      <c r="A321" s="403" t="s">
        <v>4766</v>
      </c>
      <c r="B321" s="403" t="s">
        <v>582</v>
      </c>
      <c r="C321" s="408">
        <v>0</v>
      </c>
      <c r="D321" s="408">
        <v>0</v>
      </c>
      <c r="E321" s="408">
        <v>0</v>
      </c>
      <c r="F321" s="408">
        <v>0</v>
      </c>
      <c r="G321" s="408">
        <v>0</v>
      </c>
    </row>
    <row r="322" spans="1:7" x14ac:dyDescent="0.3">
      <c r="A322" s="403" t="s">
        <v>4767</v>
      </c>
      <c r="B322" s="403" t="s">
        <v>259</v>
      </c>
      <c r="C322" s="408">
        <v>0</v>
      </c>
      <c r="D322" s="408">
        <v>0</v>
      </c>
      <c r="E322" s="408">
        <v>0</v>
      </c>
      <c r="F322" s="408">
        <v>0</v>
      </c>
      <c r="G322" s="408">
        <v>0</v>
      </c>
    </row>
    <row r="323" spans="1:7" x14ac:dyDescent="0.3">
      <c r="A323" s="403" t="s">
        <v>4768</v>
      </c>
      <c r="B323" s="403" t="s">
        <v>53</v>
      </c>
      <c r="C323" s="408">
        <v>0</v>
      </c>
      <c r="D323" s="408">
        <v>0</v>
      </c>
      <c r="E323" s="408">
        <v>0</v>
      </c>
      <c r="F323" s="408">
        <v>0</v>
      </c>
      <c r="G323" s="408">
        <v>0</v>
      </c>
    </row>
    <row r="324" spans="1:7" x14ac:dyDescent="0.3">
      <c r="A324" s="403" t="s">
        <v>4769</v>
      </c>
      <c r="B324" s="403" t="s">
        <v>628</v>
      </c>
      <c r="C324" s="408">
        <v>0</v>
      </c>
      <c r="D324" s="408">
        <v>0</v>
      </c>
      <c r="E324" s="408">
        <v>0</v>
      </c>
      <c r="F324" s="408">
        <v>0</v>
      </c>
      <c r="G324" s="408">
        <v>0</v>
      </c>
    </row>
    <row r="325" spans="1:7" x14ac:dyDescent="0.3">
      <c r="A325" s="403" t="s">
        <v>4770</v>
      </c>
      <c r="B325" s="403" t="s">
        <v>1639</v>
      </c>
      <c r="C325" s="408">
        <v>0</v>
      </c>
      <c r="D325" s="408">
        <v>0</v>
      </c>
      <c r="E325" s="408">
        <v>0</v>
      </c>
      <c r="F325" s="408">
        <v>0</v>
      </c>
      <c r="G325" s="408">
        <v>0</v>
      </c>
    </row>
    <row r="326" spans="1:7" x14ac:dyDescent="0.3">
      <c r="A326" s="403" t="s">
        <v>4771</v>
      </c>
      <c r="B326" s="403" t="s">
        <v>630</v>
      </c>
      <c r="C326" s="408">
        <v>0</v>
      </c>
      <c r="D326" s="408">
        <v>0</v>
      </c>
      <c r="E326" s="408">
        <v>0</v>
      </c>
      <c r="F326" s="408">
        <v>0</v>
      </c>
      <c r="G326" s="408">
        <v>0</v>
      </c>
    </row>
    <row r="327" spans="1:7" x14ac:dyDescent="0.3">
      <c r="A327" s="403" t="s">
        <v>4772</v>
      </c>
      <c r="B327" s="403" t="s">
        <v>2743</v>
      </c>
      <c r="C327" s="408">
        <v>0</v>
      </c>
      <c r="D327" s="408">
        <v>0</v>
      </c>
      <c r="E327" s="408">
        <v>0</v>
      </c>
      <c r="F327" s="408">
        <v>0</v>
      </c>
      <c r="G327" s="408">
        <v>0</v>
      </c>
    </row>
    <row r="328" spans="1:7" x14ac:dyDescent="0.3">
      <c r="A328" s="403" t="s">
        <v>667</v>
      </c>
      <c r="B328" s="403" t="s">
        <v>54</v>
      </c>
      <c r="C328" s="408">
        <v>1927</v>
      </c>
      <c r="D328" s="408">
        <v>1775</v>
      </c>
      <c r="E328" s="408">
        <v>1775</v>
      </c>
      <c r="F328" s="408">
        <v>152</v>
      </c>
      <c r="G328" s="408">
        <v>92.11</v>
      </c>
    </row>
    <row r="329" spans="1:7" x14ac:dyDescent="0.3">
      <c r="A329" s="403" t="s">
        <v>4773</v>
      </c>
      <c r="B329" s="403" t="s">
        <v>588</v>
      </c>
      <c r="C329" s="408">
        <v>0</v>
      </c>
      <c r="D329" s="408">
        <v>0</v>
      </c>
      <c r="E329" s="408">
        <v>0</v>
      </c>
      <c r="F329" s="408">
        <v>0</v>
      </c>
      <c r="G329" s="408">
        <v>0</v>
      </c>
    </row>
    <row r="330" spans="1:7" x14ac:dyDescent="0.3">
      <c r="A330" s="403" t="s">
        <v>4774</v>
      </c>
      <c r="B330" s="403" t="s">
        <v>812</v>
      </c>
      <c r="C330" s="408">
        <v>0</v>
      </c>
      <c r="D330" s="408">
        <v>0</v>
      </c>
      <c r="E330" s="408">
        <v>0</v>
      </c>
      <c r="F330" s="408">
        <v>0</v>
      </c>
      <c r="G330" s="408">
        <v>0</v>
      </c>
    </row>
    <row r="331" spans="1:7" x14ac:dyDescent="0.3">
      <c r="A331" s="403" t="s">
        <v>4775</v>
      </c>
      <c r="B331" s="403" t="s">
        <v>592</v>
      </c>
      <c r="C331" s="408">
        <v>0</v>
      </c>
      <c r="D331" s="408">
        <v>0</v>
      </c>
      <c r="E331" s="408">
        <v>0</v>
      </c>
      <c r="F331" s="408">
        <v>0</v>
      </c>
      <c r="G331" s="408">
        <v>0</v>
      </c>
    </row>
    <row r="332" spans="1:7" x14ac:dyDescent="0.3">
      <c r="A332" s="403" t="s">
        <v>4776</v>
      </c>
      <c r="B332" s="403" t="s">
        <v>563</v>
      </c>
      <c r="C332" s="408">
        <v>0</v>
      </c>
      <c r="D332" s="408">
        <v>0</v>
      </c>
      <c r="E332" s="408">
        <v>0</v>
      </c>
      <c r="F332" s="408">
        <v>0</v>
      </c>
      <c r="G332" s="408">
        <v>0</v>
      </c>
    </row>
    <row r="333" spans="1:7" x14ac:dyDescent="0.3">
      <c r="A333" s="403" t="s">
        <v>4777</v>
      </c>
      <c r="B333" s="403" t="s">
        <v>595</v>
      </c>
      <c r="C333" s="408">
        <v>0</v>
      </c>
      <c r="D333" s="408">
        <v>0</v>
      </c>
      <c r="E333" s="408">
        <v>0</v>
      </c>
      <c r="F333" s="408">
        <v>0</v>
      </c>
      <c r="G333" s="408">
        <v>0</v>
      </c>
    </row>
    <row r="334" spans="1:7" x14ac:dyDescent="0.3">
      <c r="A334" s="403" t="s">
        <v>4778</v>
      </c>
      <c r="B334" s="403" t="s">
        <v>2745</v>
      </c>
      <c r="C334" s="408">
        <v>0</v>
      </c>
      <c r="D334" s="408">
        <v>0</v>
      </c>
      <c r="E334" s="408">
        <v>0</v>
      </c>
      <c r="F334" s="408">
        <v>0</v>
      </c>
      <c r="G334" s="408">
        <v>0</v>
      </c>
    </row>
    <row r="335" spans="1:7" x14ac:dyDescent="0.3">
      <c r="A335" s="403" t="s">
        <v>4779</v>
      </c>
      <c r="B335" s="403" t="s">
        <v>616</v>
      </c>
      <c r="C335" s="408">
        <v>0</v>
      </c>
      <c r="D335" s="408">
        <v>0</v>
      </c>
      <c r="E335" s="408">
        <v>0</v>
      </c>
      <c r="F335" s="408">
        <v>0</v>
      </c>
      <c r="G335" s="408">
        <v>0</v>
      </c>
    </row>
    <row r="336" spans="1:7" x14ac:dyDescent="0.3">
      <c r="A336" s="403" t="s">
        <v>4780</v>
      </c>
      <c r="B336" s="403" t="s">
        <v>761</v>
      </c>
      <c r="C336" s="408">
        <v>0</v>
      </c>
      <c r="D336" s="408">
        <v>0</v>
      </c>
      <c r="E336" s="408">
        <v>0</v>
      </c>
      <c r="F336" s="408">
        <v>0</v>
      </c>
      <c r="G336" s="408">
        <v>0</v>
      </c>
    </row>
    <row r="337" spans="1:7" x14ac:dyDescent="0.3">
      <c r="A337" s="403" t="s">
        <v>668</v>
      </c>
      <c r="B337" s="403" t="s">
        <v>669</v>
      </c>
      <c r="C337" s="408">
        <v>2988</v>
      </c>
      <c r="D337" s="408">
        <v>215.66</v>
      </c>
      <c r="E337" s="408">
        <v>215.66</v>
      </c>
      <c r="F337" s="408">
        <v>2772.34</v>
      </c>
      <c r="G337" s="408">
        <v>7.22</v>
      </c>
    </row>
    <row r="338" spans="1:7" x14ac:dyDescent="0.3">
      <c r="A338" s="403" t="s">
        <v>4781</v>
      </c>
      <c r="B338" s="403" t="s">
        <v>255</v>
      </c>
      <c r="C338" s="408">
        <v>0</v>
      </c>
      <c r="D338" s="408">
        <v>0</v>
      </c>
      <c r="E338" s="408">
        <v>0</v>
      </c>
      <c r="F338" s="408">
        <v>0</v>
      </c>
      <c r="G338" s="408">
        <v>0</v>
      </c>
    </row>
    <row r="339" spans="1:7" x14ac:dyDescent="0.3">
      <c r="A339" s="403" t="s">
        <v>670</v>
      </c>
      <c r="B339" s="403" t="s">
        <v>183</v>
      </c>
      <c r="C339" s="408">
        <v>8500</v>
      </c>
      <c r="D339" s="408">
        <v>2624.08</v>
      </c>
      <c r="E339" s="408">
        <v>2624.08</v>
      </c>
      <c r="F339" s="408">
        <v>5875.92</v>
      </c>
      <c r="G339" s="408">
        <v>30.87</v>
      </c>
    </row>
    <row r="340" spans="1:7" x14ac:dyDescent="0.3">
      <c r="A340" s="403" t="s">
        <v>671</v>
      </c>
      <c r="B340" s="403" t="s">
        <v>55</v>
      </c>
      <c r="C340" s="408">
        <v>9116</v>
      </c>
      <c r="D340" s="408">
        <v>1588.28</v>
      </c>
      <c r="E340" s="408">
        <v>1588.28</v>
      </c>
      <c r="F340" s="408">
        <v>7527.72</v>
      </c>
      <c r="G340" s="408">
        <v>17.420000000000002</v>
      </c>
    </row>
    <row r="341" spans="1:7" x14ac:dyDescent="0.3">
      <c r="A341" s="403" t="s">
        <v>672</v>
      </c>
      <c r="B341" s="403" t="s">
        <v>330</v>
      </c>
      <c r="C341" s="408">
        <v>30937</v>
      </c>
      <c r="D341" s="408">
        <v>13496.51</v>
      </c>
      <c r="E341" s="408">
        <v>13496.51</v>
      </c>
      <c r="F341" s="408">
        <v>17440.490000000002</v>
      </c>
      <c r="G341" s="408">
        <v>43.63</v>
      </c>
    </row>
    <row r="342" spans="1:7" x14ac:dyDescent="0.3">
      <c r="A342" s="403" t="s">
        <v>673</v>
      </c>
      <c r="B342" s="403" t="s">
        <v>674</v>
      </c>
      <c r="C342" s="408">
        <v>7920</v>
      </c>
      <c r="D342" s="408">
        <v>204.9</v>
      </c>
      <c r="E342" s="408">
        <v>204.9</v>
      </c>
      <c r="F342" s="408">
        <v>7715.1</v>
      </c>
      <c r="G342" s="408">
        <v>2.59</v>
      </c>
    </row>
    <row r="343" spans="1:7" x14ac:dyDescent="0.3">
      <c r="A343" s="403" t="s">
        <v>675</v>
      </c>
      <c r="B343" s="403" t="s">
        <v>676</v>
      </c>
      <c r="C343" s="408">
        <v>6324</v>
      </c>
      <c r="D343" s="408">
        <v>1847.44</v>
      </c>
      <c r="E343" s="408">
        <v>1847.44</v>
      </c>
      <c r="F343" s="408">
        <v>4476.5600000000004</v>
      </c>
      <c r="G343" s="408">
        <v>29.21</v>
      </c>
    </row>
    <row r="344" spans="1:7" x14ac:dyDescent="0.3">
      <c r="A344" s="403" t="s">
        <v>677</v>
      </c>
      <c r="B344" s="403" t="s">
        <v>317</v>
      </c>
      <c r="C344" s="408">
        <v>3094</v>
      </c>
      <c r="D344" s="408">
        <v>0</v>
      </c>
      <c r="E344" s="408">
        <v>0</v>
      </c>
      <c r="F344" s="408">
        <v>3094</v>
      </c>
      <c r="G344" s="408">
        <v>0</v>
      </c>
    </row>
    <row r="345" spans="1:7" x14ac:dyDescent="0.3">
      <c r="A345" s="403" t="s">
        <v>678</v>
      </c>
      <c r="B345" s="403" t="s">
        <v>575</v>
      </c>
      <c r="C345" s="408">
        <v>1031</v>
      </c>
      <c r="D345" s="408">
        <v>217</v>
      </c>
      <c r="E345" s="408">
        <v>217</v>
      </c>
      <c r="F345" s="408">
        <v>814</v>
      </c>
      <c r="G345" s="408">
        <v>21.05</v>
      </c>
    </row>
    <row r="346" spans="1:7" x14ac:dyDescent="0.3">
      <c r="A346" s="403" t="s">
        <v>4782</v>
      </c>
      <c r="B346" s="403" t="s">
        <v>1087</v>
      </c>
      <c r="C346" s="408">
        <v>0</v>
      </c>
      <c r="D346" s="408">
        <v>0</v>
      </c>
      <c r="E346" s="408">
        <v>0</v>
      </c>
      <c r="F346" s="408">
        <v>0</v>
      </c>
      <c r="G346" s="408">
        <v>0</v>
      </c>
    </row>
    <row r="347" spans="1:7" x14ac:dyDescent="0.3">
      <c r="A347" s="403" t="s">
        <v>4783</v>
      </c>
      <c r="B347" s="403" t="s">
        <v>722</v>
      </c>
      <c r="C347" s="409">
        <v>0</v>
      </c>
      <c r="D347" s="409">
        <v>0</v>
      </c>
      <c r="E347" s="409">
        <v>0</v>
      </c>
      <c r="F347" s="409">
        <v>0</v>
      </c>
      <c r="G347" s="409">
        <v>0</v>
      </c>
    </row>
    <row r="348" spans="1:7" x14ac:dyDescent="0.3">
      <c r="A348" s="403" t="s">
        <v>679</v>
      </c>
      <c r="B348" s="407"/>
      <c r="C348" s="408">
        <v>-71837</v>
      </c>
      <c r="D348" s="408">
        <v>-21968.87</v>
      </c>
      <c r="E348" s="408">
        <v>-21968.87</v>
      </c>
      <c r="F348" s="408">
        <v>-49868.13</v>
      </c>
      <c r="G348" s="408"/>
    </row>
    <row r="350" spans="1:7" x14ac:dyDescent="0.3">
      <c r="A350" s="403" t="s">
        <v>351</v>
      </c>
      <c r="B350" s="407"/>
      <c r="C350" s="408"/>
      <c r="D350" s="408"/>
      <c r="E350" s="408"/>
      <c r="F350" s="408"/>
      <c r="G350" s="408"/>
    </row>
    <row r="351" spans="1:7" x14ac:dyDescent="0.3">
      <c r="A351" s="403" t="s">
        <v>4784</v>
      </c>
      <c r="B351" s="403" t="s">
        <v>800</v>
      </c>
      <c r="C351" s="408">
        <v>0</v>
      </c>
      <c r="D351" s="408">
        <v>0</v>
      </c>
      <c r="E351" s="408">
        <v>0</v>
      </c>
      <c r="F351" s="408">
        <v>0</v>
      </c>
      <c r="G351" s="408">
        <v>0</v>
      </c>
    </row>
    <row r="352" spans="1:7" x14ac:dyDescent="0.3">
      <c r="A352" s="403" t="s">
        <v>4785</v>
      </c>
      <c r="B352" s="403" t="s">
        <v>259</v>
      </c>
      <c r="C352" s="408">
        <v>0</v>
      </c>
      <c r="D352" s="408">
        <v>0</v>
      </c>
      <c r="E352" s="408">
        <v>0</v>
      </c>
      <c r="F352" s="408">
        <v>0</v>
      </c>
      <c r="G352" s="408">
        <v>0</v>
      </c>
    </row>
    <row r="353" spans="1:7" x14ac:dyDescent="0.3">
      <c r="A353" s="403" t="s">
        <v>4786</v>
      </c>
      <c r="B353" s="403" t="s">
        <v>53</v>
      </c>
      <c r="C353" s="408">
        <v>0</v>
      </c>
      <c r="D353" s="408">
        <v>0</v>
      </c>
      <c r="E353" s="408">
        <v>0</v>
      </c>
      <c r="F353" s="408">
        <v>0</v>
      </c>
      <c r="G353" s="408">
        <v>0</v>
      </c>
    </row>
    <row r="354" spans="1:7" x14ac:dyDescent="0.3">
      <c r="A354" s="403" t="s">
        <v>4787</v>
      </c>
      <c r="B354" s="403" t="s">
        <v>257</v>
      </c>
      <c r="C354" s="408">
        <v>0</v>
      </c>
      <c r="D354" s="408">
        <v>0</v>
      </c>
      <c r="E354" s="408">
        <v>0</v>
      </c>
      <c r="F354" s="408">
        <v>0</v>
      </c>
      <c r="G354" s="408">
        <v>0</v>
      </c>
    </row>
    <row r="355" spans="1:7" x14ac:dyDescent="0.3">
      <c r="A355" s="403" t="s">
        <v>4788</v>
      </c>
      <c r="B355" s="403" t="s">
        <v>588</v>
      </c>
      <c r="C355" s="408">
        <v>0</v>
      </c>
      <c r="D355" s="408">
        <v>0</v>
      </c>
      <c r="E355" s="408">
        <v>0</v>
      </c>
      <c r="F355" s="408">
        <v>0</v>
      </c>
      <c r="G355" s="408">
        <v>0</v>
      </c>
    </row>
    <row r="356" spans="1:7" x14ac:dyDescent="0.3">
      <c r="A356" s="403" t="s">
        <v>4789</v>
      </c>
      <c r="B356" s="403" t="s">
        <v>812</v>
      </c>
      <c r="C356" s="408">
        <v>0</v>
      </c>
      <c r="D356" s="408">
        <v>0</v>
      </c>
      <c r="E356" s="408">
        <v>0</v>
      </c>
      <c r="F356" s="408">
        <v>0</v>
      </c>
      <c r="G356" s="408">
        <v>0</v>
      </c>
    </row>
    <row r="357" spans="1:7" x14ac:dyDescent="0.3">
      <c r="A357" s="403" t="s">
        <v>4790</v>
      </c>
      <c r="B357" s="403" t="s">
        <v>592</v>
      </c>
      <c r="C357" s="408">
        <v>0</v>
      </c>
      <c r="D357" s="408">
        <v>0</v>
      </c>
      <c r="E357" s="408">
        <v>0</v>
      </c>
      <c r="F357" s="408">
        <v>0</v>
      </c>
      <c r="G357" s="408">
        <v>0</v>
      </c>
    </row>
    <row r="358" spans="1:7" x14ac:dyDescent="0.3">
      <c r="A358" s="403" t="s">
        <v>4791</v>
      </c>
      <c r="B358" s="403" t="s">
        <v>2747</v>
      </c>
      <c r="C358" s="408">
        <v>0</v>
      </c>
      <c r="D358" s="408">
        <v>0</v>
      </c>
      <c r="E358" s="408">
        <v>0</v>
      </c>
      <c r="F358" s="408">
        <v>0</v>
      </c>
      <c r="G358" s="408">
        <v>0</v>
      </c>
    </row>
    <row r="359" spans="1:7" x14ac:dyDescent="0.3">
      <c r="A359" s="403" t="s">
        <v>680</v>
      </c>
      <c r="B359" s="403" t="s">
        <v>616</v>
      </c>
      <c r="C359" s="408">
        <v>26347</v>
      </c>
      <c r="D359" s="408">
        <v>7000.21</v>
      </c>
      <c r="E359" s="408">
        <v>7000.21</v>
      </c>
      <c r="F359" s="408">
        <v>19346.79</v>
      </c>
      <c r="G359" s="408">
        <v>26.57</v>
      </c>
    </row>
    <row r="360" spans="1:7" x14ac:dyDescent="0.3">
      <c r="A360" s="403" t="s">
        <v>681</v>
      </c>
      <c r="B360" s="403" t="s">
        <v>682</v>
      </c>
      <c r="C360" s="408">
        <v>30563</v>
      </c>
      <c r="D360" s="408">
        <v>5159.46</v>
      </c>
      <c r="E360" s="408">
        <v>5159.46</v>
      </c>
      <c r="F360" s="408">
        <v>25403.54</v>
      </c>
      <c r="G360" s="408">
        <v>16.88</v>
      </c>
    </row>
    <row r="361" spans="1:7" x14ac:dyDescent="0.3">
      <c r="A361" s="403" t="s">
        <v>4792</v>
      </c>
      <c r="B361" s="403" t="s">
        <v>2749</v>
      </c>
      <c r="C361" s="408">
        <v>0</v>
      </c>
      <c r="D361" s="408">
        <v>0</v>
      </c>
      <c r="E361" s="408">
        <v>0</v>
      </c>
      <c r="F361" s="408">
        <v>0</v>
      </c>
      <c r="G361" s="408">
        <v>0</v>
      </c>
    </row>
    <row r="362" spans="1:7" x14ac:dyDescent="0.3">
      <c r="A362" s="403" t="s">
        <v>683</v>
      </c>
      <c r="B362" s="403" t="s">
        <v>44</v>
      </c>
      <c r="C362" s="408">
        <v>45288</v>
      </c>
      <c r="D362" s="408">
        <v>11322</v>
      </c>
      <c r="E362" s="408">
        <v>11322</v>
      </c>
      <c r="F362" s="408">
        <v>33966</v>
      </c>
      <c r="G362" s="408">
        <v>25</v>
      </c>
    </row>
    <row r="363" spans="1:7" x14ac:dyDescent="0.3">
      <c r="A363" s="403" t="s">
        <v>684</v>
      </c>
      <c r="B363" s="403" t="s">
        <v>685</v>
      </c>
      <c r="C363" s="408">
        <v>84311</v>
      </c>
      <c r="D363" s="408">
        <v>15087</v>
      </c>
      <c r="E363" s="408">
        <v>15087</v>
      </c>
      <c r="F363" s="408">
        <v>69224</v>
      </c>
      <c r="G363" s="408">
        <v>17.89</v>
      </c>
    </row>
    <row r="364" spans="1:7" x14ac:dyDescent="0.3">
      <c r="A364" s="403" t="s">
        <v>686</v>
      </c>
      <c r="B364" s="403" t="s">
        <v>687</v>
      </c>
      <c r="C364" s="408">
        <v>19506</v>
      </c>
      <c r="D364" s="408">
        <v>0</v>
      </c>
      <c r="E364" s="408">
        <v>0</v>
      </c>
      <c r="F364" s="408">
        <v>19506</v>
      </c>
      <c r="G364" s="408">
        <v>0</v>
      </c>
    </row>
    <row r="365" spans="1:7" x14ac:dyDescent="0.3">
      <c r="A365" s="403" t="s">
        <v>688</v>
      </c>
      <c r="B365" s="403" t="s">
        <v>183</v>
      </c>
      <c r="C365" s="408">
        <v>42155</v>
      </c>
      <c r="D365" s="408">
        <v>5621.78</v>
      </c>
      <c r="E365" s="408">
        <v>5621.78</v>
      </c>
      <c r="F365" s="408">
        <v>36533.22</v>
      </c>
      <c r="G365" s="408">
        <v>13.34</v>
      </c>
    </row>
    <row r="366" spans="1:7" x14ac:dyDescent="0.3">
      <c r="A366" s="403" t="s">
        <v>4793</v>
      </c>
      <c r="B366" s="403" t="s">
        <v>2766</v>
      </c>
      <c r="C366" s="408">
        <v>0</v>
      </c>
      <c r="D366" s="408">
        <v>0</v>
      </c>
      <c r="E366" s="408">
        <v>0</v>
      </c>
      <c r="F366" s="408">
        <v>0</v>
      </c>
      <c r="G366" s="408">
        <v>0</v>
      </c>
    </row>
    <row r="367" spans="1:7" x14ac:dyDescent="0.3">
      <c r="A367" s="403" t="s">
        <v>4794</v>
      </c>
      <c r="B367" s="403" t="s">
        <v>2773</v>
      </c>
      <c r="C367" s="408">
        <v>0</v>
      </c>
      <c r="D367" s="408">
        <v>0</v>
      </c>
      <c r="E367" s="408">
        <v>0</v>
      </c>
      <c r="F367" s="408">
        <v>0</v>
      </c>
      <c r="G367" s="408">
        <v>0</v>
      </c>
    </row>
    <row r="368" spans="1:7" x14ac:dyDescent="0.3">
      <c r="A368" s="403" t="s">
        <v>689</v>
      </c>
      <c r="B368" s="403" t="s">
        <v>690</v>
      </c>
      <c r="C368" s="408">
        <v>15438</v>
      </c>
      <c r="D368" s="408">
        <v>0</v>
      </c>
      <c r="E368" s="408">
        <v>0</v>
      </c>
      <c r="F368" s="408">
        <v>15438</v>
      </c>
      <c r="G368" s="408">
        <v>0</v>
      </c>
    </row>
    <row r="369" spans="1:7" x14ac:dyDescent="0.3">
      <c r="A369" s="403" t="s">
        <v>691</v>
      </c>
      <c r="B369" s="403" t="s">
        <v>692</v>
      </c>
      <c r="C369" s="408">
        <v>10539</v>
      </c>
      <c r="D369" s="408">
        <v>9186</v>
      </c>
      <c r="E369" s="408">
        <v>9186</v>
      </c>
      <c r="F369" s="408">
        <v>1353</v>
      </c>
      <c r="G369" s="408">
        <v>87.16</v>
      </c>
    </row>
    <row r="370" spans="1:7" x14ac:dyDescent="0.3">
      <c r="A370" s="403" t="s">
        <v>693</v>
      </c>
      <c r="B370" s="403" t="s">
        <v>694</v>
      </c>
      <c r="C370" s="408">
        <v>6988</v>
      </c>
      <c r="D370" s="408">
        <v>6829.89</v>
      </c>
      <c r="E370" s="408">
        <v>6829.89</v>
      </c>
      <c r="F370" s="408">
        <v>158.11000000000001</v>
      </c>
      <c r="G370" s="408">
        <v>97.74</v>
      </c>
    </row>
    <row r="371" spans="1:7" x14ac:dyDescent="0.3">
      <c r="A371" s="403" t="s">
        <v>695</v>
      </c>
      <c r="B371" s="403" t="s">
        <v>262</v>
      </c>
      <c r="C371" s="408">
        <v>11500</v>
      </c>
      <c r="D371" s="408">
        <v>3512.74</v>
      </c>
      <c r="E371" s="408">
        <v>3512.74</v>
      </c>
      <c r="F371" s="408">
        <v>7987.26</v>
      </c>
      <c r="G371" s="408">
        <v>30.55</v>
      </c>
    </row>
    <row r="372" spans="1:7" x14ac:dyDescent="0.3">
      <c r="A372" s="403" t="s">
        <v>696</v>
      </c>
      <c r="B372" s="403" t="s">
        <v>697</v>
      </c>
      <c r="C372" s="408">
        <v>12410</v>
      </c>
      <c r="D372" s="408">
        <v>3102.5</v>
      </c>
      <c r="E372" s="408">
        <v>3102.5</v>
      </c>
      <c r="F372" s="408">
        <v>9307.5</v>
      </c>
      <c r="G372" s="408">
        <v>25</v>
      </c>
    </row>
    <row r="373" spans="1:7" x14ac:dyDescent="0.3">
      <c r="A373" s="403" t="s">
        <v>698</v>
      </c>
      <c r="B373" s="403" t="s">
        <v>55</v>
      </c>
      <c r="C373" s="408">
        <v>0</v>
      </c>
      <c r="D373" s="408">
        <v>730.92</v>
      </c>
      <c r="E373" s="408">
        <v>730.92</v>
      </c>
      <c r="F373" s="408">
        <v>-730.92</v>
      </c>
      <c r="G373" s="408">
        <v>100</v>
      </c>
    </row>
    <row r="374" spans="1:7" x14ac:dyDescent="0.3">
      <c r="A374" s="403" t="s">
        <v>699</v>
      </c>
      <c r="B374" s="403" t="s">
        <v>569</v>
      </c>
      <c r="C374" s="408">
        <v>515</v>
      </c>
      <c r="D374" s="408">
        <v>0</v>
      </c>
      <c r="E374" s="408">
        <v>0</v>
      </c>
      <c r="F374" s="408">
        <v>515</v>
      </c>
      <c r="G374" s="408">
        <v>0</v>
      </c>
    </row>
    <row r="375" spans="1:7" x14ac:dyDescent="0.3">
      <c r="A375" s="403" t="s">
        <v>700</v>
      </c>
      <c r="B375" s="403" t="s">
        <v>571</v>
      </c>
      <c r="C375" s="408">
        <v>515</v>
      </c>
      <c r="D375" s="408">
        <v>0</v>
      </c>
      <c r="E375" s="408">
        <v>0</v>
      </c>
      <c r="F375" s="408">
        <v>515</v>
      </c>
      <c r="G375" s="408">
        <v>0</v>
      </c>
    </row>
    <row r="376" spans="1:7" x14ac:dyDescent="0.3">
      <c r="A376" s="403" t="s">
        <v>701</v>
      </c>
      <c r="B376" s="403" t="s">
        <v>702</v>
      </c>
      <c r="C376" s="408">
        <v>4117</v>
      </c>
      <c r="D376" s="408">
        <v>0</v>
      </c>
      <c r="E376" s="408">
        <v>0</v>
      </c>
      <c r="F376" s="408">
        <v>4117</v>
      </c>
      <c r="G376" s="408">
        <v>0</v>
      </c>
    </row>
    <row r="377" spans="1:7" x14ac:dyDescent="0.3">
      <c r="A377" s="403" t="s">
        <v>703</v>
      </c>
      <c r="B377" s="403" t="s">
        <v>607</v>
      </c>
      <c r="C377" s="408">
        <v>10292</v>
      </c>
      <c r="D377" s="408">
        <v>1225</v>
      </c>
      <c r="E377" s="408">
        <v>1225</v>
      </c>
      <c r="F377" s="408">
        <v>9067</v>
      </c>
      <c r="G377" s="408">
        <v>11.9</v>
      </c>
    </row>
    <row r="378" spans="1:7" x14ac:dyDescent="0.3">
      <c r="A378" s="403" t="s">
        <v>4795</v>
      </c>
      <c r="B378" s="403" t="s">
        <v>2789</v>
      </c>
      <c r="C378" s="408">
        <v>0</v>
      </c>
      <c r="D378" s="408">
        <v>0</v>
      </c>
      <c r="E378" s="408">
        <v>0</v>
      </c>
      <c r="F378" s="408">
        <v>0</v>
      </c>
      <c r="G378" s="408">
        <v>0</v>
      </c>
    </row>
    <row r="379" spans="1:7" x14ac:dyDescent="0.3">
      <c r="A379" s="403" t="s">
        <v>704</v>
      </c>
      <c r="B379" s="403" t="s">
        <v>705</v>
      </c>
      <c r="C379" s="408">
        <v>3294</v>
      </c>
      <c r="D379" s="408">
        <v>316.56</v>
      </c>
      <c r="E379" s="408">
        <v>316.56</v>
      </c>
      <c r="F379" s="408">
        <v>2977.44</v>
      </c>
      <c r="G379" s="408">
        <v>9.61</v>
      </c>
    </row>
    <row r="380" spans="1:7" x14ac:dyDescent="0.3">
      <c r="A380" s="403" t="s">
        <v>706</v>
      </c>
      <c r="B380" s="403" t="s">
        <v>707</v>
      </c>
      <c r="C380" s="408">
        <v>7410</v>
      </c>
      <c r="D380" s="408">
        <v>0</v>
      </c>
      <c r="E380" s="408">
        <v>0</v>
      </c>
      <c r="F380" s="408">
        <v>7410</v>
      </c>
      <c r="G380" s="408">
        <v>0</v>
      </c>
    </row>
    <row r="381" spans="1:7" x14ac:dyDescent="0.3">
      <c r="A381" s="403" t="s">
        <v>4796</v>
      </c>
      <c r="B381" s="403" t="s">
        <v>2791</v>
      </c>
      <c r="C381" s="408">
        <v>0</v>
      </c>
      <c r="D381" s="408">
        <v>0</v>
      </c>
      <c r="E381" s="408">
        <v>0</v>
      </c>
      <c r="F381" s="408">
        <v>0</v>
      </c>
      <c r="G381" s="408">
        <v>0</v>
      </c>
    </row>
    <row r="382" spans="1:7" x14ac:dyDescent="0.3">
      <c r="A382" s="403" t="s">
        <v>708</v>
      </c>
      <c r="B382" s="403" t="s">
        <v>709</v>
      </c>
      <c r="C382" s="408">
        <v>12646</v>
      </c>
      <c r="D382" s="408">
        <v>4127.16</v>
      </c>
      <c r="E382" s="408">
        <v>4127.16</v>
      </c>
      <c r="F382" s="408">
        <v>8518.84</v>
      </c>
      <c r="G382" s="408">
        <v>32.64</v>
      </c>
    </row>
    <row r="383" spans="1:7" x14ac:dyDescent="0.3">
      <c r="A383" s="403" t="s">
        <v>710</v>
      </c>
      <c r="B383" s="403" t="s">
        <v>261</v>
      </c>
      <c r="C383" s="408">
        <v>37000</v>
      </c>
      <c r="D383" s="408">
        <v>2435.4</v>
      </c>
      <c r="E383" s="408">
        <v>2435.4</v>
      </c>
      <c r="F383" s="408">
        <v>34564.6</v>
      </c>
      <c r="G383" s="408">
        <v>6.58</v>
      </c>
    </row>
    <row r="384" spans="1:7" x14ac:dyDescent="0.3">
      <c r="A384" s="403" t="s">
        <v>4797</v>
      </c>
      <c r="B384" s="403" t="s">
        <v>317</v>
      </c>
      <c r="C384" s="408">
        <v>0</v>
      </c>
      <c r="D384" s="408">
        <v>0</v>
      </c>
      <c r="E384" s="408">
        <v>0</v>
      </c>
      <c r="F384" s="408">
        <v>0</v>
      </c>
      <c r="G384" s="408">
        <v>0</v>
      </c>
    </row>
    <row r="385" spans="1:7" x14ac:dyDescent="0.3">
      <c r="A385" s="403" t="s">
        <v>4798</v>
      </c>
      <c r="B385" s="403" t="s">
        <v>2800</v>
      </c>
      <c r="C385" s="408">
        <v>0</v>
      </c>
      <c r="D385" s="408">
        <v>0</v>
      </c>
      <c r="E385" s="408">
        <v>0</v>
      </c>
      <c r="F385" s="408">
        <v>0</v>
      </c>
      <c r="G385" s="408">
        <v>0</v>
      </c>
    </row>
    <row r="386" spans="1:7" x14ac:dyDescent="0.3">
      <c r="A386" s="403" t="s">
        <v>4799</v>
      </c>
      <c r="B386" s="403" t="s">
        <v>920</v>
      </c>
      <c r="C386" s="408">
        <v>0</v>
      </c>
      <c r="D386" s="408">
        <v>0</v>
      </c>
      <c r="E386" s="408">
        <v>0</v>
      </c>
      <c r="F386" s="408">
        <v>0</v>
      </c>
      <c r="G386" s="408">
        <v>0</v>
      </c>
    </row>
    <row r="387" spans="1:7" x14ac:dyDescent="0.3">
      <c r="A387" s="403" t="s">
        <v>711</v>
      </c>
      <c r="B387" s="403" t="s">
        <v>573</v>
      </c>
      <c r="C387" s="408">
        <v>3000</v>
      </c>
      <c r="D387" s="408">
        <v>1150</v>
      </c>
      <c r="E387" s="408">
        <v>1150</v>
      </c>
      <c r="F387" s="408">
        <v>1850</v>
      </c>
      <c r="G387" s="408">
        <v>38.33</v>
      </c>
    </row>
    <row r="388" spans="1:7" x14ac:dyDescent="0.3">
      <c r="A388" s="403" t="s">
        <v>712</v>
      </c>
      <c r="B388" s="403" t="s">
        <v>713</v>
      </c>
      <c r="C388" s="408">
        <v>15</v>
      </c>
      <c r="D388" s="408">
        <v>100</v>
      </c>
      <c r="E388" s="408">
        <v>100</v>
      </c>
      <c r="F388" s="408">
        <v>-85</v>
      </c>
      <c r="G388" s="408">
        <v>666.67</v>
      </c>
    </row>
    <row r="389" spans="1:7" x14ac:dyDescent="0.3">
      <c r="A389" s="403" t="s">
        <v>714</v>
      </c>
      <c r="B389" s="403" t="s">
        <v>575</v>
      </c>
      <c r="C389" s="408">
        <v>1029</v>
      </c>
      <c r="D389" s="408">
        <v>962</v>
      </c>
      <c r="E389" s="408">
        <v>962</v>
      </c>
      <c r="F389" s="408">
        <v>67</v>
      </c>
      <c r="G389" s="408">
        <v>93.49</v>
      </c>
    </row>
    <row r="390" spans="1:7" x14ac:dyDescent="0.3">
      <c r="A390" s="403" t="s">
        <v>4800</v>
      </c>
      <c r="B390" s="403" t="s">
        <v>2807</v>
      </c>
      <c r="C390" s="408">
        <v>0</v>
      </c>
      <c r="D390" s="408">
        <v>0</v>
      </c>
      <c r="E390" s="408">
        <v>0</v>
      </c>
      <c r="F390" s="408">
        <v>0</v>
      </c>
      <c r="G390" s="408">
        <v>0</v>
      </c>
    </row>
    <row r="391" spans="1:7" x14ac:dyDescent="0.3">
      <c r="A391" s="403" t="s">
        <v>715</v>
      </c>
      <c r="B391" s="403" t="s">
        <v>716</v>
      </c>
      <c r="C391" s="408">
        <v>1584</v>
      </c>
      <c r="D391" s="408">
        <v>0</v>
      </c>
      <c r="E391" s="408">
        <v>0</v>
      </c>
      <c r="F391" s="408">
        <v>1584</v>
      </c>
      <c r="G391" s="408">
        <v>0</v>
      </c>
    </row>
    <row r="392" spans="1:7" x14ac:dyDescent="0.3">
      <c r="A392" s="403" t="s">
        <v>4801</v>
      </c>
      <c r="B392" s="403" t="s">
        <v>2809</v>
      </c>
      <c r="C392" s="408">
        <v>0</v>
      </c>
      <c r="D392" s="408">
        <v>0</v>
      </c>
      <c r="E392" s="408">
        <v>0</v>
      </c>
      <c r="F392" s="408">
        <v>0</v>
      </c>
      <c r="G392" s="408">
        <v>0</v>
      </c>
    </row>
    <row r="393" spans="1:7" x14ac:dyDescent="0.3">
      <c r="A393" s="403" t="s">
        <v>717</v>
      </c>
      <c r="B393" s="403" t="s">
        <v>718</v>
      </c>
      <c r="C393" s="408">
        <v>0</v>
      </c>
      <c r="D393" s="408">
        <v>14246.02</v>
      </c>
      <c r="E393" s="408">
        <v>14246.02</v>
      </c>
      <c r="F393" s="408">
        <v>-14246.02</v>
      </c>
      <c r="G393" s="408">
        <v>100</v>
      </c>
    </row>
    <row r="394" spans="1:7" x14ac:dyDescent="0.3">
      <c r="A394" s="403" t="s">
        <v>719</v>
      </c>
      <c r="B394" s="403" t="s">
        <v>720</v>
      </c>
      <c r="C394" s="408">
        <v>0</v>
      </c>
      <c r="D394" s="408">
        <v>7369.57</v>
      </c>
      <c r="E394" s="408">
        <v>7369.57</v>
      </c>
      <c r="F394" s="408">
        <v>-7369.57</v>
      </c>
      <c r="G394" s="408">
        <v>100</v>
      </c>
    </row>
    <row r="395" spans="1:7" x14ac:dyDescent="0.3">
      <c r="A395" s="403" t="s">
        <v>721</v>
      </c>
      <c r="B395" s="403" t="s">
        <v>722</v>
      </c>
      <c r="C395" s="408">
        <v>2058</v>
      </c>
      <c r="D395" s="408">
        <v>0</v>
      </c>
      <c r="E395" s="408">
        <v>0</v>
      </c>
      <c r="F395" s="408">
        <v>2058</v>
      </c>
      <c r="G395" s="408">
        <v>0</v>
      </c>
    </row>
    <row r="396" spans="1:7" x14ac:dyDescent="0.3">
      <c r="A396" s="403" t="s">
        <v>4802</v>
      </c>
      <c r="B396" s="403" t="s">
        <v>646</v>
      </c>
      <c r="C396" s="408">
        <v>0</v>
      </c>
      <c r="D396" s="408">
        <v>0</v>
      </c>
      <c r="E396" s="408">
        <v>0</v>
      </c>
      <c r="F396" s="408">
        <v>0</v>
      </c>
      <c r="G396" s="408">
        <v>0</v>
      </c>
    </row>
    <row r="397" spans="1:7" x14ac:dyDescent="0.3">
      <c r="A397" s="403" t="s">
        <v>4803</v>
      </c>
      <c r="B397" s="403" t="s">
        <v>2839</v>
      </c>
      <c r="C397" s="409">
        <v>0</v>
      </c>
      <c r="D397" s="409">
        <v>0</v>
      </c>
      <c r="E397" s="409">
        <v>0</v>
      </c>
      <c r="F397" s="409">
        <v>0</v>
      </c>
      <c r="G397" s="409">
        <v>0</v>
      </c>
    </row>
    <row r="398" spans="1:7" x14ac:dyDescent="0.3">
      <c r="A398" s="403" t="s">
        <v>723</v>
      </c>
      <c r="B398" s="407"/>
      <c r="C398" s="408">
        <v>-388520</v>
      </c>
      <c r="D398" s="408">
        <v>-99484.21</v>
      </c>
      <c r="E398" s="408">
        <v>-99484.21</v>
      </c>
      <c r="F398" s="408">
        <v>-289035.78999999998</v>
      </c>
      <c r="G398" s="408"/>
    </row>
    <row r="400" spans="1:7" x14ac:dyDescent="0.3">
      <c r="A400" s="403" t="s">
        <v>2507</v>
      </c>
      <c r="B400" s="407"/>
      <c r="C400" s="408"/>
      <c r="D400" s="408"/>
      <c r="E400" s="408"/>
      <c r="F400" s="408"/>
      <c r="G400" s="408"/>
    </row>
    <row r="401" spans="1:7" x14ac:dyDescent="0.3">
      <c r="A401" s="403" t="s">
        <v>4804</v>
      </c>
      <c r="B401" s="403" t="s">
        <v>2667</v>
      </c>
      <c r="C401" s="408">
        <v>0</v>
      </c>
      <c r="D401" s="408">
        <v>0</v>
      </c>
      <c r="E401" s="408">
        <v>0</v>
      </c>
      <c r="F401" s="408">
        <v>0</v>
      </c>
      <c r="G401" s="408">
        <v>0</v>
      </c>
    </row>
    <row r="402" spans="1:7" x14ac:dyDescent="0.3">
      <c r="A402" s="403" t="s">
        <v>4805</v>
      </c>
      <c r="B402" s="403" t="s">
        <v>2669</v>
      </c>
      <c r="C402" s="408">
        <v>0</v>
      </c>
      <c r="D402" s="408">
        <v>0</v>
      </c>
      <c r="E402" s="408">
        <v>0</v>
      </c>
      <c r="F402" s="408">
        <v>0</v>
      </c>
      <c r="G402" s="408">
        <v>0</v>
      </c>
    </row>
    <row r="403" spans="1:7" x14ac:dyDescent="0.3">
      <c r="A403" s="403" t="s">
        <v>724</v>
      </c>
      <c r="B403" s="403" t="s">
        <v>725</v>
      </c>
      <c r="C403" s="408">
        <v>181057</v>
      </c>
      <c r="D403" s="408">
        <v>45644.84</v>
      </c>
      <c r="E403" s="408">
        <v>45644.84</v>
      </c>
      <c r="F403" s="408">
        <v>135412.16</v>
      </c>
      <c r="G403" s="408">
        <v>25.21</v>
      </c>
    </row>
    <row r="404" spans="1:7" x14ac:dyDescent="0.3">
      <c r="A404" s="403" t="s">
        <v>4806</v>
      </c>
      <c r="B404" s="403" t="s">
        <v>249</v>
      </c>
      <c r="C404" s="408">
        <v>0</v>
      </c>
      <c r="D404" s="408">
        <v>0</v>
      </c>
      <c r="E404" s="408">
        <v>0</v>
      </c>
      <c r="F404" s="408">
        <v>0</v>
      </c>
      <c r="G404" s="408">
        <v>0</v>
      </c>
    </row>
    <row r="405" spans="1:7" x14ac:dyDescent="0.3">
      <c r="A405" s="403" t="s">
        <v>726</v>
      </c>
      <c r="B405" s="403" t="s">
        <v>727</v>
      </c>
      <c r="C405" s="408">
        <v>43516</v>
      </c>
      <c r="D405" s="408">
        <v>9612.1200000000008</v>
      </c>
      <c r="E405" s="408">
        <v>9612.1200000000008</v>
      </c>
      <c r="F405" s="408">
        <v>33903.879999999997</v>
      </c>
      <c r="G405" s="408">
        <v>22.09</v>
      </c>
    </row>
    <row r="406" spans="1:7" x14ac:dyDescent="0.3">
      <c r="A406" s="403" t="s">
        <v>728</v>
      </c>
      <c r="B406" s="403" t="s">
        <v>57</v>
      </c>
      <c r="C406" s="408">
        <v>533711</v>
      </c>
      <c r="D406" s="408">
        <v>125701.01</v>
      </c>
      <c r="E406" s="408">
        <v>125701.01</v>
      </c>
      <c r="F406" s="408">
        <v>408009.99</v>
      </c>
      <c r="G406" s="408">
        <v>23.55</v>
      </c>
    </row>
    <row r="407" spans="1:7" x14ac:dyDescent="0.3">
      <c r="A407" s="403" t="s">
        <v>729</v>
      </c>
      <c r="B407" s="403" t="s">
        <v>52</v>
      </c>
      <c r="C407" s="408">
        <v>1146345</v>
      </c>
      <c r="D407" s="408">
        <v>264046.40000000002</v>
      </c>
      <c r="E407" s="408">
        <v>264046.40000000002</v>
      </c>
      <c r="F407" s="408">
        <v>882298.6</v>
      </c>
      <c r="G407" s="408">
        <v>23.03</v>
      </c>
    </row>
    <row r="408" spans="1:7" x14ac:dyDescent="0.3">
      <c r="A408" s="403" t="s">
        <v>730</v>
      </c>
      <c r="B408" s="403" t="s">
        <v>256</v>
      </c>
      <c r="C408" s="408">
        <v>34224</v>
      </c>
      <c r="D408" s="408">
        <v>10782.89</v>
      </c>
      <c r="E408" s="408">
        <v>10782.89</v>
      </c>
      <c r="F408" s="408">
        <v>23441.11</v>
      </c>
      <c r="G408" s="408">
        <v>31.51</v>
      </c>
    </row>
    <row r="409" spans="1:7" x14ac:dyDescent="0.3">
      <c r="A409" s="403" t="s">
        <v>731</v>
      </c>
      <c r="B409" s="403" t="s">
        <v>732</v>
      </c>
      <c r="C409" s="408">
        <v>5474</v>
      </c>
      <c r="D409" s="408">
        <v>420</v>
      </c>
      <c r="E409" s="408">
        <v>420</v>
      </c>
      <c r="F409" s="408">
        <v>5054</v>
      </c>
      <c r="G409" s="408">
        <v>7.67</v>
      </c>
    </row>
    <row r="410" spans="1:7" x14ac:dyDescent="0.3">
      <c r="A410" s="403" t="s">
        <v>733</v>
      </c>
      <c r="B410" s="403" t="s">
        <v>734</v>
      </c>
      <c r="C410" s="408">
        <v>29301</v>
      </c>
      <c r="D410" s="408">
        <v>6930</v>
      </c>
      <c r="E410" s="408">
        <v>6930</v>
      </c>
      <c r="F410" s="408">
        <v>22371</v>
      </c>
      <c r="G410" s="408">
        <v>23.65</v>
      </c>
    </row>
    <row r="411" spans="1:7" x14ac:dyDescent="0.3">
      <c r="A411" s="403" t="s">
        <v>4807</v>
      </c>
      <c r="B411" s="403" t="s">
        <v>2732</v>
      </c>
      <c r="C411" s="408">
        <v>0</v>
      </c>
      <c r="D411" s="408">
        <v>0</v>
      </c>
      <c r="E411" s="408">
        <v>0</v>
      </c>
      <c r="F411" s="408">
        <v>0</v>
      </c>
      <c r="G411" s="408">
        <v>0</v>
      </c>
    </row>
    <row r="412" spans="1:7" x14ac:dyDescent="0.3">
      <c r="A412" s="403" t="s">
        <v>735</v>
      </c>
      <c r="B412" s="403" t="s">
        <v>736</v>
      </c>
      <c r="C412" s="408">
        <v>15751</v>
      </c>
      <c r="D412" s="408">
        <v>1449.3</v>
      </c>
      <c r="E412" s="408">
        <v>1449.3</v>
      </c>
      <c r="F412" s="408">
        <v>14301.7</v>
      </c>
      <c r="G412" s="408">
        <v>9.1999999999999993</v>
      </c>
    </row>
    <row r="413" spans="1:7" x14ac:dyDescent="0.3">
      <c r="A413" s="403" t="s">
        <v>737</v>
      </c>
      <c r="B413" s="403" t="s">
        <v>738</v>
      </c>
      <c r="C413" s="408">
        <v>34212</v>
      </c>
      <c r="D413" s="408">
        <v>3757.25</v>
      </c>
      <c r="E413" s="408">
        <v>3757.25</v>
      </c>
      <c r="F413" s="408">
        <v>30454.75</v>
      </c>
      <c r="G413" s="408">
        <v>10.98</v>
      </c>
    </row>
    <row r="414" spans="1:7" x14ac:dyDescent="0.3">
      <c r="A414" s="403" t="s">
        <v>739</v>
      </c>
      <c r="B414" s="403" t="s">
        <v>740</v>
      </c>
      <c r="C414" s="408">
        <v>149694</v>
      </c>
      <c r="D414" s="408">
        <v>56497.84</v>
      </c>
      <c r="E414" s="408">
        <v>56497.84</v>
      </c>
      <c r="F414" s="408">
        <v>93196.160000000003</v>
      </c>
      <c r="G414" s="408">
        <v>37.74</v>
      </c>
    </row>
    <row r="415" spans="1:7" x14ac:dyDescent="0.3">
      <c r="A415" s="403" t="s">
        <v>741</v>
      </c>
      <c r="B415" s="403" t="s">
        <v>742</v>
      </c>
      <c r="C415" s="408">
        <v>27016</v>
      </c>
      <c r="D415" s="408">
        <v>0</v>
      </c>
      <c r="E415" s="408">
        <v>0</v>
      </c>
      <c r="F415" s="408">
        <v>27016</v>
      </c>
      <c r="G415" s="408">
        <v>0</v>
      </c>
    </row>
    <row r="416" spans="1:7" x14ac:dyDescent="0.3">
      <c r="A416" s="403" t="s">
        <v>743</v>
      </c>
      <c r="B416" s="403" t="s">
        <v>744</v>
      </c>
      <c r="C416" s="408">
        <v>3139</v>
      </c>
      <c r="D416" s="408">
        <v>0</v>
      </c>
      <c r="E416" s="408">
        <v>0</v>
      </c>
      <c r="F416" s="408">
        <v>3139</v>
      </c>
      <c r="G416" s="408">
        <v>0</v>
      </c>
    </row>
    <row r="417" spans="1:7" x14ac:dyDescent="0.3">
      <c r="A417" s="403" t="s">
        <v>4808</v>
      </c>
      <c r="B417" s="403" t="s">
        <v>804</v>
      </c>
      <c r="C417" s="408">
        <v>0</v>
      </c>
      <c r="D417" s="408">
        <v>0</v>
      </c>
      <c r="E417" s="408">
        <v>0</v>
      </c>
      <c r="F417" s="408">
        <v>0</v>
      </c>
      <c r="G417" s="408">
        <v>0</v>
      </c>
    </row>
    <row r="418" spans="1:7" x14ac:dyDescent="0.3">
      <c r="A418" s="403" t="s">
        <v>4809</v>
      </c>
      <c r="B418" s="403" t="s">
        <v>2738</v>
      </c>
      <c r="C418" s="408">
        <v>0</v>
      </c>
      <c r="D418" s="408">
        <v>0</v>
      </c>
      <c r="E418" s="408">
        <v>0</v>
      </c>
      <c r="F418" s="408">
        <v>0</v>
      </c>
      <c r="G418" s="408">
        <v>0</v>
      </c>
    </row>
    <row r="419" spans="1:7" x14ac:dyDescent="0.3">
      <c r="A419" s="403" t="s">
        <v>4810</v>
      </c>
      <c r="B419" s="403" t="s">
        <v>2740</v>
      </c>
      <c r="C419" s="408">
        <v>0</v>
      </c>
      <c r="D419" s="408">
        <v>0</v>
      </c>
      <c r="E419" s="408">
        <v>0</v>
      </c>
      <c r="F419" s="408">
        <v>0</v>
      </c>
      <c r="G419" s="408">
        <v>0</v>
      </c>
    </row>
    <row r="420" spans="1:7" x14ac:dyDescent="0.3">
      <c r="A420" s="403" t="s">
        <v>745</v>
      </c>
      <c r="B420" s="403" t="s">
        <v>746</v>
      </c>
      <c r="C420" s="408">
        <v>66074</v>
      </c>
      <c r="D420" s="408">
        <v>10916.07</v>
      </c>
      <c r="E420" s="408">
        <v>10916.07</v>
      </c>
      <c r="F420" s="408">
        <v>55157.93</v>
      </c>
      <c r="G420" s="408">
        <v>16.52</v>
      </c>
    </row>
    <row r="421" spans="1:7" x14ac:dyDescent="0.3">
      <c r="A421" s="403" t="s">
        <v>747</v>
      </c>
      <c r="B421" s="403" t="s">
        <v>259</v>
      </c>
      <c r="C421" s="408">
        <v>49526</v>
      </c>
      <c r="D421" s="408">
        <v>12517.2</v>
      </c>
      <c r="E421" s="408">
        <v>12517.2</v>
      </c>
      <c r="F421" s="408">
        <v>37008.800000000003</v>
      </c>
      <c r="G421" s="408">
        <v>25.27</v>
      </c>
    </row>
    <row r="422" spans="1:7" x14ac:dyDescent="0.3">
      <c r="A422" s="403" t="s">
        <v>748</v>
      </c>
      <c r="B422" s="403" t="s">
        <v>53</v>
      </c>
      <c r="C422" s="408">
        <v>306846</v>
      </c>
      <c r="D422" s="408">
        <v>73666.990000000005</v>
      </c>
      <c r="E422" s="408">
        <v>73666.990000000005</v>
      </c>
      <c r="F422" s="408">
        <v>233179.01</v>
      </c>
      <c r="G422" s="408">
        <v>24.01</v>
      </c>
    </row>
    <row r="423" spans="1:7" x14ac:dyDescent="0.3">
      <c r="A423" s="403" t="s">
        <v>749</v>
      </c>
      <c r="B423" s="403" t="s">
        <v>628</v>
      </c>
      <c r="C423" s="408">
        <v>17773</v>
      </c>
      <c r="D423" s="408">
        <v>2769.24</v>
      </c>
      <c r="E423" s="408">
        <v>2769.24</v>
      </c>
      <c r="F423" s="408">
        <v>15003.76</v>
      </c>
      <c r="G423" s="408">
        <v>15.58</v>
      </c>
    </row>
    <row r="424" spans="1:7" x14ac:dyDescent="0.3">
      <c r="A424" s="403" t="s">
        <v>4811</v>
      </c>
      <c r="B424" s="403" t="s">
        <v>1639</v>
      </c>
      <c r="C424" s="408">
        <v>0</v>
      </c>
      <c r="D424" s="408">
        <v>0</v>
      </c>
      <c r="E424" s="408">
        <v>0</v>
      </c>
      <c r="F424" s="408">
        <v>0</v>
      </c>
      <c r="G424" s="408">
        <v>0</v>
      </c>
    </row>
    <row r="425" spans="1:7" x14ac:dyDescent="0.3">
      <c r="A425" s="403" t="s">
        <v>4812</v>
      </c>
      <c r="B425" s="403" t="s">
        <v>630</v>
      </c>
      <c r="C425" s="408">
        <v>0</v>
      </c>
      <c r="D425" s="408">
        <v>0</v>
      </c>
      <c r="E425" s="408">
        <v>0</v>
      </c>
      <c r="F425" s="408">
        <v>0</v>
      </c>
      <c r="G425" s="408">
        <v>0</v>
      </c>
    </row>
    <row r="426" spans="1:7" x14ac:dyDescent="0.3">
      <c r="A426" s="403" t="s">
        <v>750</v>
      </c>
      <c r="B426" s="403" t="s">
        <v>257</v>
      </c>
      <c r="C426" s="408">
        <v>104720</v>
      </c>
      <c r="D426" s="408">
        <v>0</v>
      </c>
      <c r="E426" s="408">
        <v>0</v>
      </c>
      <c r="F426" s="408">
        <v>104720</v>
      </c>
      <c r="G426" s="408">
        <v>0</v>
      </c>
    </row>
    <row r="427" spans="1:7" x14ac:dyDescent="0.3">
      <c r="A427" s="403" t="s">
        <v>4813</v>
      </c>
      <c r="B427" s="403" t="s">
        <v>2743</v>
      </c>
      <c r="C427" s="408">
        <v>0</v>
      </c>
      <c r="D427" s="408">
        <v>0</v>
      </c>
      <c r="E427" s="408">
        <v>0</v>
      </c>
      <c r="F427" s="408">
        <v>0</v>
      </c>
      <c r="G427" s="408">
        <v>0</v>
      </c>
    </row>
    <row r="428" spans="1:7" x14ac:dyDescent="0.3">
      <c r="A428" s="403" t="s">
        <v>751</v>
      </c>
      <c r="B428" s="403" t="s">
        <v>54</v>
      </c>
      <c r="C428" s="408">
        <v>388253</v>
      </c>
      <c r="D428" s="408">
        <v>357639</v>
      </c>
      <c r="E428" s="408">
        <v>357639</v>
      </c>
      <c r="F428" s="408">
        <v>30614</v>
      </c>
      <c r="G428" s="408">
        <v>92.11</v>
      </c>
    </row>
    <row r="429" spans="1:7" x14ac:dyDescent="0.3">
      <c r="A429" s="403" t="s">
        <v>752</v>
      </c>
      <c r="B429" s="403" t="s">
        <v>588</v>
      </c>
      <c r="C429" s="408">
        <v>39133</v>
      </c>
      <c r="D429" s="408">
        <v>13405.1</v>
      </c>
      <c r="E429" s="408">
        <v>13405.1</v>
      </c>
      <c r="F429" s="408">
        <v>25727.9</v>
      </c>
      <c r="G429" s="408">
        <v>34.26</v>
      </c>
    </row>
    <row r="430" spans="1:7" x14ac:dyDescent="0.3">
      <c r="A430" s="403" t="s">
        <v>753</v>
      </c>
      <c r="B430" s="403" t="s">
        <v>590</v>
      </c>
      <c r="C430" s="408">
        <v>11424</v>
      </c>
      <c r="D430" s="408">
        <v>3118.87</v>
      </c>
      <c r="E430" s="408">
        <v>3118.87</v>
      </c>
      <c r="F430" s="408">
        <v>8305.1299999999992</v>
      </c>
      <c r="G430" s="408">
        <v>27.3</v>
      </c>
    </row>
    <row r="431" spans="1:7" x14ac:dyDescent="0.3">
      <c r="A431" s="403" t="s">
        <v>754</v>
      </c>
      <c r="B431" s="403" t="s">
        <v>592</v>
      </c>
      <c r="C431" s="408">
        <v>52439</v>
      </c>
      <c r="D431" s="408">
        <v>8406.6299999999992</v>
      </c>
      <c r="E431" s="408">
        <v>8406.6299999999992</v>
      </c>
      <c r="F431" s="408">
        <v>44032.37</v>
      </c>
      <c r="G431" s="408">
        <v>16.03</v>
      </c>
    </row>
    <row r="432" spans="1:7" x14ac:dyDescent="0.3">
      <c r="A432" s="403" t="s">
        <v>4814</v>
      </c>
      <c r="B432" s="403" t="s">
        <v>637</v>
      </c>
      <c r="C432" s="408">
        <v>0</v>
      </c>
      <c r="D432" s="408">
        <v>0</v>
      </c>
      <c r="E432" s="408">
        <v>0</v>
      </c>
      <c r="F432" s="408">
        <v>0</v>
      </c>
      <c r="G432" s="408">
        <v>0</v>
      </c>
    </row>
    <row r="433" spans="1:7" x14ac:dyDescent="0.3">
      <c r="A433" s="403" t="s">
        <v>755</v>
      </c>
      <c r="B433" s="403" t="s">
        <v>563</v>
      </c>
      <c r="C433" s="408">
        <v>70000</v>
      </c>
      <c r="D433" s="408">
        <v>62797</v>
      </c>
      <c r="E433" s="408">
        <v>62797</v>
      </c>
      <c r="F433" s="408">
        <v>7203</v>
      </c>
      <c r="G433" s="408">
        <v>89.71</v>
      </c>
    </row>
    <row r="434" spans="1:7" x14ac:dyDescent="0.3">
      <c r="A434" s="403" t="s">
        <v>756</v>
      </c>
      <c r="B434" s="403" t="s">
        <v>595</v>
      </c>
      <c r="C434" s="408">
        <v>226</v>
      </c>
      <c r="D434" s="408">
        <v>71.150000000000006</v>
      </c>
      <c r="E434" s="408">
        <v>71.150000000000006</v>
      </c>
      <c r="F434" s="408">
        <v>154.85</v>
      </c>
      <c r="G434" s="408">
        <v>31.48</v>
      </c>
    </row>
    <row r="435" spans="1:7" x14ac:dyDescent="0.3">
      <c r="A435" s="403" t="s">
        <v>4815</v>
      </c>
      <c r="B435" s="403" t="s">
        <v>2745</v>
      </c>
      <c r="C435" s="408">
        <v>0</v>
      </c>
      <c r="D435" s="408">
        <v>0</v>
      </c>
      <c r="E435" s="408">
        <v>0</v>
      </c>
      <c r="F435" s="408">
        <v>0</v>
      </c>
      <c r="G435" s="408">
        <v>0</v>
      </c>
    </row>
    <row r="436" spans="1:7" x14ac:dyDescent="0.3">
      <c r="A436" s="403" t="s">
        <v>757</v>
      </c>
      <c r="B436" s="403" t="s">
        <v>682</v>
      </c>
      <c r="C436" s="408">
        <v>10292</v>
      </c>
      <c r="D436" s="408">
        <v>530.80999999999995</v>
      </c>
      <c r="E436" s="408">
        <v>530.80999999999995</v>
      </c>
      <c r="F436" s="408">
        <v>9761.19</v>
      </c>
      <c r="G436" s="408">
        <v>5.16</v>
      </c>
    </row>
    <row r="437" spans="1:7" x14ac:dyDescent="0.3">
      <c r="A437" s="403" t="s">
        <v>758</v>
      </c>
      <c r="B437" s="403" t="s">
        <v>759</v>
      </c>
      <c r="C437" s="408">
        <v>5146</v>
      </c>
      <c r="D437" s="408">
        <v>564.83000000000004</v>
      </c>
      <c r="E437" s="408">
        <v>564.83000000000004</v>
      </c>
      <c r="F437" s="408">
        <v>4581.17</v>
      </c>
      <c r="G437" s="408">
        <v>10.98</v>
      </c>
    </row>
    <row r="438" spans="1:7" x14ac:dyDescent="0.3">
      <c r="A438" s="403" t="s">
        <v>760</v>
      </c>
      <c r="B438" s="403" t="s">
        <v>761</v>
      </c>
      <c r="C438" s="408">
        <v>24314</v>
      </c>
      <c r="D438" s="408">
        <v>5500.06</v>
      </c>
      <c r="E438" s="408">
        <v>5500.06</v>
      </c>
      <c r="F438" s="408">
        <v>18813.939999999999</v>
      </c>
      <c r="G438" s="408">
        <v>22.62</v>
      </c>
    </row>
    <row r="439" spans="1:7" x14ac:dyDescent="0.3">
      <c r="A439" s="403" t="s">
        <v>762</v>
      </c>
      <c r="B439" s="403" t="s">
        <v>763</v>
      </c>
      <c r="C439" s="408">
        <v>1056</v>
      </c>
      <c r="D439" s="408">
        <v>989.45</v>
      </c>
      <c r="E439" s="408">
        <v>989.45</v>
      </c>
      <c r="F439" s="408">
        <v>66.55</v>
      </c>
      <c r="G439" s="408">
        <v>93.7</v>
      </c>
    </row>
    <row r="440" spans="1:7" x14ac:dyDescent="0.3">
      <c r="A440" s="403" t="s">
        <v>764</v>
      </c>
      <c r="B440" s="403" t="s">
        <v>765</v>
      </c>
      <c r="C440" s="408">
        <v>30876</v>
      </c>
      <c r="D440" s="408">
        <v>681.51</v>
      </c>
      <c r="E440" s="408">
        <v>681.51</v>
      </c>
      <c r="F440" s="408">
        <v>30194.49</v>
      </c>
      <c r="G440" s="408">
        <v>2.21</v>
      </c>
    </row>
    <row r="441" spans="1:7" x14ac:dyDescent="0.3">
      <c r="A441" s="403" t="s">
        <v>766</v>
      </c>
      <c r="B441" s="403" t="s">
        <v>258</v>
      </c>
      <c r="C441" s="408">
        <v>10292</v>
      </c>
      <c r="D441" s="408">
        <v>1410.34</v>
      </c>
      <c r="E441" s="408">
        <v>1410.34</v>
      </c>
      <c r="F441" s="408">
        <v>8881.66</v>
      </c>
      <c r="G441" s="408">
        <v>13.7</v>
      </c>
    </row>
    <row r="442" spans="1:7" x14ac:dyDescent="0.3">
      <c r="A442" s="403" t="s">
        <v>767</v>
      </c>
      <c r="B442" s="403" t="s">
        <v>685</v>
      </c>
      <c r="C442" s="408">
        <v>105389</v>
      </c>
      <c r="D442" s="408">
        <v>26346.5</v>
      </c>
      <c r="E442" s="408">
        <v>26346.5</v>
      </c>
      <c r="F442" s="408">
        <v>79042.5</v>
      </c>
      <c r="G442" s="408">
        <v>25</v>
      </c>
    </row>
    <row r="443" spans="1:7" x14ac:dyDescent="0.3">
      <c r="A443" s="403" t="s">
        <v>768</v>
      </c>
      <c r="B443" s="403" t="s">
        <v>769</v>
      </c>
      <c r="C443" s="408">
        <v>109014</v>
      </c>
      <c r="D443" s="408">
        <v>0</v>
      </c>
      <c r="E443" s="408">
        <v>0</v>
      </c>
      <c r="F443" s="408">
        <v>109014</v>
      </c>
      <c r="G443" s="408">
        <v>0</v>
      </c>
    </row>
    <row r="444" spans="1:7" x14ac:dyDescent="0.3">
      <c r="A444" s="403" t="s">
        <v>770</v>
      </c>
      <c r="B444" s="403" t="s">
        <v>183</v>
      </c>
      <c r="C444" s="408">
        <v>81000</v>
      </c>
      <c r="D444" s="408">
        <v>19791.45</v>
      </c>
      <c r="E444" s="408">
        <v>19791.45</v>
      </c>
      <c r="F444" s="408">
        <v>61208.55</v>
      </c>
      <c r="G444" s="408">
        <v>24.43</v>
      </c>
    </row>
    <row r="445" spans="1:7" x14ac:dyDescent="0.3">
      <c r="A445" s="403" t="s">
        <v>771</v>
      </c>
      <c r="B445" s="403" t="s">
        <v>772</v>
      </c>
      <c r="C445" s="408">
        <v>739</v>
      </c>
      <c r="D445" s="408">
        <v>0</v>
      </c>
      <c r="E445" s="408">
        <v>0</v>
      </c>
      <c r="F445" s="408">
        <v>739</v>
      </c>
      <c r="G445" s="408">
        <v>0</v>
      </c>
    </row>
    <row r="446" spans="1:7" x14ac:dyDescent="0.3">
      <c r="A446" s="403" t="s">
        <v>4816</v>
      </c>
      <c r="B446" s="403" t="s">
        <v>1625</v>
      </c>
      <c r="C446" s="408">
        <v>0</v>
      </c>
      <c r="D446" s="408">
        <v>0</v>
      </c>
      <c r="E446" s="408">
        <v>0</v>
      </c>
      <c r="F446" s="408">
        <v>0</v>
      </c>
      <c r="G446" s="408">
        <v>0</v>
      </c>
    </row>
    <row r="447" spans="1:7" x14ac:dyDescent="0.3">
      <c r="A447" s="403" t="s">
        <v>773</v>
      </c>
      <c r="B447" s="403" t="s">
        <v>262</v>
      </c>
      <c r="C447" s="408">
        <v>36000</v>
      </c>
      <c r="D447" s="408">
        <v>6956.16</v>
      </c>
      <c r="E447" s="408">
        <v>6956.16</v>
      </c>
      <c r="F447" s="408">
        <v>29043.84</v>
      </c>
      <c r="G447" s="408">
        <v>19.32</v>
      </c>
    </row>
    <row r="448" spans="1:7" x14ac:dyDescent="0.3">
      <c r="A448" s="403" t="s">
        <v>774</v>
      </c>
      <c r="B448" s="403" t="s">
        <v>697</v>
      </c>
      <c r="C448" s="408">
        <v>24925</v>
      </c>
      <c r="D448" s="408">
        <v>6243.75</v>
      </c>
      <c r="E448" s="408">
        <v>6243.75</v>
      </c>
      <c r="F448" s="408">
        <v>18681.25</v>
      </c>
      <c r="G448" s="408">
        <v>25.05</v>
      </c>
    </row>
    <row r="449" spans="1:7" x14ac:dyDescent="0.3">
      <c r="A449" s="403" t="s">
        <v>775</v>
      </c>
      <c r="B449" s="403" t="s">
        <v>55</v>
      </c>
      <c r="C449" s="408">
        <v>134046</v>
      </c>
      <c r="D449" s="408">
        <v>72.28</v>
      </c>
      <c r="E449" s="408">
        <v>72.28</v>
      </c>
      <c r="F449" s="408">
        <v>133973.72</v>
      </c>
      <c r="G449" s="408">
        <v>0.05</v>
      </c>
    </row>
    <row r="450" spans="1:7" x14ac:dyDescent="0.3">
      <c r="A450" s="403" t="s">
        <v>4817</v>
      </c>
      <c r="B450" s="403" t="s">
        <v>914</v>
      </c>
      <c r="C450" s="408">
        <v>0</v>
      </c>
      <c r="D450" s="408">
        <v>0</v>
      </c>
      <c r="E450" s="408">
        <v>0</v>
      </c>
      <c r="F450" s="408">
        <v>0</v>
      </c>
      <c r="G450" s="408">
        <v>0</v>
      </c>
    </row>
    <row r="451" spans="1:7" x14ac:dyDescent="0.3">
      <c r="A451" s="403" t="s">
        <v>776</v>
      </c>
      <c r="B451" s="403" t="s">
        <v>569</v>
      </c>
      <c r="C451" s="408">
        <v>18525</v>
      </c>
      <c r="D451" s="408">
        <v>-345</v>
      </c>
      <c r="E451" s="408">
        <v>-345</v>
      </c>
      <c r="F451" s="408">
        <v>18870</v>
      </c>
      <c r="G451" s="408">
        <v>-1.86</v>
      </c>
    </row>
    <row r="452" spans="1:7" x14ac:dyDescent="0.3">
      <c r="A452" s="403" t="s">
        <v>777</v>
      </c>
      <c r="B452" s="403" t="s">
        <v>571</v>
      </c>
      <c r="C452" s="408">
        <v>3168</v>
      </c>
      <c r="D452" s="408">
        <v>650.16</v>
      </c>
      <c r="E452" s="408">
        <v>650.16</v>
      </c>
      <c r="F452" s="408">
        <v>2517.84</v>
      </c>
      <c r="G452" s="408">
        <v>20.52</v>
      </c>
    </row>
    <row r="453" spans="1:7" x14ac:dyDescent="0.3">
      <c r="A453" s="403" t="s">
        <v>778</v>
      </c>
      <c r="B453" s="403" t="s">
        <v>261</v>
      </c>
      <c r="C453" s="408">
        <v>61354</v>
      </c>
      <c r="D453" s="408">
        <v>4580.38</v>
      </c>
      <c r="E453" s="408">
        <v>4580.38</v>
      </c>
      <c r="F453" s="408">
        <v>56773.62</v>
      </c>
      <c r="G453" s="408">
        <v>7.47</v>
      </c>
    </row>
    <row r="454" spans="1:7" x14ac:dyDescent="0.3">
      <c r="A454" s="403" t="s">
        <v>4818</v>
      </c>
      <c r="B454" s="403" t="s">
        <v>330</v>
      </c>
      <c r="C454" s="408">
        <v>0</v>
      </c>
      <c r="D454" s="408">
        <v>0</v>
      </c>
      <c r="E454" s="408">
        <v>0</v>
      </c>
      <c r="F454" s="408">
        <v>0</v>
      </c>
      <c r="G454" s="408">
        <v>0</v>
      </c>
    </row>
    <row r="455" spans="1:7" x14ac:dyDescent="0.3">
      <c r="A455" s="403" t="s">
        <v>779</v>
      </c>
      <c r="B455" s="403" t="s">
        <v>317</v>
      </c>
      <c r="C455" s="408">
        <v>25293</v>
      </c>
      <c r="D455" s="408">
        <v>1338.3</v>
      </c>
      <c r="E455" s="408">
        <v>1338.3</v>
      </c>
      <c r="F455" s="408">
        <v>23954.7</v>
      </c>
      <c r="G455" s="408">
        <v>5.29</v>
      </c>
    </row>
    <row r="456" spans="1:7" x14ac:dyDescent="0.3">
      <c r="A456" s="403" t="s">
        <v>4819</v>
      </c>
      <c r="B456" s="403" t="s">
        <v>920</v>
      </c>
      <c r="C456" s="408">
        <v>0</v>
      </c>
      <c r="D456" s="408">
        <v>0</v>
      </c>
      <c r="E456" s="408">
        <v>0</v>
      </c>
      <c r="F456" s="408">
        <v>0</v>
      </c>
      <c r="G456" s="408">
        <v>0</v>
      </c>
    </row>
    <row r="457" spans="1:7" x14ac:dyDescent="0.3">
      <c r="A457" s="403" t="s">
        <v>780</v>
      </c>
      <c r="B457" s="403" t="s">
        <v>781</v>
      </c>
      <c r="C457" s="408">
        <v>3859</v>
      </c>
      <c r="D457" s="408">
        <v>1540</v>
      </c>
      <c r="E457" s="408">
        <v>1540</v>
      </c>
      <c r="F457" s="408">
        <v>2319</v>
      </c>
      <c r="G457" s="408">
        <v>39.909999999999997</v>
      </c>
    </row>
    <row r="458" spans="1:7" x14ac:dyDescent="0.3">
      <c r="A458" s="403" t="s">
        <v>782</v>
      </c>
      <c r="B458" s="403" t="s">
        <v>783</v>
      </c>
      <c r="C458" s="408">
        <v>3603</v>
      </c>
      <c r="D458" s="408">
        <v>375</v>
      </c>
      <c r="E458" s="408">
        <v>375</v>
      </c>
      <c r="F458" s="408">
        <v>3228</v>
      </c>
      <c r="G458" s="408">
        <v>10.41</v>
      </c>
    </row>
    <row r="459" spans="1:7" x14ac:dyDescent="0.3">
      <c r="A459" s="403" t="s">
        <v>784</v>
      </c>
      <c r="B459" s="403" t="s">
        <v>573</v>
      </c>
      <c r="C459" s="408">
        <v>739</v>
      </c>
      <c r="D459" s="408">
        <v>650</v>
      </c>
      <c r="E459" s="408">
        <v>650</v>
      </c>
      <c r="F459" s="408">
        <v>89</v>
      </c>
      <c r="G459" s="408">
        <v>87.96</v>
      </c>
    </row>
    <row r="460" spans="1:7" x14ac:dyDescent="0.3">
      <c r="A460" s="403" t="s">
        <v>785</v>
      </c>
      <c r="B460" s="403" t="s">
        <v>786</v>
      </c>
      <c r="C460" s="408">
        <v>2264</v>
      </c>
      <c r="D460" s="408">
        <v>19.989999999999998</v>
      </c>
      <c r="E460" s="408">
        <v>19.989999999999998</v>
      </c>
      <c r="F460" s="408">
        <v>2244.0100000000002</v>
      </c>
      <c r="G460" s="408">
        <v>0.88</v>
      </c>
    </row>
    <row r="461" spans="1:7" x14ac:dyDescent="0.3">
      <c r="A461" s="403" t="s">
        <v>4820</v>
      </c>
      <c r="B461" s="403" t="s">
        <v>713</v>
      </c>
      <c r="C461" s="408">
        <v>0</v>
      </c>
      <c r="D461" s="408">
        <v>0</v>
      </c>
      <c r="E461" s="408">
        <v>0</v>
      </c>
      <c r="F461" s="408">
        <v>0</v>
      </c>
      <c r="G461" s="408">
        <v>0</v>
      </c>
    </row>
    <row r="462" spans="1:7" x14ac:dyDescent="0.3">
      <c r="A462" s="403" t="s">
        <v>787</v>
      </c>
      <c r="B462" s="403" t="s">
        <v>575</v>
      </c>
      <c r="C462" s="408">
        <v>2500</v>
      </c>
      <c r="D462" s="408">
        <v>531.15</v>
      </c>
      <c r="E462" s="408">
        <v>531.15</v>
      </c>
      <c r="F462" s="408">
        <v>1968.85</v>
      </c>
      <c r="G462" s="408">
        <v>21.25</v>
      </c>
    </row>
    <row r="463" spans="1:7" x14ac:dyDescent="0.3">
      <c r="A463" s="403" t="s">
        <v>788</v>
      </c>
      <c r="B463" s="403" t="s">
        <v>789</v>
      </c>
      <c r="C463" s="408">
        <v>3088</v>
      </c>
      <c r="D463" s="408">
        <v>115.96</v>
      </c>
      <c r="E463" s="408">
        <v>115.96</v>
      </c>
      <c r="F463" s="408">
        <v>2972.04</v>
      </c>
      <c r="G463" s="408">
        <v>3.76</v>
      </c>
    </row>
    <row r="464" spans="1:7" x14ac:dyDescent="0.3">
      <c r="A464" s="403" t="s">
        <v>790</v>
      </c>
      <c r="B464" s="403" t="s">
        <v>791</v>
      </c>
      <c r="C464" s="408">
        <v>5280</v>
      </c>
      <c r="D464" s="408">
        <v>0</v>
      </c>
      <c r="E464" s="408">
        <v>0</v>
      </c>
      <c r="F464" s="408">
        <v>5280</v>
      </c>
      <c r="G464" s="408">
        <v>0</v>
      </c>
    </row>
    <row r="465" spans="1:7" x14ac:dyDescent="0.3">
      <c r="A465" s="403" t="s">
        <v>792</v>
      </c>
      <c r="B465" s="403" t="s">
        <v>722</v>
      </c>
      <c r="C465" s="408">
        <v>11500</v>
      </c>
      <c r="D465" s="408">
        <v>2204</v>
      </c>
      <c r="E465" s="408">
        <v>2204</v>
      </c>
      <c r="F465" s="408">
        <v>9296</v>
      </c>
      <c r="G465" s="408">
        <v>19.170000000000002</v>
      </c>
    </row>
    <row r="466" spans="1:7" x14ac:dyDescent="0.3">
      <c r="A466" s="403" t="s">
        <v>4821</v>
      </c>
      <c r="B466" s="403" t="s">
        <v>2814</v>
      </c>
      <c r="C466" s="408">
        <v>0</v>
      </c>
      <c r="D466" s="408">
        <v>0</v>
      </c>
      <c r="E466" s="408">
        <v>0</v>
      </c>
      <c r="F466" s="408">
        <v>0</v>
      </c>
      <c r="G466" s="408">
        <v>0</v>
      </c>
    </row>
    <row r="467" spans="1:7" x14ac:dyDescent="0.3">
      <c r="A467" s="403" t="s">
        <v>793</v>
      </c>
      <c r="B467" s="403" t="s">
        <v>794</v>
      </c>
      <c r="C467" s="408">
        <v>5202</v>
      </c>
      <c r="D467" s="408">
        <v>0</v>
      </c>
      <c r="E467" s="408">
        <v>0</v>
      </c>
      <c r="F467" s="408">
        <v>5202</v>
      </c>
      <c r="G467" s="408">
        <v>0</v>
      </c>
    </row>
    <row r="468" spans="1:7" x14ac:dyDescent="0.3">
      <c r="A468" s="403" t="s">
        <v>4822</v>
      </c>
      <c r="B468" s="403" t="s">
        <v>646</v>
      </c>
      <c r="C468" s="409">
        <v>0</v>
      </c>
      <c r="D468" s="409">
        <v>0</v>
      </c>
      <c r="E468" s="409">
        <v>0</v>
      </c>
      <c r="F468" s="409">
        <v>0</v>
      </c>
      <c r="G468" s="409">
        <v>0</v>
      </c>
    </row>
    <row r="469" spans="1:7" x14ac:dyDescent="0.3">
      <c r="A469" s="403" t="s">
        <v>2508</v>
      </c>
      <c r="B469" s="407"/>
      <c r="C469" s="408">
        <v>-4029318</v>
      </c>
      <c r="D469" s="408">
        <v>-1150895.98</v>
      </c>
      <c r="E469" s="408">
        <v>-1150895.98</v>
      </c>
      <c r="F469" s="408">
        <v>-2878422.02</v>
      </c>
      <c r="G469" s="408"/>
    </row>
    <row r="471" spans="1:7" x14ac:dyDescent="0.3">
      <c r="A471" s="403" t="s">
        <v>353</v>
      </c>
      <c r="B471" s="407"/>
      <c r="C471" s="408"/>
      <c r="D471" s="408"/>
      <c r="E471" s="408"/>
      <c r="F471" s="408"/>
      <c r="G471" s="408"/>
    </row>
    <row r="472" spans="1:7" x14ac:dyDescent="0.3">
      <c r="A472" s="403" t="s">
        <v>795</v>
      </c>
      <c r="B472" s="403" t="s">
        <v>180</v>
      </c>
      <c r="C472" s="408">
        <v>82894</v>
      </c>
      <c r="D472" s="408">
        <v>20664.46</v>
      </c>
      <c r="E472" s="408">
        <v>20664.46</v>
      </c>
      <c r="F472" s="408">
        <v>62229.54</v>
      </c>
      <c r="G472" s="408">
        <v>24.93</v>
      </c>
    </row>
    <row r="473" spans="1:7" x14ac:dyDescent="0.3">
      <c r="A473" s="403" t="s">
        <v>796</v>
      </c>
      <c r="B473" s="403" t="s">
        <v>51</v>
      </c>
      <c r="C473" s="408">
        <v>965000</v>
      </c>
      <c r="D473" s="408">
        <v>211251.07</v>
      </c>
      <c r="E473" s="408">
        <v>211251.07</v>
      </c>
      <c r="F473" s="408">
        <v>753748.93</v>
      </c>
      <c r="G473" s="408">
        <v>21.89</v>
      </c>
    </row>
    <row r="474" spans="1:7" x14ac:dyDescent="0.3">
      <c r="A474" s="403" t="s">
        <v>797</v>
      </c>
      <c r="B474" s="403" t="s">
        <v>181</v>
      </c>
      <c r="C474" s="408">
        <v>244000</v>
      </c>
      <c r="D474" s="408">
        <v>63686.99</v>
      </c>
      <c r="E474" s="408">
        <v>63686.99</v>
      </c>
      <c r="F474" s="408">
        <v>180313.01</v>
      </c>
      <c r="G474" s="408">
        <v>26.1</v>
      </c>
    </row>
    <row r="475" spans="1:7" x14ac:dyDescent="0.3">
      <c r="A475" s="403" t="s">
        <v>798</v>
      </c>
      <c r="B475" s="403" t="s">
        <v>580</v>
      </c>
      <c r="C475" s="408">
        <v>90000</v>
      </c>
      <c r="D475" s="408">
        <v>50011.83</v>
      </c>
      <c r="E475" s="408">
        <v>50011.83</v>
      </c>
      <c r="F475" s="408">
        <v>39988.17</v>
      </c>
      <c r="G475" s="408">
        <v>55.57</v>
      </c>
    </row>
    <row r="476" spans="1:7" x14ac:dyDescent="0.3">
      <c r="A476" s="403" t="s">
        <v>799</v>
      </c>
      <c r="B476" s="403" t="s">
        <v>800</v>
      </c>
      <c r="C476" s="408">
        <v>6000</v>
      </c>
      <c r="D476" s="408">
        <v>0</v>
      </c>
      <c r="E476" s="408">
        <v>0</v>
      </c>
      <c r="F476" s="408">
        <v>6000</v>
      </c>
      <c r="G476" s="408">
        <v>0</v>
      </c>
    </row>
    <row r="477" spans="1:7" x14ac:dyDescent="0.3">
      <c r="A477" s="403" t="s">
        <v>4823</v>
      </c>
      <c r="B477" s="403" t="s">
        <v>2671</v>
      </c>
      <c r="C477" s="408">
        <v>0</v>
      </c>
      <c r="D477" s="408">
        <v>0</v>
      </c>
      <c r="E477" s="408">
        <v>0</v>
      </c>
      <c r="F477" s="408">
        <v>0</v>
      </c>
      <c r="G477" s="408">
        <v>0</v>
      </c>
    </row>
    <row r="478" spans="1:7" x14ac:dyDescent="0.3">
      <c r="A478" s="403" t="s">
        <v>801</v>
      </c>
      <c r="B478" s="403" t="s">
        <v>725</v>
      </c>
      <c r="C478" s="408">
        <v>58448</v>
      </c>
      <c r="D478" s="408">
        <v>14785.86</v>
      </c>
      <c r="E478" s="408">
        <v>14785.86</v>
      </c>
      <c r="F478" s="408">
        <v>43662.14</v>
      </c>
      <c r="G478" s="408">
        <v>25.3</v>
      </c>
    </row>
    <row r="479" spans="1:7" x14ac:dyDescent="0.3">
      <c r="A479" s="403" t="s">
        <v>4824</v>
      </c>
      <c r="B479" s="403" t="s">
        <v>2686</v>
      </c>
      <c r="C479" s="408">
        <v>0</v>
      </c>
      <c r="D479" s="408">
        <v>0</v>
      </c>
      <c r="E479" s="408">
        <v>0</v>
      </c>
      <c r="F479" s="408">
        <v>0</v>
      </c>
      <c r="G479" s="408">
        <v>0</v>
      </c>
    </row>
    <row r="480" spans="1:7" x14ac:dyDescent="0.3">
      <c r="A480" s="403" t="s">
        <v>4825</v>
      </c>
      <c r="B480" s="403" t="s">
        <v>2702</v>
      </c>
      <c r="C480" s="408">
        <v>0</v>
      </c>
      <c r="D480" s="408">
        <v>0</v>
      </c>
      <c r="E480" s="408">
        <v>0</v>
      </c>
      <c r="F480" s="408">
        <v>0</v>
      </c>
      <c r="G480" s="408">
        <v>0</v>
      </c>
    </row>
    <row r="481" spans="1:7" x14ac:dyDescent="0.3">
      <c r="A481" s="403" t="s">
        <v>4826</v>
      </c>
      <c r="B481" s="403" t="s">
        <v>2704</v>
      </c>
      <c r="C481" s="408">
        <v>0</v>
      </c>
      <c r="D481" s="408">
        <v>0</v>
      </c>
      <c r="E481" s="408">
        <v>0</v>
      </c>
      <c r="F481" s="408">
        <v>0</v>
      </c>
      <c r="G481" s="408">
        <v>0</v>
      </c>
    </row>
    <row r="482" spans="1:7" x14ac:dyDescent="0.3">
      <c r="A482" s="403" t="s">
        <v>4827</v>
      </c>
      <c r="B482" s="403" t="s">
        <v>2716</v>
      </c>
      <c r="C482" s="408">
        <v>0</v>
      </c>
      <c r="D482" s="408">
        <v>0</v>
      </c>
      <c r="E482" s="408">
        <v>0</v>
      </c>
      <c r="F482" s="408">
        <v>0</v>
      </c>
      <c r="G482" s="408">
        <v>0</v>
      </c>
    </row>
    <row r="483" spans="1:7" x14ac:dyDescent="0.3">
      <c r="A483" s="403" t="s">
        <v>4828</v>
      </c>
      <c r="B483" s="403" t="s">
        <v>2718</v>
      </c>
      <c r="C483" s="408">
        <v>0</v>
      </c>
      <c r="D483" s="408">
        <v>0</v>
      </c>
      <c r="E483" s="408">
        <v>0</v>
      </c>
      <c r="F483" s="408">
        <v>0</v>
      </c>
      <c r="G483" s="408">
        <v>0</v>
      </c>
    </row>
    <row r="484" spans="1:7" x14ac:dyDescent="0.3">
      <c r="A484" s="403" t="s">
        <v>4829</v>
      </c>
      <c r="B484" s="403" t="s">
        <v>2720</v>
      </c>
      <c r="C484" s="408">
        <v>0</v>
      </c>
      <c r="D484" s="408">
        <v>0</v>
      </c>
      <c r="E484" s="408">
        <v>0</v>
      </c>
      <c r="F484" s="408">
        <v>0</v>
      </c>
      <c r="G484" s="408">
        <v>0</v>
      </c>
    </row>
    <row r="485" spans="1:7" x14ac:dyDescent="0.3">
      <c r="A485" s="403" t="s">
        <v>4830</v>
      </c>
      <c r="B485" s="403" t="s">
        <v>858</v>
      </c>
      <c r="C485" s="408">
        <v>0</v>
      </c>
      <c r="D485" s="408">
        <v>0</v>
      </c>
      <c r="E485" s="408">
        <v>0</v>
      </c>
      <c r="F485" s="408">
        <v>0</v>
      </c>
      <c r="G485" s="408">
        <v>0</v>
      </c>
    </row>
    <row r="486" spans="1:7" x14ac:dyDescent="0.3">
      <c r="A486" s="403" t="s">
        <v>4831</v>
      </c>
      <c r="B486" s="403" t="s">
        <v>2722</v>
      </c>
      <c r="C486" s="408">
        <v>0</v>
      </c>
      <c r="D486" s="408">
        <v>0</v>
      </c>
      <c r="E486" s="408">
        <v>0</v>
      </c>
      <c r="F486" s="408">
        <v>0</v>
      </c>
      <c r="G486" s="408">
        <v>0</v>
      </c>
    </row>
    <row r="487" spans="1:7" x14ac:dyDescent="0.3">
      <c r="A487" s="403" t="s">
        <v>4832</v>
      </c>
      <c r="B487" s="403" t="s">
        <v>2724</v>
      </c>
      <c r="C487" s="408">
        <v>0</v>
      </c>
      <c r="D487" s="408">
        <v>0</v>
      </c>
      <c r="E487" s="408">
        <v>0</v>
      </c>
      <c r="F487" s="408">
        <v>0</v>
      </c>
      <c r="G487" s="408">
        <v>0</v>
      </c>
    </row>
    <row r="488" spans="1:7" x14ac:dyDescent="0.3">
      <c r="A488" s="403" t="s">
        <v>4833</v>
      </c>
      <c r="B488" s="403" t="s">
        <v>2726</v>
      </c>
      <c r="C488" s="408">
        <v>0</v>
      </c>
      <c r="D488" s="408">
        <v>0</v>
      </c>
      <c r="E488" s="408">
        <v>0</v>
      </c>
      <c r="F488" s="408">
        <v>0</v>
      </c>
      <c r="G488" s="408">
        <v>0</v>
      </c>
    </row>
    <row r="489" spans="1:7" x14ac:dyDescent="0.3">
      <c r="A489" s="403" t="s">
        <v>4834</v>
      </c>
      <c r="B489" s="403" t="s">
        <v>2728</v>
      </c>
      <c r="C489" s="408">
        <v>0</v>
      </c>
      <c r="D489" s="408">
        <v>0</v>
      </c>
      <c r="E489" s="408">
        <v>0</v>
      </c>
      <c r="F489" s="408">
        <v>0</v>
      </c>
      <c r="G489" s="408">
        <v>0</v>
      </c>
    </row>
    <row r="490" spans="1:7" x14ac:dyDescent="0.3">
      <c r="A490" s="403" t="s">
        <v>4835</v>
      </c>
      <c r="B490" s="403" t="s">
        <v>2730</v>
      </c>
      <c r="C490" s="408">
        <v>0</v>
      </c>
      <c r="D490" s="408">
        <v>0</v>
      </c>
      <c r="E490" s="408">
        <v>0</v>
      </c>
      <c r="F490" s="408">
        <v>0</v>
      </c>
      <c r="G490" s="408">
        <v>0</v>
      </c>
    </row>
    <row r="491" spans="1:7" x14ac:dyDescent="0.3">
      <c r="A491" s="403" t="s">
        <v>802</v>
      </c>
      <c r="B491" s="403" t="s">
        <v>736</v>
      </c>
      <c r="C491" s="408">
        <v>5760</v>
      </c>
      <c r="D491" s="408">
        <v>483.21</v>
      </c>
      <c r="E491" s="408">
        <v>483.21</v>
      </c>
      <c r="F491" s="408">
        <v>5276.79</v>
      </c>
      <c r="G491" s="408">
        <v>8.39</v>
      </c>
    </row>
    <row r="492" spans="1:7" x14ac:dyDescent="0.3">
      <c r="A492" s="403" t="s">
        <v>803</v>
      </c>
      <c r="B492" s="403" t="s">
        <v>804</v>
      </c>
      <c r="C492" s="408">
        <v>1400</v>
      </c>
      <c r="D492" s="408">
        <v>0</v>
      </c>
      <c r="E492" s="408">
        <v>0</v>
      </c>
      <c r="F492" s="408">
        <v>1400</v>
      </c>
      <c r="G492" s="408">
        <v>0</v>
      </c>
    </row>
    <row r="493" spans="1:7" x14ac:dyDescent="0.3">
      <c r="A493" s="403" t="s">
        <v>805</v>
      </c>
      <c r="B493" s="403" t="s">
        <v>259</v>
      </c>
      <c r="C493" s="408">
        <v>42000</v>
      </c>
      <c r="D493" s="408">
        <v>12328.03</v>
      </c>
      <c r="E493" s="408">
        <v>12328.03</v>
      </c>
      <c r="F493" s="408">
        <v>29671.97</v>
      </c>
      <c r="G493" s="408">
        <v>29.35</v>
      </c>
    </row>
    <row r="494" spans="1:7" x14ac:dyDescent="0.3">
      <c r="A494" s="403" t="s">
        <v>806</v>
      </c>
      <c r="B494" s="403" t="s">
        <v>53</v>
      </c>
      <c r="C494" s="408">
        <v>210000</v>
      </c>
      <c r="D494" s="408">
        <v>33308.379999999997</v>
      </c>
      <c r="E494" s="408">
        <v>33308.379999999997</v>
      </c>
      <c r="F494" s="408">
        <v>176691.62</v>
      </c>
      <c r="G494" s="408">
        <v>15.86</v>
      </c>
    </row>
    <row r="495" spans="1:7" x14ac:dyDescent="0.3">
      <c r="A495" s="403" t="s">
        <v>807</v>
      </c>
      <c r="B495" s="403" t="s">
        <v>628</v>
      </c>
      <c r="C495" s="408">
        <v>30000</v>
      </c>
      <c r="D495" s="408">
        <v>7038.54</v>
      </c>
      <c r="E495" s="408">
        <v>7038.54</v>
      </c>
      <c r="F495" s="408">
        <v>22961.46</v>
      </c>
      <c r="G495" s="408">
        <v>23.46</v>
      </c>
    </row>
    <row r="496" spans="1:7" x14ac:dyDescent="0.3">
      <c r="A496" s="403" t="s">
        <v>4836</v>
      </c>
      <c r="B496" s="403" t="s">
        <v>1639</v>
      </c>
      <c r="C496" s="408">
        <v>0</v>
      </c>
      <c r="D496" s="408">
        <v>0</v>
      </c>
      <c r="E496" s="408">
        <v>0</v>
      </c>
      <c r="F496" s="408">
        <v>0</v>
      </c>
      <c r="G496" s="408">
        <v>0</v>
      </c>
    </row>
    <row r="497" spans="1:7" x14ac:dyDescent="0.3">
      <c r="A497" s="403" t="s">
        <v>4837</v>
      </c>
      <c r="B497" s="403" t="s">
        <v>630</v>
      </c>
      <c r="C497" s="408">
        <v>0</v>
      </c>
      <c r="D497" s="408">
        <v>0</v>
      </c>
      <c r="E497" s="408">
        <v>0</v>
      </c>
      <c r="F497" s="408">
        <v>0</v>
      </c>
      <c r="G497" s="408">
        <v>0</v>
      </c>
    </row>
    <row r="498" spans="1:7" x14ac:dyDescent="0.3">
      <c r="A498" s="403" t="s">
        <v>808</v>
      </c>
      <c r="B498" s="403" t="s">
        <v>257</v>
      </c>
      <c r="C498" s="408">
        <v>45000</v>
      </c>
      <c r="D498" s="408">
        <v>0</v>
      </c>
      <c r="E498" s="408">
        <v>0</v>
      </c>
      <c r="F498" s="408">
        <v>45000</v>
      </c>
      <c r="G498" s="408">
        <v>0</v>
      </c>
    </row>
    <row r="499" spans="1:7" x14ac:dyDescent="0.3">
      <c r="A499" s="403" t="s">
        <v>4838</v>
      </c>
      <c r="B499" s="403" t="s">
        <v>2743</v>
      </c>
      <c r="C499" s="408">
        <v>0</v>
      </c>
      <c r="D499" s="408">
        <v>0</v>
      </c>
      <c r="E499" s="408">
        <v>0</v>
      </c>
      <c r="F499" s="408">
        <v>0</v>
      </c>
      <c r="G499" s="408">
        <v>0</v>
      </c>
    </row>
    <row r="500" spans="1:7" x14ac:dyDescent="0.3">
      <c r="A500" s="403" t="s">
        <v>809</v>
      </c>
      <c r="B500" s="403" t="s">
        <v>54</v>
      </c>
      <c r="C500" s="408">
        <v>4550</v>
      </c>
      <c r="D500" s="408">
        <v>4191</v>
      </c>
      <c r="E500" s="408">
        <v>4191</v>
      </c>
      <c r="F500" s="408">
        <v>359</v>
      </c>
      <c r="G500" s="408">
        <v>92.11</v>
      </c>
    </row>
    <row r="501" spans="1:7" x14ac:dyDescent="0.3">
      <c r="A501" s="403" t="s">
        <v>810</v>
      </c>
      <c r="B501" s="403" t="s">
        <v>588</v>
      </c>
      <c r="C501" s="408">
        <v>104000</v>
      </c>
      <c r="D501" s="408">
        <v>24376.66</v>
      </c>
      <c r="E501" s="408">
        <v>24376.66</v>
      </c>
      <c r="F501" s="408">
        <v>79623.34</v>
      </c>
      <c r="G501" s="408">
        <v>23.44</v>
      </c>
    </row>
    <row r="502" spans="1:7" x14ac:dyDescent="0.3">
      <c r="A502" s="403" t="s">
        <v>811</v>
      </c>
      <c r="B502" s="403" t="s">
        <v>812</v>
      </c>
      <c r="C502" s="408">
        <v>22000</v>
      </c>
      <c r="D502" s="408">
        <v>4152.05</v>
      </c>
      <c r="E502" s="408">
        <v>4152.05</v>
      </c>
      <c r="F502" s="408">
        <v>17847.95</v>
      </c>
      <c r="G502" s="408">
        <v>18.87</v>
      </c>
    </row>
    <row r="503" spans="1:7" x14ac:dyDescent="0.3">
      <c r="A503" s="403" t="s">
        <v>813</v>
      </c>
      <c r="B503" s="403" t="s">
        <v>592</v>
      </c>
      <c r="C503" s="408">
        <v>15000</v>
      </c>
      <c r="D503" s="408">
        <v>3571.25</v>
      </c>
      <c r="E503" s="408">
        <v>3571.25</v>
      </c>
      <c r="F503" s="408">
        <v>11428.75</v>
      </c>
      <c r="G503" s="408">
        <v>23.81</v>
      </c>
    </row>
    <row r="504" spans="1:7" x14ac:dyDescent="0.3">
      <c r="A504" s="403" t="s">
        <v>814</v>
      </c>
      <c r="B504" s="403" t="s">
        <v>637</v>
      </c>
      <c r="C504" s="408">
        <v>8000</v>
      </c>
      <c r="D504" s="408">
        <v>1961.64</v>
      </c>
      <c r="E504" s="408">
        <v>1961.64</v>
      </c>
      <c r="F504" s="408">
        <v>6038.36</v>
      </c>
      <c r="G504" s="408">
        <v>24.52</v>
      </c>
    </row>
    <row r="505" spans="1:7" x14ac:dyDescent="0.3">
      <c r="A505" s="403" t="s">
        <v>815</v>
      </c>
      <c r="B505" s="403" t="s">
        <v>563</v>
      </c>
      <c r="C505" s="408">
        <v>23000</v>
      </c>
      <c r="D505" s="408">
        <v>44333</v>
      </c>
      <c r="E505" s="408">
        <v>44333</v>
      </c>
      <c r="F505" s="408">
        <v>-21333</v>
      </c>
      <c r="G505" s="408">
        <v>192.75</v>
      </c>
    </row>
    <row r="506" spans="1:7" x14ac:dyDescent="0.3">
      <c r="A506" s="403" t="s">
        <v>816</v>
      </c>
      <c r="B506" s="403" t="s">
        <v>595</v>
      </c>
      <c r="C506" s="408">
        <v>28</v>
      </c>
      <c r="D506" s="408">
        <v>131.18</v>
      </c>
      <c r="E506" s="408">
        <v>131.18</v>
      </c>
      <c r="F506" s="408">
        <v>-103.18</v>
      </c>
      <c r="G506" s="408">
        <v>468.5</v>
      </c>
    </row>
    <row r="507" spans="1:7" x14ac:dyDescent="0.3">
      <c r="A507" s="403" t="s">
        <v>4839</v>
      </c>
      <c r="B507" s="403" t="s">
        <v>2745</v>
      </c>
      <c r="C507" s="408">
        <v>0</v>
      </c>
      <c r="D507" s="408">
        <v>0</v>
      </c>
      <c r="E507" s="408">
        <v>0</v>
      </c>
      <c r="F507" s="408">
        <v>0</v>
      </c>
      <c r="G507" s="408">
        <v>0</v>
      </c>
    </row>
    <row r="508" spans="1:7" x14ac:dyDescent="0.3">
      <c r="A508" s="403" t="s">
        <v>817</v>
      </c>
      <c r="B508" s="403" t="s">
        <v>682</v>
      </c>
      <c r="C508" s="408">
        <v>5500</v>
      </c>
      <c r="D508" s="408">
        <v>299.75</v>
      </c>
      <c r="E508" s="408">
        <v>299.75</v>
      </c>
      <c r="F508" s="408">
        <v>5200.25</v>
      </c>
      <c r="G508" s="408">
        <v>5.45</v>
      </c>
    </row>
    <row r="509" spans="1:7" x14ac:dyDescent="0.3">
      <c r="A509" s="403" t="s">
        <v>818</v>
      </c>
      <c r="B509" s="403" t="s">
        <v>761</v>
      </c>
      <c r="C509" s="408">
        <v>325</v>
      </c>
      <c r="D509" s="408">
        <v>0</v>
      </c>
      <c r="E509" s="408">
        <v>0</v>
      </c>
      <c r="F509" s="408">
        <v>325</v>
      </c>
      <c r="G509" s="408">
        <v>0</v>
      </c>
    </row>
    <row r="510" spans="1:7" x14ac:dyDescent="0.3">
      <c r="A510" s="403" t="s">
        <v>819</v>
      </c>
      <c r="B510" s="403" t="s">
        <v>765</v>
      </c>
      <c r="C510" s="408">
        <v>14000</v>
      </c>
      <c r="D510" s="408">
        <v>0</v>
      </c>
      <c r="E510" s="408">
        <v>0</v>
      </c>
      <c r="F510" s="408">
        <v>14000</v>
      </c>
      <c r="G510" s="408">
        <v>0</v>
      </c>
    </row>
    <row r="511" spans="1:7" x14ac:dyDescent="0.3">
      <c r="A511" s="403" t="s">
        <v>820</v>
      </c>
      <c r="B511" s="403" t="s">
        <v>258</v>
      </c>
      <c r="C511" s="408">
        <v>8500</v>
      </c>
      <c r="D511" s="408">
        <v>2781.88</v>
      </c>
      <c r="E511" s="408">
        <v>2781.88</v>
      </c>
      <c r="F511" s="408">
        <v>5718.12</v>
      </c>
      <c r="G511" s="408">
        <v>32.729999999999997</v>
      </c>
    </row>
    <row r="512" spans="1:7" x14ac:dyDescent="0.3">
      <c r="A512" s="403" t="s">
        <v>821</v>
      </c>
      <c r="B512" s="403" t="s">
        <v>685</v>
      </c>
      <c r="C512" s="408">
        <v>0</v>
      </c>
      <c r="D512" s="408">
        <v>5100</v>
      </c>
      <c r="E512" s="408">
        <v>5100</v>
      </c>
      <c r="F512" s="408">
        <v>-5100</v>
      </c>
      <c r="G512" s="408">
        <v>100</v>
      </c>
    </row>
    <row r="513" spans="1:7" x14ac:dyDescent="0.3">
      <c r="A513" s="403" t="s">
        <v>822</v>
      </c>
      <c r="B513" s="403" t="s">
        <v>183</v>
      </c>
      <c r="C513" s="408">
        <v>19000</v>
      </c>
      <c r="D513" s="408">
        <v>982</v>
      </c>
      <c r="E513" s="408">
        <v>982</v>
      </c>
      <c r="F513" s="408">
        <v>18018</v>
      </c>
      <c r="G513" s="408">
        <v>5.17</v>
      </c>
    </row>
    <row r="514" spans="1:7" x14ac:dyDescent="0.3">
      <c r="A514" s="403" t="s">
        <v>4840</v>
      </c>
      <c r="B514" s="403" t="s">
        <v>2770</v>
      </c>
      <c r="C514" s="408">
        <v>0</v>
      </c>
      <c r="D514" s="408">
        <v>0</v>
      </c>
      <c r="E514" s="408">
        <v>0</v>
      </c>
      <c r="F514" s="408">
        <v>0</v>
      </c>
      <c r="G514" s="408">
        <v>0</v>
      </c>
    </row>
    <row r="515" spans="1:7" x14ac:dyDescent="0.3">
      <c r="A515" s="403" t="s">
        <v>823</v>
      </c>
      <c r="B515" s="403" t="s">
        <v>824</v>
      </c>
      <c r="C515" s="408">
        <v>24000</v>
      </c>
      <c r="D515" s="408">
        <v>4703.57</v>
      </c>
      <c r="E515" s="408">
        <v>4703.57</v>
      </c>
      <c r="F515" s="408">
        <v>19296.43</v>
      </c>
      <c r="G515" s="408">
        <v>19.600000000000001</v>
      </c>
    </row>
    <row r="516" spans="1:7" x14ac:dyDescent="0.3">
      <c r="A516" s="403" t="s">
        <v>825</v>
      </c>
      <c r="B516" s="403" t="s">
        <v>600</v>
      </c>
      <c r="C516" s="408">
        <v>14500</v>
      </c>
      <c r="D516" s="408">
        <v>1648.83</v>
      </c>
      <c r="E516" s="408">
        <v>1648.83</v>
      </c>
      <c r="F516" s="408">
        <v>12851.17</v>
      </c>
      <c r="G516" s="408">
        <v>11.37</v>
      </c>
    </row>
    <row r="517" spans="1:7" x14ac:dyDescent="0.3">
      <c r="A517" s="403" t="s">
        <v>826</v>
      </c>
      <c r="B517" s="403" t="s">
        <v>262</v>
      </c>
      <c r="C517" s="408">
        <v>11000</v>
      </c>
      <c r="D517" s="408">
        <v>3142.22</v>
      </c>
      <c r="E517" s="408">
        <v>3142.22</v>
      </c>
      <c r="F517" s="408">
        <v>7857.78</v>
      </c>
      <c r="G517" s="408">
        <v>28.57</v>
      </c>
    </row>
    <row r="518" spans="1:7" x14ac:dyDescent="0.3">
      <c r="A518" s="403" t="s">
        <v>4841</v>
      </c>
      <c r="B518" s="403" t="s">
        <v>2785</v>
      </c>
      <c r="C518" s="408">
        <v>0</v>
      </c>
      <c r="D518" s="408">
        <v>0</v>
      </c>
      <c r="E518" s="408">
        <v>0</v>
      </c>
      <c r="F518" s="408">
        <v>0</v>
      </c>
      <c r="G518" s="408">
        <v>0</v>
      </c>
    </row>
    <row r="519" spans="1:7" x14ac:dyDescent="0.3">
      <c r="A519" s="403" t="s">
        <v>827</v>
      </c>
      <c r="B519" s="403" t="s">
        <v>697</v>
      </c>
      <c r="C519" s="408">
        <v>13000</v>
      </c>
      <c r="D519" s="408">
        <v>3250</v>
      </c>
      <c r="E519" s="408">
        <v>3250</v>
      </c>
      <c r="F519" s="408">
        <v>9750</v>
      </c>
      <c r="G519" s="408">
        <v>25</v>
      </c>
    </row>
    <row r="520" spans="1:7" x14ac:dyDescent="0.3">
      <c r="A520" s="403" t="s">
        <v>828</v>
      </c>
      <c r="B520" s="403" t="s">
        <v>55</v>
      </c>
      <c r="C520" s="408">
        <v>202357</v>
      </c>
      <c r="D520" s="408">
        <v>491.11</v>
      </c>
      <c r="E520" s="408">
        <v>491.11</v>
      </c>
      <c r="F520" s="408">
        <v>201865.89</v>
      </c>
      <c r="G520" s="408">
        <v>0.24</v>
      </c>
    </row>
    <row r="521" spans="1:7" x14ac:dyDescent="0.3">
      <c r="A521" s="403" t="s">
        <v>829</v>
      </c>
      <c r="B521" s="403" t="s">
        <v>830</v>
      </c>
      <c r="C521" s="408">
        <v>0</v>
      </c>
      <c r="D521" s="408">
        <v>677.16</v>
      </c>
      <c r="E521" s="408">
        <v>677.16</v>
      </c>
      <c r="F521" s="408">
        <v>-677.16</v>
      </c>
      <c r="G521" s="408">
        <v>100</v>
      </c>
    </row>
    <row r="522" spans="1:7" x14ac:dyDescent="0.3">
      <c r="A522" s="403" t="s">
        <v>4842</v>
      </c>
      <c r="B522" s="403" t="s">
        <v>914</v>
      </c>
      <c r="C522" s="408">
        <v>0</v>
      </c>
      <c r="D522" s="408">
        <v>0</v>
      </c>
      <c r="E522" s="408">
        <v>0</v>
      </c>
      <c r="F522" s="408">
        <v>0</v>
      </c>
      <c r="G522" s="408">
        <v>0</v>
      </c>
    </row>
    <row r="523" spans="1:7" x14ac:dyDescent="0.3">
      <c r="A523" s="403" t="s">
        <v>831</v>
      </c>
      <c r="B523" s="403" t="s">
        <v>569</v>
      </c>
      <c r="C523" s="408">
        <v>14000</v>
      </c>
      <c r="D523" s="408">
        <v>150</v>
      </c>
      <c r="E523" s="408">
        <v>150</v>
      </c>
      <c r="F523" s="408">
        <v>13850</v>
      </c>
      <c r="G523" s="408">
        <v>1.07</v>
      </c>
    </row>
    <row r="524" spans="1:7" x14ac:dyDescent="0.3">
      <c r="A524" s="403" t="s">
        <v>832</v>
      </c>
      <c r="B524" s="403" t="s">
        <v>571</v>
      </c>
      <c r="C524" s="408">
        <v>2500</v>
      </c>
      <c r="D524" s="408">
        <v>0</v>
      </c>
      <c r="E524" s="408">
        <v>0</v>
      </c>
      <c r="F524" s="408">
        <v>2500</v>
      </c>
      <c r="G524" s="408">
        <v>0</v>
      </c>
    </row>
    <row r="525" spans="1:7" x14ac:dyDescent="0.3">
      <c r="A525" s="403" t="s">
        <v>833</v>
      </c>
      <c r="B525" s="403" t="s">
        <v>261</v>
      </c>
      <c r="C525" s="408">
        <v>9834</v>
      </c>
      <c r="D525" s="408">
        <v>651.16</v>
      </c>
      <c r="E525" s="408">
        <v>651.16</v>
      </c>
      <c r="F525" s="408">
        <v>9182.84</v>
      </c>
      <c r="G525" s="408">
        <v>6.62</v>
      </c>
    </row>
    <row r="526" spans="1:7" x14ac:dyDescent="0.3">
      <c r="A526" s="403" t="s">
        <v>834</v>
      </c>
      <c r="B526" s="403" t="s">
        <v>330</v>
      </c>
      <c r="C526" s="408">
        <v>7200</v>
      </c>
      <c r="D526" s="408">
        <v>3534.57</v>
      </c>
      <c r="E526" s="408">
        <v>3534.57</v>
      </c>
      <c r="F526" s="408">
        <v>3665.43</v>
      </c>
      <c r="G526" s="408">
        <v>49.09</v>
      </c>
    </row>
    <row r="527" spans="1:7" x14ac:dyDescent="0.3">
      <c r="A527" s="403" t="s">
        <v>835</v>
      </c>
      <c r="B527" s="403" t="s">
        <v>836</v>
      </c>
      <c r="C527" s="408">
        <v>2000</v>
      </c>
      <c r="D527" s="408">
        <v>310.14</v>
      </c>
      <c r="E527" s="408">
        <v>310.14</v>
      </c>
      <c r="F527" s="408">
        <v>1689.86</v>
      </c>
      <c r="G527" s="408">
        <v>15.51</v>
      </c>
    </row>
    <row r="528" spans="1:7" x14ac:dyDescent="0.3">
      <c r="A528" s="403" t="s">
        <v>837</v>
      </c>
      <c r="B528" s="403" t="s">
        <v>674</v>
      </c>
      <c r="C528" s="408">
        <v>5100</v>
      </c>
      <c r="D528" s="408">
        <v>810.58</v>
      </c>
      <c r="E528" s="408">
        <v>810.58</v>
      </c>
      <c r="F528" s="408">
        <v>4289.42</v>
      </c>
      <c r="G528" s="408">
        <v>15.89</v>
      </c>
    </row>
    <row r="529" spans="1:7" x14ac:dyDescent="0.3">
      <c r="A529" s="403" t="s">
        <v>838</v>
      </c>
      <c r="B529" s="403" t="s">
        <v>839</v>
      </c>
      <c r="C529" s="408">
        <v>4500</v>
      </c>
      <c r="D529" s="408">
        <v>195.38</v>
      </c>
      <c r="E529" s="408">
        <v>195.38</v>
      </c>
      <c r="F529" s="408">
        <v>4304.62</v>
      </c>
      <c r="G529" s="408">
        <v>4.34</v>
      </c>
    </row>
    <row r="530" spans="1:7" x14ac:dyDescent="0.3">
      <c r="A530" s="403" t="s">
        <v>840</v>
      </c>
      <c r="B530" s="403" t="s">
        <v>676</v>
      </c>
      <c r="C530" s="408">
        <v>4400</v>
      </c>
      <c r="D530" s="408">
        <v>2273.3200000000002</v>
      </c>
      <c r="E530" s="408">
        <v>2273.3200000000002</v>
      </c>
      <c r="F530" s="408">
        <v>2126.6799999999998</v>
      </c>
      <c r="G530" s="408">
        <v>51.67</v>
      </c>
    </row>
    <row r="531" spans="1:7" x14ac:dyDescent="0.3">
      <c r="A531" s="403" t="s">
        <v>841</v>
      </c>
      <c r="B531" s="403" t="s">
        <v>317</v>
      </c>
      <c r="C531" s="408">
        <v>0</v>
      </c>
      <c r="D531" s="408">
        <v>326.98</v>
      </c>
      <c r="E531" s="408">
        <v>326.98</v>
      </c>
      <c r="F531" s="408">
        <v>-326.98</v>
      </c>
      <c r="G531" s="408">
        <v>100</v>
      </c>
    </row>
    <row r="532" spans="1:7" x14ac:dyDescent="0.3">
      <c r="A532" s="403" t="s">
        <v>842</v>
      </c>
      <c r="B532" s="403" t="s">
        <v>317</v>
      </c>
      <c r="C532" s="408">
        <v>33200</v>
      </c>
      <c r="D532" s="408">
        <v>7406.55</v>
      </c>
      <c r="E532" s="408">
        <v>7406.55</v>
      </c>
      <c r="F532" s="408">
        <v>25793.45</v>
      </c>
      <c r="G532" s="408">
        <v>22.31</v>
      </c>
    </row>
    <row r="533" spans="1:7" x14ac:dyDescent="0.3">
      <c r="A533" s="403" t="s">
        <v>4843</v>
      </c>
      <c r="B533" s="403" t="s">
        <v>1604</v>
      </c>
      <c r="C533" s="408">
        <v>0</v>
      </c>
      <c r="D533" s="408">
        <v>0</v>
      </c>
      <c r="E533" s="408">
        <v>0</v>
      </c>
      <c r="F533" s="408">
        <v>0</v>
      </c>
      <c r="G533" s="408">
        <v>0</v>
      </c>
    </row>
    <row r="534" spans="1:7" x14ac:dyDescent="0.3">
      <c r="A534" s="403" t="s">
        <v>4844</v>
      </c>
      <c r="B534" s="403" t="s">
        <v>920</v>
      </c>
      <c r="C534" s="408">
        <v>0</v>
      </c>
      <c r="D534" s="408">
        <v>0</v>
      </c>
      <c r="E534" s="408">
        <v>0</v>
      </c>
      <c r="F534" s="408">
        <v>0</v>
      </c>
      <c r="G534" s="408">
        <v>0</v>
      </c>
    </row>
    <row r="535" spans="1:7" x14ac:dyDescent="0.3">
      <c r="A535" s="403" t="s">
        <v>4845</v>
      </c>
      <c r="B535" s="403" t="s">
        <v>2802</v>
      </c>
      <c r="C535" s="408">
        <v>0</v>
      </c>
      <c r="D535" s="408">
        <v>0</v>
      </c>
      <c r="E535" s="408">
        <v>0</v>
      </c>
      <c r="F535" s="408">
        <v>0</v>
      </c>
      <c r="G535" s="408">
        <v>0</v>
      </c>
    </row>
    <row r="536" spans="1:7" x14ac:dyDescent="0.3">
      <c r="A536" s="403" t="s">
        <v>843</v>
      </c>
      <c r="B536" s="403" t="s">
        <v>573</v>
      </c>
      <c r="C536" s="408">
        <v>9200</v>
      </c>
      <c r="D536" s="408">
        <v>3312.88</v>
      </c>
      <c r="E536" s="408">
        <v>3312.88</v>
      </c>
      <c r="F536" s="408">
        <v>5887.12</v>
      </c>
      <c r="G536" s="408">
        <v>36.01</v>
      </c>
    </row>
    <row r="537" spans="1:7" x14ac:dyDescent="0.3">
      <c r="A537" s="403" t="s">
        <v>844</v>
      </c>
      <c r="B537" s="403" t="s">
        <v>575</v>
      </c>
      <c r="C537" s="408">
        <v>8000</v>
      </c>
      <c r="D537" s="408">
        <v>0</v>
      </c>
      <c r="E537" s="408">
        <v>0</v>
      </c>
      <c r="F537" s="408">
        <v>8000</v>
      </c>
      <c r="G537" s="408">
        <v>0</v>
      </c>
    </row>
    <row r="538" spans="1:7" x14ac:dyDescent="0.3">
      <c r="A538" s="403" t="s">
        <v>845</v>
      </c>
      <c r="B538" s="403" t="s">
        <v>789</v>
      </c>
      <c r="C538" s="408">
        <v>7000</v>
      </c>
      <c r="D538" s="408">
        <v>2960.55</v>
      </c>
      <c r="E538" s="408">
        <v>2960.55</v>
      </c>
      <c r="F538" s="408">
        <v>4039.45</v>
      </c>
      <c r="G538" s="408">
        <v>42.29</v>
      </c>
    </row>
    <row r="539" spans="1:7" x14ac:dyDescent="0.3">
      <c r="A539" s="403" t="s">
        <v>846</v>
      </c>
      <c r="B539" s="403" t="s">
        <v>501</v>
      </c>
      <c r="C539" s="408">
        <v>4600</v>
      </c>
      <c r="D539" s="408">
        <v>651.98</v>
      </c>
      <c r="E539" s="408">
        <v>651.98</v>
      </c>
      <c r="F539" s="408">
        <v>3948.02</v>
      </c>
      <c r="G539" s="408">
        <v>14.17</v>
      </c>
    </row>
    <row r="540" spans="1:7" x14ac:dyDescent="0.3">
      <c r="A540" s="403" t="s">
        <v>847</v>
      </c>
      <c r="B540" s="403" t="s">
        <v>848</v>
      </c>
      <c r="C540" s="408">
        <v>20000</v>
      </c>
      <c r="D540" s="408">
        <v>0</v>
      </c>
      <c r="E540" s="408">
        <v>0</v>
      </c>
      <c r="F540" s="408">
        <v>20000</v>
      </c>
      <c r="G540" s="408">
        <v>0</v>
      </c>
    </row>
    <row r="541" spans="1:7" x14ac:dyDescent="0.3">
      <c r="A541" s="403" t="s">
        <v>4846</v>
      </c>
      <c r="B541" s="403" t="s">
        <v>791</v>
      </c>
      <c r="C541" s="408">
        <v>0</v>
      </c>
      <c r="D541" s="408">
        <v>0</v>
      </c>
      <c r="E541" s="408">
        <v>0</v>
      </c>
      <c r="F541" s="408">
        <v>0</v>
      </c>
      <c r="G541" s="408">
        <v>0</v>
      </c>
    </row>
    <row r="542" spans="1:7" x14ac:dyDescent="0.3">
      <c r="A542" s="403" t="s">
        <v>4847</v>
      </c>
      <c r="B542" s="403" t="s">
        <v>2812</v>
      </c>
      <c r="C542" s="408">
        <v>0</v>
      </c>
      <c r="D542" s="408">
        <v>0</v>
      </c>
      <c r="E542" s="408">
        <v>0</v>
      </c>
      <c r="F542" s="408">
        <v>0</v>
      </c>
      <c r="G542" s="408">
        <v>0</v>
      </c>
    </row>
    <row r="543" spans="1:7" x14ac:dyDescent="0.3">
      <c r="A543" s="403" t="s">
        <v>849</v>
      </c>
      <c r="B543" s="403" t="s">
        <v>722</v>
      </c>
      <c r="C543" s="408">
        <v>29332</v>
      </c>
      <c r="D543" s="408">
        <v>3681</v>
      </c>
      <c r="E543" s="408">
        <v>3681</v>
      </c>
      <c r="F543" s="408">
        <v>25651</v>
      </c>
      <c r="G543" s="408">
        <v>12.55</v>
      </c>
    </row>
    <row r="544" spans="1:7" x14ac:dyDescent="0.3">
      <c r="A544" s="403" t="s">
        <v>4848</v>
      </c>
      <c r="B544" s="403" t="s">
        <v>794</v>
      </c>
      <c r="C544" s="408">
        <v>0</v>
      </c>
      <c r="D544" s="408">
        <v>0</v>
      </c>
      <c r="E544" s="408">
        <v>0</v>
      </c>
      <c r="F544" s="408">
        <v>0</v>
      </c>
      <c r="G544" s="408">
        <v>0</v>
      </c>
    </row>
    <row r="545" spans="1:7" x14ac:dyDescent="0.3">
      <c r="A545" s="403" t="s">
        <v>850</v>
      </c>
      <c r="B545" s="403" t="s">
        <v>851</v>
      </c>
      <c r="C545" s="408">
        <v>34992</v>
      </c>
      <c r="D545" s="408">
        <v>9932.9599999999991</v>
      </c>
      <c r="E545" s="408">
        <v>9932.9599999999991</v>
      </c>
      <c r="F545" s="408">
        <v>25059.040000000001</v>
      </c>
      <c r="G545" s="408">
        <v>28.39</v>
      </c>
    </row>
    <row r="546" spans="1:7" x14ac:dyDescent="0.3">
      <c r="A546" s="403" t="s">
        <v>852</v>
      </c>
      <c r="B546" s="403" t="s">
        <v>853</v>
      </c>
      <c r="C546" s="408">
        <v>27000</v>
      </c>
      <c r="D546" s="408">
        <v>2409.67</v>
      </c>
      <c r="E546" s="408">
        <v>2409.67</v>
      </c>
      <c r="F546" s="408">
        <v>24590.33</v>
      </c>
      <c r="G546" s="408">
        <v>8.92</v>
      </c>
    </row>
    <row r="547" spans="1:7" x14ac:dyDescent="0.3">
      <c r="A547" s="403" t="s">
        <v>4849</v>
      </c>
      <c r="B547" s="403" t="s">
        <v>2818</v>
      </c>
      <c r="C547" s="409">
        <v>0</v>
      </c>
      <c r="D547" s="409">
        <v>0</v>
      </c>
      <c r="E547" s="409">
        <v>0</v>
      </c>
      <c r="F547" s="409">
        <v>0</v>
      </c>
      <c r="G547" s="409">
        <v>0</v>
      </c>
    </row>
    <row r="548" spans="1:7" x14ac:dyDescent="0.3">
      <c r="A548" s="403" t="s">
        <v>854</v>
      </c>
      <c r="B548" s="407"/>
      <c r="C548" s="408">
        <v>-2492120</v>
      </c>
      <c r="D548" s="408">
        <v>-557959.39</v>
      </c>
      <c r="E548" s="408">
        <v>-557959.39</v>
      </c>
      <c r="F548" s="408">
        <v>-1934160.61</v>
      </c>
      <c r="G548" s="408"/>
    </row>
    <row r="550" spans="1:7" x14ac:dyDescent="0.3">
      <c r="A550" s="403" t="s">
        <v>2509</v>
      </c>
      <c r="B550" s="407"/>
      <c r="C550" s="408"/>
      <c r="D550" s="408"/>
      <c r="E550" s="408"/>
      <c r="F550" s="408"/>
      <c r="G550" s="408"/>
    </row>
    <row r="551" spans="1:7" x14ac:dyDescent="0.3">
      <c r="A551" s="403" t="s">
        <v>855</v>
      </c>
      <c r="B551" s="403" t="s">
        <v>180</v>
      </c>
      <c r="C551" s="408">
        <v>0</v>
      </c>
      <c r="D551" s="408">
        <v>491.95</v>
      </c>
      <c r="E551" s="408">
        <v>491.95</v>
      </c>
      <c r="F551" s="408">
        <v>-491.95</v>
      </c>
      <c r="G551" s="408">
        <v>100</v>
      </c>
    </row>
    <row r="552" spans="1:7" x14ac:dyDescent="0.3">
      <c r="A552" s="403" t="s">
        <v>856</v>
      </c>
      <c r="B552" s="403" t="s">
        <v>51</v>
      </c>
      <c r="C552" s="408">
        <v>172000</v>
      </c>
      <c r="D552" s="408">
        <v>39968.699999999997</v>
      </c>
      <c r="E552" s="408">
        <v>39968.699999999997</v>
      </c>
      <c r="F552" s="408">
        <v>132031.29999999999</v>
      </c>
      <c r="G552" s="408">
        <v>23.24</v>
      </c>
    </row>
    <row r="553" spans="1:7" x14ac:dyDescent="0.3">
      <c r="A553" s="403" t="s">
        <v>4850</v>
      </c>
      <c r="B553" s="403" t="s">
        <v>181</v>
      </c>
      <c r="C553" s="408">
        <v>0</v>
      </c>
      <c r="D553" s="408">
        <v>0</v>
      </c>
      <c r="E553" s="408">
        <v>0</v>
      </c>
      <c r="F553" s="408">
        <v>0</v>
      </c>
      <c r="G553" s="408">
        <v>0</v>
      </c>
    </row>
    <row r="554" spans="1:7" x14ac:dyDescent="0.3">
      <c r="A554" s="403" t="s">
        <v>4851</v>
      </c>
      <c r="B554" s="403" t="s">
        <v>580</v>
      </c>
      <c r="C554" s="408">
        <v>0</v>
      </c>
      <c r="D554" s="408">
        <v>0</v>
      </c>
      <c r="E554" s="408">
        <v>0</v>
      </c>
      <c r="F554" s="408">
        <v>0</v>
      </c>
      <c r="G554" s="408">
        <v>0</v>
      </c>
    </row>
    <row r="555" spans="1:7" x14ac:dyDescent="0.3">
      <c r="A555" s="403" t="s">
        <v>4852</v>
      </c>
      <c r="B555" s="403" t="s">
        <v>2688</v>
      </c>
      <c r="C555" s="408">
        <v>0</v>
      </c>
      <c r="D555" s="408">
        <v>0</v>
      </c>
      <c r="E555" s="408">
        <v>0</v>
      </c>
      <c r="F555" s="408">
        <v>0</v>
      </c>
      <c r="G555" s="408">
        <v>0</v>
      </c>
    </row>
    <row r="556" spans="1:7" x14ac:dyDescent="0.3">
      <c r="A556" s="403" t="s">
        <v>4853</v>
      </c>
      <c r="B556" s="403" t="s">
        <v>2714</v>
      </c>
      <c r="C556" s="408">
        <v>0</v>
      </c>
      <c r="D556" s="408">
        <v>0</v>
      </c>
      <c r="E556" s="408">
        <v>0</v>
      </c>
      <c r="F556" s="408">
        <v>0</v>
      </c>
      <c r="G556" s="408">
        <v>0</v>
      </c>
    </row>
    <row r="557" spans="1:7" x14ac:dyDescent="0.3">
      <c r="A557" s="403" t="s">
        <v>4854</v>
      </c>
      <c r="B557" s="403" t="s">
        <v>2720</v>
      </c>
      <c r="C557" s="408">
        <v>0</v>
      </c>
      <c r="D557" s="408">
        <v>0</v>
      </c>
      <c r="E557" s="408">
        <v>0</v>
      </c>
      <c r="F557" s="408">
        <v>0</v>
      </c>
      <c r="G557" s="408">
        <v>0</v>
      </c>
    </row>
    <row r="558" spans="1:7" x14ac:dyDescent="0.3">
      <c r="A558" s="403" t="s">
        <v>857</v>
      </c>
      <c r="B558" s="403" t="s">
        <v>858</v>
      </c>
      <c r="C558" s="408">
        <v>70902</v>
      </c>
      <c r="D558" s="408">
        <v>16117.05</v>
      </c>
      <c r="E558" s="408">
        <v>16117.05</v>
      </c>
      <c r="F558" s="408">
        <v>54784.95</v>
      </c>
      <c r="G558" s="408">
        <v>22.73</v>
      </c>
    </row>
    <row r="559" spans="1:7" x14ac:dyDescent="0.3">
      <c r="A559" s="403" t="s">
        <v>4855</v>
      </c>
      <c r="B559" s="403" t="s">
        <v>2734</v>
      </c>
      <c r="C559" s="408">
        <v>0</v>
      </c>
      <c r="D559" s="408">
        <v>0</v>
      </c>
      <c r="E559" s="408">
        <v>0</v>
      </c>
      <c r="F559" s="408">
        <v>0</v>
      </c>
      <c r="G559" s="408">
        <v>0</v>
      </c>
    </row>
    <row r="560" spans="1:7" x14ac:dyDescent="0.3">
      <c r="A560" s="403" t="s">
        <v>4856</v>
      </c>
      <c r="B560" s="403" t="s">
        <v>582</v>
      </c>
      <c r="C560" s="408">
        <v>0</v>
      </c>
      <c r="D560" s="408">
        <v>0</v>
      </c>
      <c r="E560" s="408">
        <v>0</v>
      </c>
      <c r="F560" s="408">
        <v>0</v>
      </c>
      <c r="G560" s="408">
        <v>0</v>
      </c>
    </row>
    <row r="561" spans="1:7" x14ac:dyDescent="0.3">
      <c r="A561" s="403" t="s">
        <v>859</v>
      </c>
      <c r="B561" s="403" t="s">
        <v>259</v>
      </c>
      <c r="C561" s="408">
        <v>14207</v>
      </c>
      <c r="D561" s="408">
        <v>3616.5</v>
      </c>
      <c r="E561" s="408">
        <v>3616.5</v>
      </c>
      <c r="F561" s="408">
        <v>10590.5</v>
      </c>
      <c r="G561" s="408">
        <v>25.46</v>
      </c>
    </row>
    <row r="562" spans="1:7" x14ac:dyDescent="0.3">
      <c r="A562" s="403" t="s">
        <v>860</v>
      </c>
      <c r="B562" s="403" t="s">
        <v>53</v>
      </c>
      <c r="C562" s="408">
        <v>33000</v>
      </c>
      <c r="D562" s="408">
        <v>7860.9</v>
      </c>
      <c r="E562" s="408">
        <v>7860.9</v>
      </c>
      <c r="F562" s="408">
        <v>25139.1</v>
      </c>
      <c r="G562" s="408">
        <v>23.82</v>
      </c>
    </row>
    <row r="563" spans="1:7" x14ac:dyDescent="0.3">
      <c r="A563" s="403" t="s">
        <v>861</v>
      </c>
      <c r="B563" s="403" t="s">
        <v>628</v>
      </c>
      <c r="C563" s="408">
        <v>7204</v>
      </c>
      <c r="D563" s="408">
        <v>1384.62</v>
      </c>
      <c r="E563" s="408">
        <v>1384.62</v>
      </c>
      <c r="F563" s="408">
        <v>5819.38</v>
      </c>
      <c r="G563" s="408">
        <v>19.22</v>
      </c>
    </row>
    <row r="564" spans="1:7" x14ac:dyDescent="0.3">
      <c r="A564" s="403" t="s">
        <v>4857</v>
      </c>
      <c r="B564" s="403" t="s">
        <v>1639</v>
      </c>
      <c r="C564" s="408">
        <v>0</v>
      </c>
      <c r="D564" s="408">
        <v>0</v>
      </c>
      <c r="E564" s="408">
        <v>0</v>
      </c>
      <c r="F564" s="408">
        <v>0</v>
      </c>
      <c r="G564" s="408">
        <v>0</v>
      </c>
    </row>
    <row r="565" spans="1:7" x14ac:dyDescent="0.3">
      <c r="A565" s="403" t="s">
        <v>4858</v>
      </c>
      <c r="B565" s="403" t="s">
        <v>630</v>
      </c>
      <c r="C565" s="408">
        <v>0</v>
      </c>
      <c r="D565" s="408">
        <v>0</v>
      </c>
      <c r="E565" s="408">
        <v>0</v>
      </c>
      <c r="F565" s="408">
        <v>0</v>
      </c>
      <c r="G565" s="408">
        <v>0</v>
      </c>
    </row>
    <row r="566" spans="1:7" x14ac:dyDescent="0.3">
      <c r="A566" s="403" t="s">
        <v>862</v>
      </c>
      <c r="B566" s="403" t="s">
        <v>257</v>
      </c>
      <c r="C566" s="408">
        <v>11110</v>
      </c>
      <c r="D566" s="408">
        <v>0</v>
      </c>
      <c r="E566" s="408">
        <v>0</v>
      </c>
      <c r="F566" s="408">
        <v>11110</v>
      </c>
      <c r="G566" s="408">
        <v>0</v>
      </c>
    </row>
    <row r="567" spans="1:7" x14ac:dyDescent="0.3">
      <c r="A567" s="403" t="s">
        <v>4859</v>
      </c>
      <c r="B567" s="403" t="s">
        <v>2743</v>
      </c>
      <c r="C567" s="408">
        <v>0</v>
      </c>
      <c r="D567" s="408">
        <v>0</v>
      </c>
      <c r="E567" s="408">
        <v>0</v>
      </c>
      <c r="F567" s="408">
        <v>0</v>
      </c>
      <c r="G567" s="408">
        <v>0</v>
      </c>
    </row>
    <row r="568" spans="1:7" x14ac:dyDescent="0.3">
      <c r="A568" s="403" t="s">
        <v>863</v>
      </c>
      <c r="B568" s="403" t="s">
        <v>54</v>
      </c>
      <c r="C568" s="408">
        <v>1343</v>
      </c>
      <c r="D568" s="408">
        <v>1238</v>
      </c>
      <c r="E568" s="408">
        <v>1238</v>
      </c>
      <c r="F568" s="408">
        <v>105</v>
      </c>
      <c r="G568" s="408">
        <v>92.18</v>
      </c>
    </row>
    <row r="569" spans="1:7" x14ac:dyDescent="0.3">
      <c r="A569" s="403" t="s">
        <v>864</v>
      </c>
      <c r="B569" s="403" t="s">
        <v>588</v>
      </c>
      <c r="C569" s="408">
        <v>14500</v>
      </c>
      <c r="D569" s="408">
        <v>3179.62</v>
      </c>
      <c r="E569" s="408">
        <v>3179.62</v>
      </c>
      <c r="F569" s="408">
        <v>11320.38</v>
      </c>
      <c r="G569" s="408">
        <v>21.93</v>
      </c>
    </row>
    <row r="570" spans="1:7" x14ac:dyDescent="0.3">
      <c r="A570" s="403" t="s">
        <v>865</v>
      </c>
      <c r="B570" s="403" t="s">
        <v>812</v>
      </c>
      <c r="C570" s="408">
        <v>5050</v>
      </c>
      <c r="D570" s="408">
        <v>830.88</v>
      </c>
      <c r="E570" s="408">
        <v>830.88</v>
      </c>
      <c r="F570" s="408">
        <v>4219.12</v>
      </c>
      <c r="G570" s="408">
        <v>16.45</v>
      </c>
    </row>
    <row r="571" spans="1:7" x14ac:dyDescent="0.3">
      <c r="A571" s="403" t="s">
        <v>866</v>
      </c>
      <c r="B571" s="403" t="s">
        <v>592</v>
      </c>
      <c r="C571" s="408">
        <v>505</v>
      </c>
      <c r="D571" s="408">
        <v>111.42</v>
      </c>
      <c r="E571" s="408">
        <v>111.42</v>
      </c>
      <c r="F571" s="408">
        <v>393.58</v>
      </c>
      <c r="G571" s="408">
        <v>22.06</v>
      </c>
    </row>
    <row r="572" spans="1:7" x14ac:dyDescent="0.3">
      <c r="A572" s="403" t="s">
        <v>4860</v>
      </c>
      <c r="B572" s="403" t="s">
        <v>637</v>
      </c>
      <c r="C572" s="408">
        <v>0</v>
      </c>
      <c r="D572" s="408">
        <v>0</v>
      </c>
      <c r="E572" s="408">
        <v>0</v>
      </c>
      <c r="F572" s="408">
        <v>0</v>
      </c>
      <c r="G572" s="408">
        <v>0</v>
      </c>
    </row>
    <row r="573" spans="1:7" x14ac:dyDescent="0.3">
      <c r="A573" s="403" t="s">
        <v>4861</v>
      </c>
      <c r="B573" s="403" t="s">
        <v>563</v>
      </c>
      <c r="C573" s="408">
        <v>0</v>
      </c>
      <c r="D573" s="408">
        <v>0</v>
      </c>
      <c r="E573" s="408">
        <v>0</v>
      </c>
      <c r="F573" s="408">
        <v>0</v>
      </c>
      <c r="G573" s="408">
        <v>0</v>
      </c>
    </row>
    <row r="574" spans="1:7" x14ac:dyDescent="0.3">
      <c r="A574" s="403" t="s">
        <v>867</v>
      </c>
      <c r="B574" s="403" t="s">
        <v>595</v>
      </c>
      <c r="C574" s="408">
        <v>27</v>
      </c>
      <c r="D574" s="408">
        <v>0</v>
      </c>
      <c r="E574" s="408">
        <v>0</v>
      </c>
      <c r="F574" s="408">
        <v>27</v>
      </c>
      <c r="G574" s="408">
        <v>0</v>
      </c>
    </row>
    <row r="575" spans="1:7" x14ac:dyDescent="0.3">
      <c r="A575" s="403" t="s">
        <v>4862</v>
      </c>
      <c r="B575" s="403" t="s">
        <v>2745</v>
      </c>
      <c r="C575" s="408">
        <v>0</v>
      </c>
      <c r="D575" s="408">
        <v>0</v>
      </c>
      <c r="E575" s="408">
        <v>0</v>
      </c>
      <c r="F575" s="408">
        <v>0</v>
      </c>
      <c r="G575" s="408">
        <v>0</v>
      </c>
    </row>
    <row r="576" spans="1:7" x14ac:dyDescent="0.3">
      <c r="A576" s="403" t="s">
        <v>4863</v>
      </c>
      <c r="B576" s="403" t="s">
        <v>761</v>
      </c>
      <c r="C576" s="408">
        <v>0</v>
      </c>
      <c r="D576" s="408">
        <v>0</v>
      </c>
      <c r="E576" s="408">
        <v>0</v>
      </c>
      <c r="F576" s="408">
        <v>0</v>
      </c>
      <c r="G576" s="408">
        <v>0</v>
      </c>
    </row>
    <row r="577" spans="1:7" x14ac:dyDescent="0.3">
      <c r="A577" s="403" t="s">
        <v>868</v>
      </c>
      <c r="B577" s="403" t="s">
        <v>258</v>
      </c>
      <c r="C577" s="408">
        <v>1029</v>
      </c>
      <c r="D577" s="408">
        <v>56</v>
      </c>
      <c r="E577" s="408">
        <v>56</v>
      </c>
      <c r="F577" s="408">
        <v>973</v>
      </c>
      <c r="G577" s="408">
        <v>5.44</v>
      </c>
    </row>
    <row r="578" spans="1:7" x14ac:dyDescent="0.3">
      <c r="A578" s="403" t="s">
        <v>869</v>
      </c>
      <c r="B578" s="403" t="s">
        <v>183</v>
      </c>
      <c r="C578" s="408">
        <v>2058</v>
      </c>
      <c r="D578" s="408">
        <v>1071.8</v>
      </c>
      <c r="E578" s="408">
        <v>1071.8</v>
      </c>
      <c r="F578" s="408">
        <v>986.2</v>
      </c>
      <c r="G578" s="408">
        <v>52.08</v>
      </c>
    </row>
    <row r="579" spans="1:7" x14ac:dyDescent="0.3">
      <c r="A579" s="403" t="s">
        <v>870</v>
      </c>
      <c r="B579" s="403" t="s">
        <v>871</v>
      </c>
      <c r="C579" s="408">
        <v>16000</v>
      </c>
      <c r="D579" s="408">
        <v>5561.1</v>
      </c>
      <c r="E579" s="408">
        <v>5561.1</v>
      </c>
      <c r="F579" s="408">
        <v>10438.9</v>
      </c>
      <c r="G579" s="408">
        <v>34.76</v>
      </c>
    </row>
    <row r="580" spans="1:7" x14ac:dyDescent="0.3">
      <c r="A580" s="403" t="s">
        <v>872</v>
      </c>
      <c r="B580" s="403" t="s">
        <v>873</v>
      </c>
      <c r="C580" s="408">
        <v>16000</v>
      </c>
      <c r="D580" s="408">
        <v>3651</v>
      </c>
      <c r="E580" s="408">
        <v>3651</v>
      </c>
      <c r="F580" s="408">
        <v>12349</v>
      </c>
      <c r="G580" s="408">
        <v>22.82</v>
      </c>
    </row>
    <row r="581" spans="1:7" x14ac:dyDescent="0.3">
      <c r="A581" s="403" t="s">
        <v>4864</v>
      </c>
      <c r="B581" s="403" t="s">
        <v>2762</v>
      </c>
      <c r="C581" s="408">
        <v>0</v>
      </c>
      <c r="D581" s="408">
        <v>0</v>
      </c>
      <c r="E581" s="408">
        <v>0</v>
      </c>
      <c r="F581" s="408">
        <v>0</v>
      </c>
      <c r="G581" s="408">
        <v>0</v>
      </c>
    </row>
    <row r="582" spans="1:7" x14ac:dyDescent="0.3">
      <c r="A582" s="403" t="s">
        <v>874</v>
      </c>
      <c r="B582" s="403" t="s">
        <v>875</v>
      </c>
      <c r="C582" s="408">
        <v>20000</v>
      </c>
      <c r="D582" s="408">
        <v>6423</v>
      </c>
      <c r="E582" s="408">
        <v>6423</v>
      </c>
      <c r="F582" s="408">
        <v>13577</v>
      </c>
      <c r="G582" s="408">
        <v>32.119999999999997</v>
      </c>
    </row>
    <row r="583" spans="1:7" x14ac:dyDescent="0.3">
      <c r="A583" s="403" t="s">
        <v>4865</v>
      </c>
      <c r="B583" s="403" t="s">
        <v>2775</v>
      </c>
      <c r="C583" s="408">
        <v>0</v>
      </c>
      <c r="D583" s="408">
        <v>0</v>
      </c>
      <c r="E583" s="408">
        <v>0</v>
      </c>
      <c r="F583" s="408">
        <v>0</v>
      </c>
      <c r="G583" s="408">
        <v>0</v>
      </c>
    </row>
    <row r="584" spans="1:7" x14ac:dyDescent="0.3">
      <c r="A584" s="403" t="s">
        <v>4866</v>
      </c>
      <c r="B584" s="403" t="s">
        <v>2777</v>
      </c>
      <c r="C584" s="408">
        <v>0</v>
      </c>
      <c r="D584" s="408">
        <v>0</v>
      </c>
      <c r="E584" s="408">
        <v>0</v>
      </c>
      <c r="F584" s="408">
        <v>0</v>
      </c>
      <c r="G584" s="408">
        <v>0</v>
      </c>
    </row>
    <row r="585" spans="1:7" x14ac:dyDescent="0.3">
      <c r="A585" s="403" t="s">
        <v>4867</v>
      </c>
      <c r="B585" s="403" t="s">
        <v>262</v>
      </c>
      <c r="C585" s="408">
        <v>0</v>
      </c>
      <c r="D585" s="408">
        <v>0</v>
      </c>
      <c r="E585" s="408">
        <v>0</v>
      </c>
      <c r="F585" s="408">
        <v>0</v>
      </c>
      <c r="G585" s="408">
        <v>0</v>
      </c>
    </row>
    <row r="586" spans="1:7" x14ac:dyDescent="0.3">
      <c r="A586" s="403" t="s">
        <v>4868</v>
      </c>
      <c r="B586" s="403" t="s">
        <v>55</v>
      </c>
      <c r="C586" s="408">
        <v>0</v>
      </c>
      <c r="D586" s="408">
        <v>0</v>
      </c>
      <c r="E586" s="408">
        <v>0</v>
      </c>
      <c r="F586" s="408">
        <v>0</v>
      </c>
      <c r="G586" s="408">
        <v>0</v>
      </c>
    </row>
    <row r="587" spans="1:7" x14ac:dyDescent="0.3">
      <c r="A587" s="403" t="s">
        <v>4869</v>
      </c>
      <c r="B587" s="403" t="s">
        <v>914</v>
      </c>
      <c r="C587" s="408">
        <v>0</v>
      </c>
      <c r="D587" s="408">
        <v>0</v>
      </c>
      <c r="E587" s="408">
        <v>0</v>
      </c>
      <c r="F587" s="408">
        <v>0</v>
      </c>
      <c r="G587" s="408">
        <v>0</v>
      </c>
    </row>
    <row r="588" spans="1:7" x14ac:dyDescent="0.3">
      <c r="A588" s="403" t="s">
        <v>876</v>
      </c>
      <c r="B588" s="403" t="s">
        <v>569</v>
      </c>
      <c r="C588" s="408">
        <v>3000</v>
      </c>
      <c r="D588" s="408">
        <v>600</v>
      </c>
      <c r="E588" s="408">
        <v>600</v>
      </c>
      <c r="F588" s="408">
        <v>2400</v>
      </c>
      <c r="G588" s="408">
        <v>20</v>
      </c>
    </row>
    <row r="589" spans="1:7" x14ac:dyDescent="0.3">
      <c r="A589" s="403" t="s">
        <v>877</v>
      </c>
      <c r="B589" s="403" t="s">
        <v>571</v>
      </c>
      <c r="C589" s="408">
        <v>1584</v>
      </c>
      <c r="D589" s="408">
        <v>694.86</v>
      </c>
      <c r="E589" s="408">
        <v>694.86</v>
      </c>
      <c r="F589" s="408">
        <v>889.14</v>
      </c>
      <c r="G589" s="408">
        <v>43.87</v>
      </c>
    </row>
    <row r="590" spans="1:7" x14ac:dyDescent="0.3">
      <c r="A590" s="403" t="s">
        <v>878</v>
      </c>
      <c r="B590" s="403" t="s">
        <v>573</v>
      </c>
      <c r="C590" s="408">
        <v>1161</v>
      </c>
      <c r="D590" s="408">
        <v>270</v>
      </c>
      <c r="E590" s="408">
        <v>270</v>
      </c>
      <c r="F590" s="408">
        <v>891</v>
      </c>
      <c r="G590" s="408">
        <v>23.26</v>
      </c>
    </row>
    <row r="591" spans="1:7" x14ac:dyDescent="0.3">
      <c r="A591" s="403" t="s">
        <v>879</v>
      </c>
      <c r="B591" s="403" t="s">
        <v>575</v>
      </c>
      <c r="C591" s="408">
        <v>449</v>
      </c>
      <c r="D591" s="408">
        <v>0</v>
      </c>
      <c r="E591" s="408">
        <v>0</v>
      </c>
      <c r="F591" s="408">
        <v>449</v>
      </c>
      <c r="G591" s="408">
        <v>0</v>
      </c>
    </row>
    <row r="592" spans="1:7" x14ac:dyDescent="0.3">
      <c r="A592" s="403" t="s">
        <v>4870</v>
      </c>
      <c r="B592" s="403" t="s">
        <v>722</v>
      </c>
      <c r="C592" s="408">
        <v>0</v>
      </c>
      <c r="D592" s="408">
        <v>0</v>
      </c>
      <c r="E592" s="408">
        <v>0</v>
      </c>
      <c r="F592" s="408">
        <v>0</v>
      </c>
      <c r="G592" s="408">
        <v>0</v>
      </c>
    </row>
    <row r="593" spans="1:7" x14ac:dyDescent="0.3">
      <c r="A593" s="403" t="s">
        <v>4871</v>
      </c>
      <c r="B593" s="403" t="s">
        <v>646</v>
      </c>
      <c r="C593" s="409">
        <v>0</v>
      </c>
      <c r="D593" s="409">
        <v>0</v>
      </c>
      <c r="E593" s="409">
        <v>0</v>
      </c>
      <c r="F593" s="409">
        <v>0</v>
      </c>
      <c r="G593" s="409">
        <v>0</v>
      </c>
    </row>
    <row r="594" spans="1:7" x14ac:dyDescent="0.3">
      <c r="A594" s="403" t="s">
        <v>2510</v>
      </c>
      <c r="B594" s="407"/>
      <c r="C594" s="408">
        <v>-391129</v>
      </c>
      <c r="D594" s="408">
        <v>-93127.4</v>
      </c>
      <c r="E594" s="408">
        <v>-93127.4</v>
      </c>
      <c r="F594" s="408">
        <v>-298001.59999999998</v>
      </c>
      <c r="G594" s="408"/>
    </row>
    <row r="596" spans="1:7" x14ac:dyDescent="0.3">
      <c r="A596" s="403" t="s">
        <v>2511</v>
      </c>
      <c r="B596" s="407"/>
      <c r="C596" s="408"/>
      <c r="D596" s="408"/>
      <c r="E596" s="408"/>
      <c r="F596" s="408"/>
      <c r="G596" s="408"/>
    </row>
    <row r="597" spans="1:7" x14ac:dyDescent="0.3">
      <c r="A597" s="403" t="s">
        <v>880</v>
      </c>
      <c r="B597" s="403" t="s">
        <v>881</v>
      </c>
      <c r="C597" s="408">
        <v>9623</v>
      </c>
      <c r="D597" s="408">
        <v>0</v>
      </c>
      <c r="E597" s="408">
        <v>0</v>
      </c>
      <c r="F597" s="408">
        <v>9623</v>
      </c>
      <c r="G597" s="408">
        <v>0</v>
      </c>
    </row>
    <row r="598" spans="1:7" x14ac:dyDescent="0.3">
      <c r="A598" s="403" t="s">
        <v>882</v>
      </c>
      <c r="B598" s="403" t="s">
        <v>259</v>
      </c>
      <c r="C598" s="408">
        <v>737</v>
      </c>
      <c r="D598" s="408">
        <v>0</v>
      </c>
      <c r="E598" s="408">
        <v>0</v>
      </c>
      <c r="F598" s="408">
        <v>737</v>
      </c>
      <c r="G598" s="408">
        <v>0</v>
      </c>
    </row>
    <row r="599" spans="1:7" x14ac:dyDescent="0.3">
      <c r="A599" s="403" t="s">
        <v>4872</v>
      </c>
      <c r="B599" s="403" t="s">
        <v>53</v>
      </c>
      <c r="C599" s="408">
        <v>0</v>
      </c>
      <c r="D599" s="408">
        <v>0</v>
      </c>
      <c r="E599" s="408">
        <v>0</v>
      </c>
      <c r="F599" s="408">
        <v>0</v>
      </c>
      <c r="G599" s="408">
        <v>0</v>
      </c>
    </row>
    <row r="600" spans="1:7" x14ac:dyDescent="0.3">
      <c r="A600" s="403" t="s">
        <v>883</v>
      </c>
      <c r="B600" s="403" t="s">
        <v>183</v>
      </c>
      <c r="C600" s="408">
        <v>41168</v>
      </c>
      <c r="D600" s="408">
        <v>23252.01</v>
      </c>
      <c r="E600" s="408">
        <v>23252.01</v>
      </c>
      <c r="F600" s="408">
        <v>17915.990000000002</v>
      </c>
      <c r="G600" s="408">
        <v>56.48</v>
      </c>
    </row>
    <row r="601" spans="1:7" x14ac:dyDescent="0.3">
      <c r="A601" s="403" t="s">
        <v>4873</v>
      </c>
      <c r="B601" s="403" t="s">
        <v>2764</v>
      </c>
      <c r="C601" s="408">
        <v>0</v>
      </c>
      <c r="D601" s="408">
        <v>0</v>
      </c>
      <c r="E601" s="408">
        <v>0</v>
      </c>
      <c r="F601" s="408">
        <v>0</v>
      </c>
      <c r="G601" s="408">
        <v>0</v>
      </c>
    </row>
    <row r="602" spans="1:7" x14ac:dyDescent="0.3">
      <c r="A602" s="403" t="s">
        <v>884</v>
      </c>
      <c r="B602" s="403" t="s">
        <v>567</v>
      </c>
      <c r="C602" s="408">
        <v>4216</v>
      </c>
      <c r="D602" s="408">
        <v>650</v>
      </c>
      <c r="E602" s="408">
        <v>650</v>
      </c>
      <c r="F602" s="408">
        <v>3566</v>
      </c>
      <c r="G602" s="408">
        <v>15.42</v>
      </c>
    </row>
    <row r="603" spans="1:7" x14ac:dyDescent="0.3">
      <c r="A603" s="403" t="s">
        <v>4874</v>
      </c>
      <c r="B603" s="403" t="s">
        <v>1316</v>
      </c>
      <c r="C603" s="408">
        <v>0</v>
      </c>
      <c r="D603" s="408">
        <v>0</v>
      </c>
      <c r="E603" s="408">
        <v>0</v>
      </c>
      <c r="F603" s="408">
        <v>0</v>
      </c>
      <c r="G603" s="408">
        <v>0</v>
      </c>
    </row>
    <row r="604" spans="1:7" x14ac:dyDescent="0.3">
      <c r="A604" s="403" t="s">
        <v>4875</v>
      </c>
      <c r="B604" s="403" t="s">
        <v>690</v>
      </c>
      <c r="C604" s="408">
        <v>0</v>
      </c>
      <c r="D604" s="408">
        <v>0</v>
      </c>
      <c r="E604" s="408">
        <v>0</v>
      </c>
      <c r="F604" s="408">
        <v>0</v>
      </c>
      <c r="G604" s="408">
        <v>0</v>
      </c>
    </row>
    <row r="605" spans="1:7" x14ac:dyDescent="0.3">
      <c r="A605" s="403" t="s">
        <v>4876</v>
      </c>
      <c r="B605" s="403" t="s">
        <v>575</v>
      </c>
      <c r="C605" s="409">
        <v>0</v>
      </c>
      <c r="D605" s="409">
        <v>0</v>
      </c>
      <c r="E605" s="409">
        <v>0</v>
      </c>
      <c r="F605" s="409">
        <v>0</v>
      </c>
      <c r="G605" s="409">
        <v>0</v>
      </c>
    </row>
    <row r="606" spans="1:7" x14ac:dyDescent="0.3">
      <c r="A606" s="403" t="s">
        <v>2512</v>
      </c>
      <c r="B606" s="407"/>
      <c r="C606" s="408">
        <v>-55744</v>
      </c>
      <c r="D606" s="408">
        <v>-23902.01</v>
      </c>
      <c r="E606" s="408">
        <v>-23902.01</v>
      </c>
      <c r="F606" s="408">
        <v>-31841.99</v>
      </c>
      <c r="G606" s="408"/>
    </row>
    <row r="608" spans="1:7" x14ac:dyDescent="0.3">
      <c r="A608" s="403" t="s">
        <v>2513</v>
      </c>
      <c r="B608" s="407"/>
      <c r="C608" s="408"/>
      <c r="D608" s="408"/>
      <c r="E608" s="408"/>
      <c r="F608" s="408"/>
      <c r="G608" s="408"/>
    </row>
    <row r="609" spans="1:7" x14ac:dyDescent="0.3">
      <c r="A609" s="403" t="s">
        <v>885</v>
      </c>
      <c r="B609" s="403" t="s">
        <v>886</v>
      </c>
      <c r="C609" s="408">
        <v>1000</v>
      </c>
      <c r="D609" s="408">
        <v>0</v>
      </c>
      <c r="E609" s="408">
        <v>0</v>
      </c>
      <c r="F609" s="408">
        <v>1000</v>
      </c>
      <c r="G609" s="408">
        <v>0</v>
      </c>
    </row>
    <row r="610" spans="1:7" x14ac:dyDescent="0.3">
      <c r="A610" s="403" t="s">
        <v>887</v>
      </c>
      <c r="B610" s="403" t="s">
        <v>259</v>
      </c>
      <c r="C610" s="408">
        <v>50</v>
      </c>
      <c r="D610" s="408">
        <v>0</v>
      </c>
      <c r="E610" s="408">
        <v>0</v>
      </c>
      <c r="F610" s="408">
        <v>50</v>
      </c>
      <c r="G610" s="408">
        <v>0</v>
      </c>
    </row>
    <row r="611" spans="1:7" x14ac:dyDescent="0.3">
      <c r="A611" s="403" t="s">
        <v>4877</v>
      </c>
      <c r="B611" s="403" t="s">
        <v>53</v>
      </c>
      <c r="C611" s="408">
        <v>0</v>
      </c>
      <c r="D611" s="408">
        <v>0</v>
      </c>
      <c r="E611" s="408">
        <v>0</v>
      </c>
      <c r="F611" s="408">
        <v>0</v>
      </c>
      <c r="G611" s="408">
        <v>0</v>
      </c>
    </row>
    <row r="612" spans="1:7" x14ac:dyDescent="0.3">
      <c r="A612" s="403" t="s">
        <v>4878</v>
      </c>
      <c r="B612" s="403" t="s">
        <v>183</v>
      </c>
      <c r="C612" s="408">
        <v>0</v>
      </c>
      <c r="D612" s="408">
        <v>0</v>
      </c>
      <c r="E612" s="408">
        <v>0</v>
      </c>
      <c r="F612" s="408">
        <v>0</v>
      </c>
      <c r="G612" s="408">
        <v>0</v>
      </c>
    </row>
    <row r="613" spans="1:7" x14ac:dyDescent="0.3">
      <c r="A613" s="403" t="s">
        <v>4879</v>
      </c>
      <c r="B613" s="403" t="s">
        <v>575</v>
      </c>
      <c r="C613" s="409">
        <v>0</v>
      </c>
      <c r="D613" s="409">
        <v>0</v>
      </c>
      <c r="E613" s="409">
        <v>0</v>
      </c>
      <c r="F613" s="409">
        <v>0</v>
      </c>
      <c r="G613" s="409">
        <v>0</v>
      </c>
    </row>
    <row r="614" spans="1:7" x14ac:dyDescent="0.3">
      <c r="A614" s="403" t="s">
        <v>2514</v>
      </c>
      <c r="B614" s="407"/>
      <c r="C614" s="408">
        <v>-1050</v>
      </c>
      <c r="D614" s="408">
        <v>0</v>
      </c>
      <c r="E614" s="408">
        <v>0</v>
      </c>
      <c r="F614" s="408">
        <v>-1050</v>
      </c>
      <c r="G614" s="408"/>
    </row>
    <row r="616" spans="1:7" x14ac:dyDescent="0.3">
      <c r="A616" s="403" t="s">
        <v>2515</v>
      </c>
      <c r="B616" s="407"/>
      <c r="C616" s="408"/>
      <c r="D616" s="408"/>
      <c r="E616" s="408"/>
      <c r="F616" s="408"/>
      <c r="G616" s="408"/>
    </row>
    <row r="617" spans="1:7" x14ac:dyDescent="0.3">
      <c r="A617" s="403" t="s">
        <v>888</v>
      </c>
      <c r="B617" s="403" t="s">
        <v>575</v>
      </c>
      <c r="C617" s="409">
        <v>0</v>
      </c>
      <c r="D617" s="409">
        <v>2905.79</v>
      </c>
      <c r="E617" s="409">
        <v>2905.79</v>
      </c>
      <c r="F617" s="409">
        <v>-2905.79</v>
      </c>
      <c r="G617" s="409">
        <v>100</v>
      </c>
    </row>
    <row r="618" spans="1:7" x14ac:dyDescent="0.3">
      <c r="A618" s="403" t="s">
        <v>2516</v>
      </c>
      <c r="B618" s="407"/>
      <c r="C618" s="408">
        <v>0</v>
      </c>
      <c r="D618" s="408">
        <v>-2905.79</v>
      </c>
      <c r="E618" s="408">
        <v>-2905.79</v>
      </c>
      <c r="F618" s="408">
        <v>2905.79</v>
      </c>
      <c r="G618" s="408"/>
    </row>
    <row r="620" spans="1:7" x14ac:dyDescent="0.3">
      <c r="A620" s="403" t="s">
        <v>355</v>
      </c>
      <c r="B620" s="407"/>
      <c r="C620" s="408"/>
      <c r="D620" s="408"/>
      <c r="E620" s="408"/>
      <c r="F620" s="408"/>
      <c r="G620" s="408"/>
    </row>
    <row r="621" spans="1:7" x14ac:dyDescent="0.3">
      <c r="A621" s="403" t="s">
        <v>889</v>
      </c>
      <c r="B621" s="403" t="s">
        <v>180</v>
      </c>
      <c r="C621" s="408">
        <v>84188</v>
      </c>
      <c r="D621" s="408">
        <v>0</v>
      </c>
      <c r="E621" s="408">
        <v>0</v>
      </c>
      <c r="F621" s="408">
        <v>84188</v>
      </c>
      <c r="G621" s="408">
        <v>0</v>
      </c>
    </row>
    <row r="622" spans="1:7" x14ac:dyDescent="0.3">
      <c r="A622" s="403" t="s">
        <v>890</v>
      </c>
      <c r="B622" s="403" t="s">
        <v>51</v>
      </c>
      <c r="C622" s="408">
        <v>848533</v>
      </c>
      <c r="D622" s="408">
        <v>201528.63</v>
      </c>
      <c r="E622" s="408">
        <v>201528.63</v>
      </c>
      <c r="F622" s="408">
        <v>647004.37</v>
      </c>
      <c r="G622" s="408">
        <v>23.75</v>
      </c>
    </row>
    <row r="623" spans="1:7" x14ac:dyDescent="0.3">
      <c r="A623" s="403" t="s">
        <v>891</v>
      </c>
      <c r="B623" s="403" t="s">
        <v>181</v>
      </c>
      <c r="C623" s="408">
        <v>145155</v>
      </c>
      <c r="D623" s="408">
        <v>30429.4</v>
      </c>
      <c r="E623" s="408">
        <v>30429.4</v>
      </c>
      <c r="F623" s="408">
        <v>114725.6</v>
      </c>
      <c r="G623" s="408">
        <v>20.96</v>
      </c>
    </row>
    <row r="624" spans="1:7" x14ac:dyDescent="0.3">
      <c r="A624" s="403" t="s">
        <v>892</v>
      </c>
      <c r="B624" s="403" t="s">
        <v>580</v>
      </c>
      <c r="C624" s="408">
        <v>97072</v>
      </c>
      <c r="D624" s="408">
        <v>18637.669999999998</v>
      </c>
      <c r="E624" s="408">
        <v>18637.669999999998</v>
      </c>
      <c r="F624" s="408">
        <v>78434.33</v>
      </c>
      <c r="G624" s="408">
        <v>19.2</v>
      </c>
    </row>
    <row r="625" spans="1:7" x14ac:dyDescent="0.3">
      <c r="A625" s="403" t="s">
        <v>4880</v>
      </c>
      <c r="B625" s="403" t="s">
        <v>2690</v>
      </c>
      <c r="C625" s="408">
        <v>0</v>
      </c>
      <c r="D625" s="408">
        <v>0</v>
      </c>
      <c r="E625" s="408">
        <v>0</v>
      </c>
      <c r="F625" s="408">
        <v>0</v>
      </c>
      <c r="G625" s="408">
        <v>0</v>
      </c>
    </row>
    <row r="626" spans="1:7" x14ac:dyDescent="0.3">
      <c r="A626" s="403" t="s">
        <v>4881</v>
      </c>
      <c r="B626" s="403" t="s">
        <v>2692</v>
      </c>
      <c r="C626" s="408">
        <v>0</v>
      </c>
      <c r="D626" s="408">
        <v>0</v>
      </c>
      <c r="E626" s="408">
        <v>0</v>
      </c>
      <c r="F626" s="408">
        <v>0</v>
      </c>
      <c r="G626" s="408">
        <v>0</v>
      </c>
    </row>
    <row r="627" spans="1:7" x14ac:dyDescent="0.3">
      <c r="A627" s="403" t="s">
        <v>4882</v>
      </c>
      <c r="B627" s="403" t="s">
        <v>2724</v>
      </c>
      <c r="C627" s="408">
        <v>0</v>
      </c>
      <c r="D627" s="408">
        <v>0</v>
      </c>
      <c r="E627" s="408">
        <v>0</v>
      </c>
      <c r="F627" s="408">
        <v>0</v>
      </c>
      <c r="G627" s="408">
        <v>0</v>
      </c>
    </row>
    <row r="628" spans="1:7" x14ac:dyDescent="0.3">
      <c r="A628" s="403" t="s">
        <v>893</v>
      </c>
      <c r="B628" s="403" t="s">
        <v>582</v>
      </c>
      <c r="C628" s="408">
        <v>13300</v>
      </c>
      <c r="D628" s="408">
        <v>0</v>
      </c>
      <c r="E628" s="408">
        <v>0</v>
      </c>
      <c r="F628" s="408">
        <v>13300</v>
      </c>
      <c r="G628" s="408">
        <v>0</v>
      </c>
    </row>
    <row r="629" spans="1:7" x14ac:dyDescent="0.3">
      <c r="A629" s="403" t="s">
        <v>894</v>
      </c>
      <c r="B629" s="403" t="s">
        <v>259</v>
      </c>
      <c r="C629" s="408">
        <v>87944</v>
      </c>
      <c r="D629" s="408">
        <v>20745.88</v>
      </c>
      <c r="E629" s="408">
        <v>20745.88</v>
      </c>
      <c r="F629" s="408">
        <v>67198.12</v>
      </c>
      <c r="G629" s="408">
        <v>23.59</v>
      </c>
    </row>
    <row r="630" spans="1:7" x14ac:dyDescent="0.3">
      <c r="A630" s="403" t="s">
        <v>895</v>
      </c>
      <c r="B630" s="403" t="s">
        <v>53</v>
      </c>
      <c r="C630" s="408">
        <v>176152</v>
      </c>
      <c r="D630" s="408">
        <v>43654.03</v>
      </c>
      <c r="E630" s="408">
        <v>43654.03</v>
      </c>
      <c r="F630" s="408">
        <v>132497.97</v>
      </c>
      <c r="G630" s="408">
        <v>24.78</v>
      </c>
    </row>
    <row r="631" spans="1:7" x14ac:dyDescent="0.3">
      <c r="A631" s="403" t="s">
        <v>896</v>
      </c>
      <c r="B631" s="403" t="s">
        <v>628</v>
      </c>
      <c r="C631" s="408">
        <v>18367</v>
      </c>
      <c r="D631" s="408">
        <v>4846.32</v>
      </c>
      <c r="E631" s="408">
        <v>4846.32</v>
      </c>
      <c r="F631" s="408">
        <v>13520.68</v>
      </c>
      <c r="G631" s="408">
        <v>26.39</v>
      </c>
    </row>
    <row r="632" spans="1:7" x14ac:dyDescent="0.3">
      <c r="A632" s="403" t="s">
        <v>4883</v>
      </c>
      <c r="B632" s="403" t="s">
        <v>1639</v>
      </c>
      <c r="C632" s="408">
        <v>0</v>
      </c>
      <c r="D632" s="408">
        <v>0</v>
      </c>
      <c r="E632" s="408">
        <v>0</v>
      </c>
      <c r="F632" s="408">
        <v>0</v>
      </c>
      <c r="G632" s="408">
        <v>0</v>
      </c>
    </row>
    <row r="633" spans="1:7" x14ac:dyDescent="0.3">
      <c r="A633" s="403" t="s">
        <v>897</v>
      </c>
      <c r="B633" s="403" t="s">
        <v>630</v>
      </c>
      <c r="C633" s="408">
        <v>412</v>
      </c>
      <c r="D633" s="408">
        <v>0</v>
      </c>
      <c r="E633" s="408">
        <v>0</v>
      </c>
      <c r="F633" s="408">
        <v>412</v>
      </c>
      <c r="G633" s="408">
        <v>0</v>
      </c>
    </row>
    <row r="634" spans="1:7" x14ac:dyDescent="0.3">
      <c r="A634" s="403" t="s">
        <v>898</v>
      </c>
      <c r="B634" s="403" t="s">
        <v>257</v>
      </c>
      <c r="C634" s="408">
        <v>53847</v>
      </c>
      <c r="D634" s="408">
        <v>700</v>
      </c>
      <c r="E634" s="408">
        <v>700</v>
      </c>
      <c r="F634" s="408">
        <v>53147</v>
      </c>
      <c r="G634" s="408">
        <v>1.3</v>
      </c>
    </row>
    <row r="635" spans="1:7" x14ac:dyDescent="0.3">
      <c r="A635" s="403" t="s">
        <v>4884</v>
      </c>
      <c r="B635" s="403" t="s">
        <v>2743</v>
      </c>
      <c r="C635" s="408">
        <v>0</v>
      </c>
      <c r="D635" s="408">
        <v>0</v>
      </c>
      <c r="E635" s="408">
        <v>0</v>
      </c>
      <c r="F635" s="408">
        <v>0</v>
      </c>
      <c r="G635" s="408">
        <v>0</v>
      </c>
    </row>
    <row r="636" spans="1:7" x14ac:dyDescent="0.3">
      <c r="A636" s="403" t="s">
        <v>899</v>
      </c>
      <c r="B636" s="403" t="s">
        <v>54</v>
      </c>
      <c r="C636" s="408">
        <v>102101</v>
      </c>
      <c r="D636" s="408">
        <v>94050</v>
      </c>
      <c r="E636" s="408">
        <v>94050</v>
      </c>
      <c r="F636" s="408">
        <v>8051</v>
      </c>
      <c r="G636" s="408">
        <v>92.11</v>
      </c>
    </row>
    <row r="637" spans="1:7" x14ac:dyDescent="0.3">
      <c r="A637" s="403" t="s">
        <v>900</v>
      </c>
      <c r="B637" s="403" t="s">
        <v>588</v>
      </c>
      <c r="C637" s="408">
        <v>37989</v>
      </c>
      <c r="D637" s="408">
        <v>8237.9500000000007</v>
      </c>
      <c r="E637" s="408">
        <v>8237.9500000000007</v>
      </c>
      <c r="F637" s="408">
        <v>29751.05</v>
      </c>
      <c r="G637" s="408">
        <v>21.69</v>
      </c>
    </row>
    <row r="638" spans="1:7" x14ac:dyDescent="0.3">
      <c r="A638" s="403" t="s">
        <v>901</v>
      </c>
      <c r="B638" s="403" t="s">
        <v>590</v>
      </c>
      <c r="C638" s="408">
        <v>11115</v>
      </c>
      <c r="D638" s="408">
        <v>2400.3200000000002</v>
      </c>
      <c r="E638" s="408">
        <v>2400.3200000000002</v>
      </c>
      <c r="F638" s="408">
        <v>8714.68</v>
      </c>
      <c r="G638" s="408">
        <v>21.6</v>
      </c>
    </row>
    <row r="639" spans="1:7" x14ac:dyDescent="0.3">
      <c r="A639" s="403" t="s">
        <v>902</v>
      </c>
      <c r="B639" s="403" t="s">
        <v>592</v>
      </c>
      <c r="C639" s="408">
        <v>7500</v>
      </c>
      <c r="D639" s="408">
        <v>1539.96</v>
      </c>
      <c r="E639" s="408">
        <v>1539.96</v>
      </c>
      <c r="F639" s="408">
        <v>5960.04</v>
      </c>
      <c r="G639" s="408">
        <v>20.53</v>
      </c>
    </row>
    <row r="640" spans="1:7" x14ac:dyDescent="0.3">
      <c r="A640" s="403" t="s">
        <v>4885</v>
      </c>
      <c r="B640" s="403" t="s">
        <v>637</v>
      </c>
      <c r="C640" s="408">
        <v>0</v>
      </c>
      <c r="D640" s="408">
        <v>0</v>
      </c>
      <c r="E640" s="408">
        <v>0</v>
      </c>
      <c r="F640" s="408">
        <v>0</v>
      </c>
      <c r="G640" s="408">
        <v>0</v>
      </c>
    </row>
    <row r="641" spans="1:7" x14ac:dyDescent="0.3">
      <c r="A641" s="403" t="s">
        <v>903</v>
      </c>
      <c r="B641" s="403" t="s">
        <v>563</v>
      </c>
      <c r="C641" s="408">
        <v>40000</v>
      </c>
      <c r="D641" s="408">
        <v>39476</v>
      </c>
      <c r="E641" s="408">
        <v>39476</v>
      </c>
      <c r="F641" s="408">
        <v>524</v>
      </c>
      <c r="G641" s="408">
        <v>98.69</v>
      </c>
    </row>
    <row r="642" spans="1:7" x14ac:dyDescent="0.3">
      <c r="A642" s="403" t="s">
        <v>904</v>
      </c>
      <c r="B642" s="403" t="s">
        <v>595</v>
      </c>
      <c r="C642" s="408">
        <v>94</v>
      </c>
      <c r="D642" s="408">
        <v>88.08</v>
      </c>
      <c r="E642" s="408">
        <v>88.08</v>
      </c>
      <c r="F642" s="408">
        <v>5.92</v>
      </c>
      <c r="G642" s="408">
        <v>93.7</v>
      </c>
    </row>
    <row r="643" spans="1:7" x14ac:dyDescent="0.3">
      <c r="A643" s="403" t="s">
        <v>4886</v>
      </c>
      <c r="B643" s="403" t="s">
        <v>2745</v>
      </c>
      <c r="C643" s="408">
        <v>0</v>
      </c>
      <c r="D643" s="408">
        <v>0</v>
      </c>
      <c r="E643" s="408">
        <v>0</v>
      </c>
      <c r="F643" s="408">
        <v>0</v>
      </c>
      <c r="G643" s="408">
        <v>0</v>
      </c>
    </row>
    <row r="644" spans="1:7" x14ac:dyDescent="0.3">
      <c r="A644" s="403" t="s">
        <v>4887</v>
      </c>
      <c r="B644" s="403" t="s">
        <v>616</v>
      </c>
      <c r="C644" s="408">
        <v>0</v>
      </c>
      <c r="D644" s="408">
        <v>0</v>
      </c>
      <c r="E644" s="408">
        <v>0</v>
      </c>
      <c r="F644" s="408">
        <v>0</v>
      </c>
      <c r="G644" s="408">
        <v>0</v>
      </c>
    </row>
    <row r="645" spans="1:7" x14ac:dyDescent="0.3">
      <c r="A645" s="403" t="s">
        <v>4888</v>
      </c>
      <c r="B645" s="403" t="s">
        <v>682</v>
      </c>
      <c r="C645" s="408">
        <v>0</v>
      </c>
      <c r="D645" s="408">
        <v>0</v>
      </c>
      <c r="E645" s="408">
        <v>0</v>
      </c>
      <c r="F645" s="408">
        <v>0</v>
      </c>
      <c r="G645" s="408">
        <v>0</v>
      </c>
    </row>
    <row r="646" spans="1:7" x14ac:dyDescent="0.3">
      <c r="A646" s="403" t="s">
        <v>4889</v>
      </c>
      <c r="B646" s="403" t="s">
        <v>2751</v>
      </c>
      <c r="C646" s="408">
        <v>0</v>
      </c>
      <c r="D646" s="408">
        <v>0</v>
      </c>
      <c r="E646" s="408">
        <v>0</v>
      </c>
      <c r="F646" s="408">
        <v>0</v>
      </c>
      <c r="G646" s="408">
        <v>0</v>
      </c>
    </row>
    <row r="647" spans="1:7" x14ac:dyDescent="0.3">
      <c r="A647" s="403" t="s">
        <v>905</v>
      </c>
      <c r="B647" s="403" t="s">
        <v>761</v>
      </c>
      <c r="C647" s="408">
        <v>13525</v>
      </c>
      <c r="D647" s="408">
        <v>13440</v>
      </c>
      <c r="E647" s="408">
        <v>13440</v>
      </c>
      <c r="F647" s="408">
        <v>85</v>
      </c>
      <c r="G647" s="408">
        <v>99.37</v>
      </c>
    </row>
    <row r="648" spans="1:7" x14ac:dyDescent="0.3">
      <c r="A648" s="403" t="s">
        <v>906</v>
      </c>
      <c r="B648" s="403" t="s">
        <v>907</v>
      </c>
      <c r="C648" s="408">
        <v>4216</v>
      </c>
      <c r="D648" s="408">
        <v>425</v>
      </c>
      <c r="E648" s="408">
        <v>425</v>
      </c>
      <c r="F648" s="408">
        <v>3791</v>
      </c>
      <c r="G648" s="408">
        <v>10.08</v>
      </c>
    </row>
    <row r="649" spans="1:7" x14ac:dyDescent="0.3">
      <c r="A649" s="403" t="s">
        <v>908</v>
      </c>
      <c r="B649" s="403" t="s">
        <v>258</v>
      </c>
      <c r="C649" s="408">
        <v>15809</v>
      </c>
      <c r="D649" s="408">
        <v>2589.4299999999998</v>
      </c>
      <c r="E649" s="408">
        <v>2589.4299999999998</v>
      </c>
      <c r="F649" s="408">
        <v>13219.57</v>
      </c>
      <c r="G649" s="408">
        <v>16.38</v>
      </c>
    </row>
    <row r="650" spans="1:7" x14ac:dyDescent="0.3">
      <c r="A650" s="403" t="s">
        <v>909</v>
      </c>
      <c r="B650" s="403" t="s">
        <v>183</v>
      </c>
      <c r="C650" s="408">
        <v>20000</v>
      </c>
      <c r="D650" s="408">
        <v>3880</v>
      </c>
      <c r="E650" s="408">
        <v>3880</v>
      </c>
      <c r="F650" s="408">
        <v>16120</v>
      </c>
      <c r="G650" s="408">
        <v>19.399999999999999</v>
      </c>
    </row>
    <row r="651" spans="1:7" x14ac:dyDescent="0.3">
      <c r="A651" s="403" t="s">
        <v>4890</v>
      </c>
      <c r="B651" s="403" t="s">
        <v>692</v>
      </c>
      <c r="C651" s="408">
        <v>0</v>
      </c>
      <c r="D651" s="408">
        <v>0</v>
      </c>
      <c r="E651" s="408">
        <v>0</v>
      </c>
      <c r="F651" s="408">
        <v>0</v>
      </c>
      <c r="G651" s="408">
        <v>0</v>
      </c>
    </row>
    <row r="652" spans="1:7" x14ac:dyDescent="0.3">
      <c r="A652" s="403" t="s">
        <v>910</v>
      </c>
      <c r="B652" s="403" t="s">
        <v>262</v>
      </c>
      <c r="C652" s="408">
        <v>18500</v>
      </c>
      <c r="D652" s="408">
        <v>3853.05</v>
      </c>
      <c r="E652" s="408">
        <v>3853.05</v>
      </c>
      <c r="F652" s="408">
        <v>14646.95</v>
      </c>
      <c r="G652" s="408">
        <v>20.83</v>
      </c>
    </row>
    <row r="653" spans="1:7" x14ac:dyDescent="0.3">
      <c r="A653" s="403" t="s">
        <v>911</v>
      </c>
      <c r="B653" s="403" t="s">
        <v>697</v>
      </c>
      <c r="C653" s="408">
        <v>8431</v>
      </c>
      <c r="D653" s="408">
        <v>2107.75</v>
      </c>
      <c r="E653" s="408">
        <v>2107.75</v>
      </c>
      <c r="F653" s="408">
        <v>6323.25</v>
      </c>
      <c r="G653" s="408">
        <v>25</v>
      </c>
    </row>
    <row r="654" spans="1:7" x14ac:dyDescent="0.3">
      <c r="A654" s="403" t="s">
        <v>912</v>
      </c>
      <c r="B654" s="403" t="s">
        <v>55</v>
      </c>
      <c r="C654" s="408">
        <v>87764</v>
      </c>
      <c r="D654" s="408">
        <v>9259.86</v>
      </c>
      <c r="E654" s="408">
        <v>9259.86</v>
      </c>
      <c r="F654" s="408">
        <v>78504.14</v>
      </c>
      <c r="G654" s="408">
        <v>10.55</v>
      </c>
    </row>
    <row r="655" spans="1:7" x14ac:dyDescent="0.3">
      <c r="A655" s="403" t="s">
        <v>913</v>
      </c>
      <c r="B655" s="403" t="s">
        <v>914</v>
      </c>
      <c r="C655" s="408">
        <v>6392</v>
      </c>
      <c r="D655" s="408">
        <v>0</v>
      </c>
      <c r="E655" s="408">
        <v>0</v>
      </c>
      <c r="F655" s="408">
        <v>6392</v>
      </c>
      <c r="G655" s="408">
        <v>0</v>
      </c>
    </row>
    <row r="656" spans="1:7" x14ac:dyDescent="0.3">
      <c r="A656" s="403" t="s">
        <v>915</v>
      </c>
      <c r="B656" s="403" t="s">
        <v>569</v>
      </c>
      <c r="C656" s="408">
        <v>12000</v>
      </c>
      <c r="D656" s="408">
        <v>20.29</v>
      </c>
      <c r="E656" s="408">
        <v>20.29</v>
      </c>
      <c r="F656" s="408">
        <v>11979.71</v>
      </c>
      <c r="G656" s="408">
        <v>0.17</v>
      </c>
    </row>
    <row r="657" spans="1:7" x14ac:dyDescent="0.3">
      <c r="A657" s="403" t="s">
        <v>4891</v>
      </c>
      <c r="B657" s="403" t="s">
        <v>571</v>
      </c>
      <c r="C657" s="408">
        <v>0</v>
      </c>
      <c r="D657" s="408">
        <v>0</v>
      </c>
      <c r="E657" s="408">
        <v>0</v>
      </c>
      <c r="F657" s="408">
        <v>0</v>
      </c>
      <c r="G657" s="408">
        <v>0</v>
      </c>
    </row>
    <row r="658" spans="1:7" x14ac:dyDescent="0.3">
      <c r="A658" s="403" t="s">
        <v>916</v>
      </c>
      <c r="B658" s="403" t="s">
        <v>330</v>
      </c>
      <c r="C658" s="408">
        <v>115928</v>
      </c>
      <c r="D658" s="408">
        <v>19103.89</v>
      </c>
      <c r="E658" s="408">
        <v>19103.89</v>
      </c>
      <c r="F658" s="408">
        <v>96824.11</v>
      </c>
      <c r="G658" s="408">
        <v>16.48</v>
      </c>
    </row>
    <row r="659" spans="1:7" x14ac:dyDescent="0.3">
      <c r="A659" s="403" t="s">
        <v>4892</v>
      </c>
      <c r="B659" s="403" t="s">
        <v>836</v>
      </c>
      <c r="C659" s="408">
        <v>0</v>
      </c>
      <c r="D659" s="408">
        <v>0</v>
      </c>
      <c r="E659" s="408">
        <v>0</v>
      </c>
      <c r="F659" s="408">
        <v>0</v>
      </c>
      <c r="G659" s="408">
        <v>0</v>
      </c>
    </row>
    <row r="660" spans="1:7" x14ac:dyDescent="0.3">
      <c r="A660" s="403" t="s">
        <v>4893</v>
      </c>
      <c r="B660" s="403" t="s">
        <v>2797</v>
      </c>
      <c r="C660" s="408">
        <v>0</v>
      </c>
      <c r="D660" s="408">
        <v>0</v>
      </c>
      <c r="E660" s="408">
        <v>0</v>
      </c>
      <c r="F660" s="408">
        <v>0</v>
      </c>
      <c r="G660" s="408">
        <v>0</v>
      </c>
    </row>
    <row r="661" spans="1:7" x14ac:dyDescent="0.3">
      <c r="A661" s="403" t="s">
        <v>917</v>
      </c>
      <c r="B661" s="403" t="s">
        <v>918</v>
      </c>
      <c r="C661" s="408">
        <v>30876</v>
      </c>
      <c r="D661" s="408">
        <v>11688.83</v>
      </c>
      <c r="E661" s="408">
        <v>11688.83</v>
      </c>
      <c r="F661" s="408">
        <v>19187.169999999998</v>
      </c>
      <c r="G661" s="408">
        <v>37.86</v>
      </c>
    </row>
    <row r="662" spans="1:7" x14ac:dyDescent="0.3">
      <c r="A662" s="403" t="s">
        <v>4894</v>
      </c>
      <c r="B662" s="403" t="s">
        <v>317</v>
      </c>
      <c r="C662" s="408">
        <v>0</v>
      </c>
      <c r="D662" s="408">
        <v>0</v>
      </c>
      <c r="E662" s="408">
        <v>0</v>
      </c>
      <c r="F662" s="408">
        <v>0</v>
      </c>
      <c r="G662" s="408">
        <v>0</v>
      </c>
    </row>
    <row r="663" spans="1:7" x14ac:dyDescent="0.3">
      <c r="A663" s="403" t="s">
        <v>919</v>
      </c>
      <c r="B663" s="403" t="s">
        <v>920</v>
      </c>
      <c r="C663" s="408">
        <v>10292</v>
      </c>
      <c r="D663" s="408">
        <v>0</v>
      </c>
      <c r="E663" s="408">
        <v>0</v>
      </c>
      <c r="F663" s="408">
        <v>10292</v>
      </c>
      <c r="G663" s="408">
        <v>0</v>
      </c>
    </row>
    <row r="664" spans="1:7" x14ac:dyDescent="0.3">
      <c r="A664" s="403" t="s">
        <v>921</v>
      </c>
      <c r="B664" s="403" t="s">
        <v>573</v>
      </c>
      <c r="C664" s="408">
        <v>1697</v>
      </c>
      <c r="D664" s="408">
        <v>0</v>
      </c>
      <c r="E664" s="408">
        <v>0</v>
      </c>
      <c r="F664" s="408">
        <v>1697</v>
      </c>
      <c r="G664" s="408">
        <v>0</v>
      </c>
    </row>
    <row r="665" spans="1:7" x14ac:dyDescent="0.3">
      <c r="A665" s="403" t="s">
        <v>922</v>
      </c>
      <c r="B665" s="403" t="s">
        <v>575</v>
      </c>
      <c r="C665" s="408">
        <v>846</v>
      </c>
      <c r="D665" s="408">
        <v>0</v>
      </c>
      <c r="E665" s="408">
        <v>0</v>
      </c>
      <c r="F665" s="408">
        <v>846</v>
      </c>
      <c r="G665" s="408">
        <v>0</v>
      </c>
    </row>
    <row r="666" spans="1:7" x14ac:dyDescent="0.3">
      <c r="A666" s="403" t="s">
        <v>4895</v>
      </c>
      <c r="B666" s="403" t="s">
        <v>2805</v>
      </c>
      <c r="C666" s="408">
        <v>0</v>
      </c>
      <c r="D666" s="408">
        <v>0</v>
      </c>
      <c r="E666" s="408">
        <v>0</v>
      </c>
      <c r="F666" s="408">
        <v>0</v>
      </c>
      <c r="G666" s="408">
        <v>0</v>
      </c>
    </row>
    <row r="667" spans="1:7" x14ac:dyDescent="0.3">
      <c r="A667" s="403" t="s">
        <v>923</v>
      </c>
      <c r="B667" s="403" t="s">
        <v>722</v>
      </c>
      <c r="C667" s="408">
        <v>3088</v>
      </c>
      <c r="D667" s="408">
        <v>543.37</v>
      </c>
      <c r="E667" s="408">
        <v>543.37</v>
      </c>
      <c r="F667" s="408">
        <v>2544.63</v>
      </c>
      <c r="G667" s="408">
        <v>17.600000000000001</v>
      </c>
    </row>
    <row r="668" spans="1:7" x14ac:dyDescent="0.3">
      <c r="A668" s="403" t="s">
        <v>4896</v>
      </c>
      <c r="B668" s="403" t="s">
        <v>794</v>
      </c>
      <c r="C668" s="408">
        <v>0</v>
      </c>
      <c r="D668" s="408">
        <v>0</v>
      </c>
      <c r="E668" s="408">
        <v>0</v>
      </c>
      <c r="F668" s="408">
        <v>0</v>
      </c>
      <c r="G668" s="408">
        <v>0</v>
      </c>
    </row>
    <row r="669" spans="1:7" x14ac:dyDescent="0.3">
      <c r="A669" s="403" t="s">
        <v>4897</v>
      </c>
      <c r="B669" s="403" t="s">
        <v>2816</v>
      </c>
      <c r="C669" s="409">
        <v>0</v>
      </c>
      <c r="D669" s="409">
        <v>0</v>
      </c>
      <c r="E669" s="409">
        <v>0</v>
      </c>
      <c r="F669" s="409">
        <v>0</v>
      </c>
      <c r="G669" s="409">
        <v>0</v>
      </c>
    </row>
    <row r="670" spans="1:7" x14ac:dyDescent="0.3">
      <c r="A670" s="403" t="s">
        <v>924</v>
      </c>
      <c r="B670" s="407"/>
      <c r="C670" s="408">
        <v>-2073133</v>
      </c>
      <c r="D670" s="408">
        <v>-533245.71</v>
      </c>
      <c r="E670" s="408">
        <v>-533245.71</v>
      </c>
      <c r="F670" s="408">
        <v>-1539887.29</v>
      </c>
      <c r="G670" s="408"/>
    </row>
    <row r="672" spans="1:7" x14ac:dyDescent="0.3">
      <c r="A672" s="403" t="s">
        <v>2517</v>
      </c>
      <c r="B672" s="407"/>
      <c r="C672" s="408"/>
      <c r="D672" s="408"/>
      <c r="E672" s="408"/>
      <c r="F672" s="408"/>
      <c r="G672" s="408"/>
    </row>
    <row r="673" spans="1:7" x14ac:dyDescent="0.3">
      <c r="A673" s="403" t="s">
        <v>925</v>
      </c>
      <c r="B673" s="403" t="s">
        <v>56</v>
      </c>
      <c r="C673" s="408">
        <v>740911</v>
      </c>
      <c r="D673" s="408">
        <v>123751.76</v>
      </c>
      <c r="E673" s="408">
        <v>123751.76</v>
      </c>
      <c r="F673" s="408">
        <v>617159.24</v>
      </c>
      <c r="G673" s="408">
        <v>16.7</v>
      </c>
    </row>
    <row r="674" spans="1:7" x14ac:dyDescent="0.3">
      <c r="A674" s="403" t="s">
        <v>4898</v>
      </c>
      <c r="B674" s="403" t="s">
        <v>2768</v>
      </c>
      <c r="C674" s="408">
        <v>0</v>
      </c>
      <c r="D674" s="408">
        <v>0</v>
      </c>
      <c r="E674" s="408">
        <v>0</v>
      </c>
      <c r="F674" s="408">
        <v>0</v>
      </c>
      <c r="G674" s="408">
        <v>0</v>
      </c>
    </row>
    <row r="675" spans="1:7" x14ac:dyDescent="0.3">
      <c r="A675" s="403" t="s">
        <v>4899</v>
      </c>
      <c r="B675" s="403" t="s">
        <v>697</v>
      </c>
      <c r="C675" s="408">
        <v>0</v>
      </c>
      <c r="D675" s="408">
        <v>0</v>
      </c>
      <c r="E675" s="408">
        <v>0</v>
      </c>
      <c r="F675" s="408">
        <v>0</v>
      </c>
      <c r="G675" s="408">
        <v>0</v>
      </c>
    </row>
    <row r="676" spans="1:7" x14ac:dyDescent="0.3">
      <c r="A676" s="403" t="s">
        <v>4900</v>
      </c>
      <c r="B676" s="403" t="s">
        <v>55</v>
      </c>
      <c r="C676" s="408">
        <v>0</v>
      </c>
      <c r="D676" s="408">
        <v>0</v>
      </c>
      <c r="E676" s="408">
        <v>0</v>
      </c>
      <c r="F676" s="408">
        <v>0</v>
      </c>
      <c r="G676" s="408">
        <v>0</v>
      </c>
    </row>
    <row r="677" spans="1:7" x14ac:dyDescent="0.3">
      <c r="A677" s="403" t="s">
        <v>4901</v>
      </c>
      <c r="B677" s="403" t="s">
        <v>934</v>
      </c>
      <c r="C677" s="408">
        <v>0</v>
      </c>
      <c r="D677" s="408">
        <v>0</v>
      </c>
      <c r="E677" s="408">
        <v>0</v>
      </c>
      <c r="F677" s="408">
        <v>0</v>
      </c>
      <c r="G677" s="408">
        <v>0</v>
      </c>
    </row>
    <row r="678" spans="1:7" x14ac:dyDescent="0.3">
      <c r="A678" s="403" t="s">
        <v>4902</v>
      </c>
      <c r="B678" s="403" t="s">
        <v>936</v>
      </c>
      <c r="C678" s="408">
        <v>0</v>
      </c>
      <c r="D678" s="408">
        <v>0</v>
      </c>
      <c r="E678" s="408">
        <v>0</v>
      </c>
      <c r="F678" s="408">
        <v>0</v>
      </c>
      <c r="G678" s="408">
        <v>0</v>
      </c>
    </row>
    <row r="679" spans="1:7" x14ac:dyDescent="0.3">
      <c r="A679" s="403" t="s">
        <v>4903</v>
      </c>
      <c r="B679" s="403" t="s">
        <v>1002</v>
      </c>
      <c r="C679" s="408">
        <v>0</v>
      </c>
      <c r="D679" s="408">
        <v>0</v>
      </c>
      <c r="E679" s="408">
        <v>0</v>
      </c>
      <c r="F679" s="408">
        <v>0</v>
      </c>
      <c r="G679" s="408">
        <v>0</v>
      </c>
    </row>
    <row r="680" spans="1:7" x14ac:dyDescent="0.3">
      <c r="A680" s="403" t="s">
        <v>926</v>
      </c>
      <c r="B680" s="403" t="s">
        <v>927</v>
      </c>
      <c r="C680" s="408">
        <v>19000</v>
      </c>
      <c r="D680" s="408">
        <v>6322</v>
      </c>
      <c r="E680" s="408">
        <v>6322</v>
      </c>
      <c r="F680" s="408">
        <v>12678</v>
      </c>
      <c r="G680" s="408">
        <v>33.270000000000003</v>
      </c>
    </row>
    <row r="681" spans="1:7" x14ac:dyDescent="0.3">
      <c r="A681" s="403" t="s">
        <v>928</v>
      </c>
      <c r="B681" s="403" t="s">
        <v>929</v>
      </c>
      <c r="C681" s="408">
        <v>887</v>
      </c>
      <c r="D681" s="408">
        <v>150</v>
      </c>
      <c r="E681" s="408">
        <v>150</v>
      </c>
      <c r="F681" s="408">
        <v>737</v>
      </c>
      <c r="G681" s="408">
        <v>16.91</v>
      </c>
    </row>
    <row r="682" spans="1:7" x14ac:dyDescent="0.3">
      <c r="A682" s="403" t="s">
        <v>930</v>
      </c>
      <c r="B682" s="403" t="s">
        <v>575</v>
      </c>
      <c r="C682" s="409">
        <v>528</v>
      </c>
      <c r="D682" s="409">
        <v>0</v>
      </c>
      <c r="E682" s="409">
        <v>0</v>
      </c>
      <c r="F682" s="409">
        <v>528</v>
      </c>
      <c r="G682" s="409">
        <v>0</v>
      </c>
    </row>
    <row r="683" spans="1:7" x14ac:dyDescent="0.3">
      <c r="A683" s="403" t="s">
        <v>2518</v>
      </c>
      <c r="B683" s="407"/>
      <c r="C683" s="408">
        <v>-761326</v>
      </c>
      <c r="D683" s="408">
        <v>-130223.76</v>
      </c>
      <c r="E683" s="408">
        <v>-130223.76</v>
      </c>
      <c r="F683" s="408">
        <v>-631102.24</v>
      </c>
      <c r="G683" s="408"/>
    </row>
    <row r="685" spans="1:7" x14ac:dyDescent="0.3">
      <c r="A685" s="403" t="s">
        <v>2519</v>
      </c>
      <c r="B685" s="407"/>
      <c r="C685" s="408"/>
      <c r="D685" s="408"/>
      <c r="E685" s="408"/>
      <c r="F685" s="408"/>
      <c r="G685" s="408"/>
    </row>
    <row r="686" spans="1:7" x14ac:dyDescent="0.3">
      <c r="A686" s="403" t="s">
        <v>4904</v>
      </c>
      <c r="B686" s="403" t="s">
        <v>180</v>
      </c>
      <c r="C686" s="408">
        <v>0</v>
      </c>
      <c r="D686" s="408">
        <v>0</v>
      </c>
      <c r="E686" s="408">
        <v>0</v>
      </c>
      <c r="F686" s="408">
        <v>0</v>
      </c>
      <c r="G686" s="408">
        <v>0</v>
      </c>
    </row>
    <row r="687" spans="1:7" x14ac:dyDescent="0.3">
      <c r="A687" s="403" t="s">
        <v>4905</v>
      </c>
      <c r="B687" s="403" t="s">
        <v>51</v>
      </c>
      <c r="C687" s="408">
        <v>0</v>
      </c>
      <c r="D687" s="408">
        <v>0</v>
      </c>
      <c r="E687" s="408">
        <v>0</v>
      </c>
      <c r="F687" s="408">
        <v>0</v>
      </c>
      <c r="G687" s="408">
        <v>0</v>
      </c>
    </row>
    <row r="688" spans="1:7" x14ac:dyDescent="0.3">
      <c r="A688" s="403" t="s">
        <v>4906</v>
      </c>
      <c r="B688" s="403" t="s">
        <v>181</v>
      </c>
      <c r="C688" s="408">
        <v>0</v>
      </c>
      <c r="D688" s="408">
        <v>0</v>
      </c>
      <c r="E688" s="408">
        <v>0</v>
      </c>
      <c r="F688" s="408">
        <v>0</v>
      </c>
      <c r="G688" s="408">
        <v>0</v>
      </c>
    </row>
    <row r="689" spans="1:7" x14ac:dyDescent="0.3">
      <c r="A689" s="403" t="s">
        <v>4907</v>
      </c>
      <c r="B689" s="403" t="s">
        <v>580</v>
      </c>
      <c r="C689" s="408">
        <v>0</v>
      </c>
      <c r="D689" s="408">
        <v>0</v>
      </c>
      <c r="E689" s="408">
        <v>0</v>
      </c>
      <c r="F689" s="408">
        <v>0</v>
      </c>
      <c r="G689" s="408">
        <v>0</v>
      </c>
    </row>
    <row r="690" spans="1:7" x14ac:dyDescent="0.3">
      <c r="A690" s="403" t="s">
        <v>4908</v>
      </c>
      <c r="B690" s="403" t="s">
        <v>2698</v>
      </c>
      <c r="C690" s="408">
        <v>0</v>
      </c>
      <c r="D690" s="408">
        <v>0</v>
      </c>
      <c r="E690" s="408">
        <v>0</v>
      </c>
      <c r="F690" s="408">
        <v>0</v>
      </c>
      <c r="G690" s="408">
        <v>0</v>
      </c>
    </row>
    <row r="691" spans="1:7" x14ac:dyDescent="0.3">
      <c r="A691" s="403" t="s">
        <v>4909</v>
      </c>
      <c r="B691" s="403" t="s">
        <v>2700</v>
      </c>
      <c r="C691" s="408">
        <v>0</v>
      </c>
      <c r="D691" s="408">
        <v>0</v>
      </c>
      <c r="E691" s="408">
        <v>0</v>
      </c>
      <c r="F691" s="408">
        <v>0</v>
      </c>
      <c r="G691" s="408">
        <v>0</v>
      </c>
    </row>
    <row r="692" spans="1:7" x14ac:dyDescent="0.3">
      <c r="A692" s="403" t="s">
        <v>4910</v>
      </c>
      <c r="B692" s="403" t="s">
        <v>2736</v>
      </c>
      <c r="C692" s="408">
        <v>0</v>
      </c>
      <c r="D692" s="408">
        <v>0</v>
      </c>
      <c r="E692" s="408">
        <v>0</v>
      </c>
      <c r="F692" s="408">
        <v>0</v>
      </c>
      <c r="G692" s="408">
        <v>0</v>
      </c>
    </row>
    <row r="693" spans="1:7" x14ac:dyDescent="0.3">
      <c r="A693" s="403" t="s">
        <v>4911</v>
      </c>
      <c r="B693" s="403" t="s">
        <v>582</v>
      </c>
      <c r="C693" s="408">
        <v>0</v>
      </c>
      <c r="D693" s="408">
        <v>0</v>
      </c>
      <c r="E693" s="408">
        <v>0</v>
      </c>
      <c r="F693" s="408">
        <v>0</v>
      </c>
      <c r="G693" s="408">
        <v>0</v>
      </c>
    </row>
    <row r="694" spans="1:7" x14ac:dyDescent="0.3">
      <c r="A694" s="403" t="s">
        <v>4912</v>
      </c>
      <c r="B694" s="403" t="s">
        <v>259</v>
      </c>
      <c r="C694" s="408">
        <v>0</v>
      </c>
      <c r="D694" s="408">
        <v>0</v>
      </c>
      <c r="E694" s="408">
        <v>0</v>
      </c>
      <c r="F694" s="408">
        <v>0</v>
      </c>
      <c r="G694" s="408">
        <v>0</v>
      </c>
    </row>
    <row r="695" spans="1:7" x14ac:dyDescent="0.3">
      <c r="A695" s="403" t="s">
        <v>4913</v>
      </c>
      <c r="B695" s="403" t="s">
        <v>53</v>
      </c>
      <c r="C695" s="408">
        <v>0</v>
      </c>
      <c r="D695" s="408">
        <v>0</v>
      </c>
      <c r="E695" s="408">
        <v>0</v>
      </c>
      <c r="F695" s="408">
        <v>0</v>
      </c>
      <c r="G695" s="408">
        <v>0</v>
      </c>
    </row>
    <row r="696" spans="1:7" x14ac:dyDescent="0.3">
      <c r="A696" s="403" t="s">
        <v>4914</v>
      </c>
      <c r="B696" s="403" t="s">
        <v>628</v>
      </c>
      <c r="C696" s="408">
        <v>0</v>
      </c>
      <c r="D696" s="408">
        <v>0</v>
      </c>
      <c r="E696" s="408">
        <v>0</v>
      </c>
      <c r="F696" s="408">
        <v>0</v>
      </c>
      <c r="G696" s="408">
        <v>0</v>
      </c>
    </row>
    <row r="697" spans="1:7" x14ac:dyDescent="0.3">
      <c r="A697" s="403" t="s">
        <v>4915</v>
      </c>
      <c r="B697" s="403" t="s">
        <v>1639</v>
      </c>
      <c r="C697" s="408">
        <v>0</v>
      </c>
      <c r="D697" s="408">
        <v>0</v>
      </c>
      <c r="E697" s="408">
        <v>0</v>
      </c>
      <c r="F697" s="408">
        <v>0</v>
      </c>
      <c r="G697" s="408">
        <v>0</v>
      </c>
    </row>
    <row r="698" spans="1:7" x14ac:dyDescent="0.3">
      <c r="A698" s="403" t="s">
        <v>4916</v>
      </c>
      <c r="B698" s="403" t="s">
        <v>630</v>
      </c>
      <c r="C698" s="408">
        <v>0</v>
      </c>
      <c r="D698" s="408">
        <v>0</v>
      </c>
      <c r="E698" s="408">
        <v>0</v>
      </c>
      <c r="F698" s="408">
        <v>0</v>
      </c>
      <c r="G698" s="408">
        <v>0</v>
      </c>
    </row>
    <row r="699" spans="1:7" x14ac:dyDescent="0.3">
      <c r="A699" s="403" t="s">
        <v>4917</v>
      </c>
      <c r="B699" s="403" t="s">
        <v>2743</v>
      </c>
      <c r="C699" s="408">
        <v>0</v>
      </c>
      <c r="D699" s="408">
        <v>0</v>
      </c>
      <c r="E699" s="408">
        <v>0</v>
      </c>
      <c r="F699" s="408">
        <v>0</v>
      </c>
      <c r="G699" s="408">
        <v>0</v>
      </c>
    </row>
    <row r="700" spans="1:7" x14ac:dyDescent="0.3">
      <c r="A700" s="403" t="s">
        <v>931</v>
      </c>
      <c r="B700" s="403" t="s">
        <v>54</v>
      </c>
      <c r="C700" s="408">
        <v>17674</v>
      </c>
      <c r="D700" s="408">
        <v>16281</v>
      </c>
      <c r="E700" s="408">
        <v>16281</v>
      </c>
      <c r="F700" s="408">
        <v>1393</v>
      </c>
      <c r="G700" s="408">
        <v>92.12</v>
      </c>
    </row>
    <row r="701" spans="1:7" x14ac:dyDescent="0.3">
      <c r="A701" s="403" t="s">
        <v>4918</v>
      </c>
      <c r="B701" s="403" t="s">
        <v>588</v>
      </c>
      <c r="C701" s="408">
        <v>0</v>
      </c>
      <c r="D701" s="408">
        <v>0</v>
      </c>
      <c r="E701" s="408">
        <v>0</v>
      </c>
      <c r="F701" s="408">
        <v>0</v>
      </c>
      <c r="G701" s="408">
        <v>0</v>
      </c>
    </row>
    <row r="702" spans="1:7" x14ac:dyDescent="0.3">
      <c r="A702" s="403" t="s">
        <v>4919</v>
      </c>
      <c r="B702" s="403" t="s">
        <v>812</v>
      </c>
      <c r="C702" s="408">
        <v>0</v>
      </c>
      <c r="D702" s="408">
        <v>0</v>
      </c>
      <c r="E702" s="408">
        <v>0</v>
      </c>
      <c r="F702" s="408">
        <v>0</v>
      </c>
      <c r="G702" s="408">
        <v>0</v>
      </c>
    </row>
    <row r="703" spans="1:7" x14ac:dyDescent="0.3">
      <c r="A703" s="403" t="s">
        <v>4920</v>
      </c>
      <c r="B703" s="403" t="s">
        <v>592</v>
      </c>
      <c r="C703" s="408">
        <v>0</v>
      </c>
      <c r="D703" s="408">
        <v>0</v>
      </c>
      <c r="E703" s="408">
        <v>0</v>
      </c>
      <c r="F703" s="408">
        <v>0</v>
      </c>
      <c r="G703" s="408">
        <v>0</v>
      </c>
    </row>
    <row r="704" spans="1:7" x14ac:dyDescent="0.3">
      <c r="A704" s="403" t="s">
        <v>4921</v>
      </c>
      <c r="B704" s="403" t="s">
        <v>563</v>
      </c>
      <c r="C704" s="408">
        <v>0</v>
      </c>
      <c r="D704" s="408">
        <v>0</v>
      </c>
      <c r="E704" s="408">
        <v>0</v>
      </c>
      <c r="F704" s="408">
        <v>0</v>
      </c>
      <c r="G704" s="408">
        <v>0</v>
      </c>
    </row>
    <row r="705" spans="1:7" x14ac:dyDescent="0.3">
      <c r="A705" s="403" t="s">
        <v>4922</v>
      </c>
      <c r="B705" s="403" t="s">
        <v>595</v>
      </c>
      <c r="C705" s="408">
        <v>0</v>
      </c>
      <c r="D705" s="408">
        <v>0</v>
      </c>
      <c r="E705" s="408">
        <v>0</v>
      </c>
      <c r="F705" s="408">
        <v>0</v>
      </c>
      <c r="G705" s="408">
        <v>0</v>
      </c>
    </row>
    <row r="706" spans="1:7" x14ac:dyDescent="0.3">
      <c r="A706" s="403" t="s">
        <v>4923</v>
      </c>
      <c r="B706" s="403" t="s">
        <v>2745</v>
      </c>
      <c r="C706" s="408">
        <v>0</v>
      </c>
      <c r="D706" s="408">
        <v>0</v>
      </c>
      <c r="E706" s="408">
        <v>0</v>
      </c>
      <c r="F706" s="408">
        <v>0</v>
      </c>
      <c r="G706" s="408">
        <v>0</v>
      </c>
    </row>
    <row r="707" spans="1:7" x14ac:dyDescent="0.3">
      <c r="A707" s="403" t="s">
        <v>4924</v>
      </c>
      <c r="B707" s="403" t="s">
        <v>761</v>
      </c>
      <c r="C707" s="408">
        <v>0</v>
      </c>
      <c r="D707" s="408">
        <v>0</v>
      </c>
      <c r="E707" s="408">
        <v>0</v>
      </c>
      <c r="F707" s="408">
        <v>0</v>
      </c>
      <c r="G707" s="408">
        <v>0</v>
      </c>
    </row>
    <row r="708" spans="1:7" x14ac:dyDescent="0.3">
      <c r="A708" s="403" t="s">
        <v>4925</v>
      </c>
      <c r="B708" s="403" t="s">
        <v>56</v>
      </c>
      <c r="C708" s="408">
        <v>0</v>
      </c>
      <c r="D708" s="408">
        <v>0</v>
      </c>
      <c r="E708" s="408">
        <v>0</v>
      </c>
      <c r="F708" s="408">
        <v>0</v>
      </c>
      <c r="G708" s="408">
        <v>0</v>
      </c>
    </row>
    <row r="709" spans="1:7" x14ac:dyDescent="0.3">
      <c r="A709" s="403" t="s">
        <v>4926</v>
      </c>
      <c r="B709" s="403" t="s">
        <v>2768</v>
      </c>
      <c r="C709" s="408">
        <v>0</v>
      </c>
      <c r="D709" s="408">
        <v>0</v>
      </c>
      <c r="E709" s="408">
        <v>0</v>
      </c>
      <c r="F709" s="408">
        <v>0</v>
      </c>
      <c r="G709" s="408">
        <v>0</v>
      </c>
    </row>
    <row r="710" spans="1:7" x14ac:dyDescent="0.3">
      <c r="A710" s="403" t="s">
        <v>4927</v>
      </c>
      <c r="B710" s="403" t="s">
        <v>697</v>
      </c>
      <c r="C710" s="408">
        <v>0</v>
      </c>
      <c r="D710" s="408">
        <v>0</v>
      </c>
      <c r="E710" s="408">
        <v>0</v>
      </c>
      <c r="F710" s="408">
        <v>0</v>
      </c>
      <c r="G710" s="408">
        <v>0</v>
      </c>
    </row>
    <row r="711" spans="1:7" x14ac:dyDescent="0.3">
      <c r="A711" s="403" t="s">
        <v>932</v>
      </c>
      <c r="B711" s="403" t="s">
        <v>55</v>
      </c>
      <c r="C711" s="408">
        <v>166464</v>
      </c>
      <c r="D711" s="408">
        <v>45625.67</v>
      </c>
      <c r="E711" s="408">
        <v>45625.67</v>
      </c>
      <c r="F711" s="408">
        <v>120838.33</v>
      </c>
      <c r="G711" s="408">
        <v>27.41</v>
      </c>
    </row>
    <row r="712" spans="1:7" x14ac:dyDescent="0.3">
      <c r="A712" s="403" t="s">
        <v>933</v>
      </c>
      <c r="B712" s="403" t="s">
        <v>934</v>
      </c>
      <c r="C712" s="408">
        <v>41168</v>
      </c>
      <c r="D712" s="408">
        <v>6140</v>
      </c>
      <c r="E712" s="408">
        <v>6140</v>
      </c>
      <c r="F712" s="408">
        <v>35028</v>
      </c>
      <c r="G712" s="408">
        <v>14.91</v>
      </c>
    </row>
    <row r="713" spans="1:7" x14ac:dyDescent="0.3">
      <c r="A713" s="403" t="s">
        <v>935</v>
      </c>
      <c r="B713" s="403" t="s">
        <v>936</v>
      </c>
      <c r="C713" s="408">
        <v>27055</v>
      </c>
      <c r="D713" s="408">
        <v>0</v>
      </c>
      <c r="E713" s="408">
        <v>0</v>
      </c>
      <c r="F713" s="408">
        <v>27055</v>
      </c>
      <c r="G713" s="408">
        <v>0</v>
      </c>
    </row>
    <row r="714" spans="1:7" x14ac:dyDescent="0.3">
      <c r="A714" s="403" t="s">
        <v>4928</v>
      </c>
      <c r="B714" s="403" t="s">
        <v>1002</v>
      </c>
      <c r="C714" s="408">
        <v>0</v>
      </c>
      <c r="D714" s="408">
        <v>0</v>
      </c>
      <c r="E714" s="408">
        <v>0</v>
      </c>
      <c r="F714" s="408">
        <v>0</v>
      </c>
      <c r="G714" s="408">
        <v>0</v>
      </c>
    </row>
    <row r="715" spans="1:7" x14ac:dyDescent="0.3">
      <c r="A715" s="403" t="s">
        <v>4929</v>
      </c>
      <c r="B715" s="403" t="s">
        <v>927</v>
      </c>
      <c r="C715" s="408">
        <v>0</v>
      </c>
      <c r="D715" s="408">
        <v>0</v>
      </c>
      <c r="E715" s="408">
        <v>0</v>
      </c>
      <c r="F715" s="408">
        <v>0</v>
      </c>
      <c r="G715" s="408">
        <v>0</v>
      </c>
    </row>
    <row r="716" spans="1:7" x14ac:dyDescent="0.3">
      <c r="A716" s="403" t="s">
        <v>937</v>
      </c>
      <c r="B716" s="403" t="s">
        <v>575</v>
      </c>
      <c r="C716" s="409">
        <v>3196</v>
      </c>
      <c r="D716" s="409">
        <v>360</v>
      </c>
      <c r="E716" s="409">
        <v>360</v>
      </c>
      <c r="F716" s="409">
        <v>2836</v>
      </c>
      <c r="G716" s="409">
        <v>11.26</v>
      </c>
    </row>
    <row r="717" spans="1:7" x14ac:dyDescent="0.3">
      <c r="A717" s="403" t="s">
        <v>2520</v>
      </c>
      <c r="B717" s="407"/>
      <c r="C717" s="408">
        <v>-255557</v>
      </c>
      <c r="D717" s="408">
        <v>-68406.67</v>
      </c>
      <c r="E717" s="408">
        <v>-68406.67</v>
      </c>
      <c r="F717" s="408">
        <v>-187150.33</v>
      </c>
      <c r="G717" s="408"/>
    </row>
    <row r="719" spans="1:7" x14ac:dyDescent="0.3">
      <c r="A719" s="403" t="s">
        <v>356</v>
      </c>
      <c r="B719" s="407"/>
      <c r="C719" s="408"/>
      <c r="D719" s="408"/>
      <c r="E719" s="408"/>
      <c r="F719" s="408"/>
      <c r="G719" s="408"/>
    </row>
    <row r="720" spans="1:7" x14ac:dyDescent="0.3">
      <c r="A720" s="403" t="s">
        <v>4930</v>
      </c>
      <c r="B720" s="403" t="s">
        <v>180</v>
      </c>
      <c r="C720" s="408">
        <v>0</v>
      </c>
      <c r="D720" s="408">
        <v>0</v>
      </c>
      <c r="E720" s="408">
        <v>0</v>
      </c>
      <c r="F720" s="408">
        <v>0</v>
      </c>
      <c r="G720" s="408">
        <v>0</v>
      </c>
    </row>
    <row r="721" spans="1:7" x14ac:dyDescent="0.3">
      <c r="A721" s="403" t="s">
        <v>4931</v>
      </c>
      <c r="B721" s="403" t="s">
        <v>51</v>
      </c>
      <c r="C721" s="408">
        <v>0</v>
      </c>
      <c r="D721" s="408">
        <v>0</v>
      </c>
      <c r="E721" s="408">
        <v>0</v>
      </c>
      <c r="F721" s="408">
        <v>0</v>
      </c>
      <c r="G721" s="408">
        <v>0</v>
      </c>
    </row>
    <row r="722" spans="1:7" x14ac:dyDescent="0.3">
      <c r="A722" s="403" t="s">
        <v>4932</v>
      </c>
      <c r="B722" s="403" t="s">
        <v>181</v>
      </c>
      <c r="C722" s="408">
        <v>0</v>
      </c>
      <c r="D722" s="408">
        <v>0</v>
      </c>
      <c r="E722" s="408">
        <v>0</v>
      </c>
      <c r="F722" s="408">
        <v>0</v>
      </c>
      <c r="G722" s="408">
        <v>0</v>
      </c>
    </row>
    <row r="723" spans="1:7" x14ac:dyDescent="0.3">
      <c r="A723" s="403" t="s">
        <v>4933</v>
      </c>
      <c r="B723" s="403" t="s">
        <v>580</v>
      </c>
      <c r="C723" s="408">
        <v>0</v>
      </c>
      <c r="D723" s="408">
        <v>0</v>
      </c>
      <c r="E723" s="408">
        <v>0</v>
      </c>
      <c r="F723" s="408">
        <v>0</v>
      </c>
      <c r="G723" s="408">
        <v>0</v>
      </c>
    </row>
    <row r="724" spans="1:7" x14ac:dyDescent="0.3">
      <c r="A724" s="403" t="s">
        <v>4934</v>
      </c>
      <c r="B724" s="403" t="s">
        <v>2694</v>
      </c>
      <c r="C724" s="408">
        <v>0</v>
      </c>
      <c r="D724" s="408">
        <v>0</v>
      </c>
      <c r="E724" s="408">
        <v>0</v>
      </c>
      <c r="F724" s="408">
        <v>0</v>
      </c>
      <c r="G724" s="408">
        <v>0</v>
      </c>
    </row>
    <row r="725" spans="1:7" x14ac:dyDescent="0.3">
      <c r="A725" s="403" t="s">
        <v>4935</v>
      </c>
      <c r="B725" s="403" t="s">
        <v>2696</v>
      </c>
      <c r="C725" s="408">
        <v>0</v>
      </c>
      <c r="D725" s="408">
        <v>0</v>
      </c>
      <c r="E725" s="408">
        <v>0</v>
      </c>
      <c r="F725" s="408">
        <v>0</v>
      </c>
      <c r="G725" s="408">
        <v>0</v>
      </c>
    </row>
    <row r="726" spans="1:7" x14ac:dyDescent="0.3">
      <c r="A726" s="403" t="s">
        <v>4936</v>
      </c>
      <c r="B726" s="403" t="s">
        <v>2712</v>
      </c>
      <c r="C726" s="408">
        <v>0</v>
      </c>
      <c r="D726" s="408">
        <v>0</v>
      </c>
      <c r="E726" s="408">
        <v>0</v>
      </c>
      <c r="F726" s="408">
        <v>0</v>
      </c>
      <c r="G726" s="408">
        <v>0</v>
      </c>
    </row>
    <row r="727" spans="1:7" x14ac:dyDescent="0.3">
      <c r="A727" s="403" t="s">
        <v>4937</v>
      </c>
      <c r="B727" s="403" t="s">
        <v>2734</v>
      </c>
      <c r="C727" s="408">
        <v>0</v>
      </c>
      <c r="D727" s="408">
        <v>0</v>
      </c>
      <c r="E727" s="408">
        <v>0</v>
      </c>
      <c r="F727" s="408">
        <v>0</v>
      </c>
      <c r="G727" s="408">
        <v>0</v>
      </c>
    </row>
    <row r="728" spans="1:7" x14ac:dyDescent="0.3">
      <c r="A728" s="403" t="s">
        <v>4938</v>
      </c>
      <c r="B728" s="403" t="s">
        <v>582</v>
      </c>
      <c r="C728" s="408">
        <v>0</v>
      </c>
      <c r="D728" s="408">
        <v>0</v>
      </c>
      <c r="E728" s="408">
        <v>0</v>
      </c>
      <c r="F728" s="408">
        <v>0</v>
      </c>
      <c r="G728" s="408">
        <v>0</v>
      </c>
    </row>
    <row r="729" spans="1:7" x14ac:dyDescent="0.3">
      <c r="A729" s="403" t="s">
        <v>4939</v>
      </c>
      <c r="B729" s="403" t="s">
        <v>259</v>
      </c>
      <c r="C729" s="408">
        <v>0</v>
      </c>
      <c r="D729" s="408">
        <v>0</v>
      </c>
      <c r="E729" s="408">
        <v>0</v>
      </c>
      <c r="F729" s="408">
        <v>0</v>
      </c>
      <c r="G729" s="408">
        <v>0</v>
      </c>
    </row>
    <row r="730" spans="1:7" x14ac:dyDescent="0.3">
      <c r="A730" s="403" t="s">
        <v>4940</v>
      </c>
      <c r="B730" s="403" t="s">
        <v>53</v>
      </c>
      <c r="C730" s="408">
        <v>0</v>
      </c>
      <c r="D730" s="408">
        <v>0</v>
      </c>
      <c r="E730" s="408">
        <v>0</v>
      </c>
      <c r="F730" s="408">
        <v>0</v>
      </c>
      <c r="G730" s="408">
        <v>0</v>
      </c>
    </row>
    <row r="731" spans="1:7" x14ac:dyDescent="0.3">
      <c r="A731" s="403" t="s">
        <v>4941</v>
      </c>
      <c r="B731" s="403" t="s">
        <v>628</v>
      </c>
      <c r="C731" s="408">
        <v>0</v>
      </c>
      <c r="D731" s="408">
        <v>0</v>
      </c>
      <c r="E731" s="408">
        <v>0</v>
      </c>
      <c r="F731" s="408">
        <v>0</v>
      </c>
      <c r="G731" s="408">
        <v>0</v>
      </c>
    </row>
    <row r="732" spans="1:7" x14ac:dyDescent="0.3">
      <c r="A732" s="403" t="s">
        <v>4942</v>
      </c>
      <c r="B732" s="403" t="s">
        <v>1639</v>
      </c>
      <c r="C732" s="408">
        <v>0</v>
      </c>
      <c r="D732" s="408">
        <v>0</v>
      </c>
      <c r="E732" s="408">
        <v>0</v>
      </c>
      <c r="F732" s="408">
        <v>0</v>
      </c>
      <c r="G732" s="408">
        <v>0</v>
      </c>
    </row>
    <row r="733" spans="1:7" x14ac:dyDescent="0.3">
      <c r="A733" s="403" t="s">
        <v>4943</v>
      </c>
      <c r="B733" s="403" t="s">
        <v>630</v>
      </c>
      <c r="C733" s="408">
        <v>0</v>
      </c>
      <c r="D733" s="408">
        <v>0</v>
      </c>
      <c r="E733" s="408">
        <v>0</v>
      </c>
      <c r="F733" s="408">
        <v>0</v>
      </c>
      <c r="G733" s="408">
        <v>0</v>
      </c>
    </row>
    <row r="734" spans="1:7" x14ac:dyDescent="0.3">
      <c r="A734" s="403" t="s">
        <v>4944</v>
      </c>
      <c r="B734" s="403" t="s">
        <v>257</v>
      </c>
      <c r="C734" s="408">
        <v>0</v>
      </c>
      <c r="D734" s="408">
        <v>0</v>
      </c>
      <c r="E734" s="408">
        <v>0</v>
      </c>
      <c r="F734" s="408">
        <v>0</v>
      </c>
      <c r="G734" s="408">
        <v>0</v>
      </c>
    </row>
    <row r="735" spans="1:7" x14ac:dyDescent="0.3">
      <c r="A735" s="403" t="s">
        <v>4945</v>
      </c>
      <c r="B735" s="403" t="s">
        <v>2743</v>
      </c>
      <c r="C735" s="408">
        <v>0</v>
      </c>
      <c r="D735" s="408">
        <v>0</v>
      </c>
      <c r="E735" s="408">
        <v>0</v>
      </c>
      <c r="F735" s="408">
        <v>0</v>
      </c>
      <c r="G735" s="408">
        <v>0</v>
      </c>
    </row>
    <row r="736" spans="1:7" x14ac:dyDescent="0.3">
      <c r="A736" s="403" t="s">
        <v>938</v>
      </c>
      <c r="B736" s="403" t="s">
        <v>54</v>
      </c>
      <c r="C736" s="408">
        <v>34258</v>
      </c>
      <c r="D736" s="408">
        <v>31785.22</v>
      </c>
      <c r="E736" s="408">
        <v>31785.22</v>
      </c>
      <c r="F736" s="408">
        <v>2472.7800000000002</v>
      </c>
      <c r="G736" s="408">
        <v>92.78</v>
      </c>
    </row>
    <row r="737" spans="1:7" x14ac:dyDescent="0.3">
      <c r="A737" s="403" t="s">
        <v>4946</v>
      </c>
      <c r="B737" s="403" t="s">
        <v>588</v>
      </c>
      <c r="C737" s="408">
        <v>0</v>
      </c>
      <c r="D737" s="408">
        <v>0</v>
      </c>
      <c r="E737" s="408">
        <v>0</v>
      </c>
      <c r="F737" s="408">
        <v>0</v>
      </c>
      <c r="G737" s="408">
        <v>0</v>
      </c>
    </row>
    <row r="738" spans="1:7" x14ac:dyDescent="0.3">
      <c r="A738" s="403" t="s">
        <v>4947</v>
      </c>
      <c r="B738" s="403" t="s">
        <v>812</v>
      </c>
      <c r="C738" s="408">
        <v>0</v>
      </c>
      <c r="D738" s="408">
        <v>0</v>
      </c>
      <c r="E738" s="408">
        <v>0</v>
      </c>
      <c r="F738" s="408">
        <v>0</v>
      </c>
      <c r="G738" s="408">
        <v>0</v>
      </c>
    </row>
    <row r="739" spans="1:7" x14ac:dyDescent="0.3">
      <c r="A739" s="403" t="s">
        <v>4948</v>
      </c>
      <c r="B739" s="403" t="s">
        <v>592</v>
      </c>
      <c r="C739" s="408">
        <v>0</v>
      </c>
      <c r="D739" s="408">
        <v>0</v>
      </c>
      <c r="E739" s="408">
        <v>0</v>
      </c>
      <c r="F739" s="408">
        <v>0</v>
      </c>
      <c r="G739" s="408">
        <v>0</v>
      </c>
    </row>
    <row r="740" spans="1:7" x14ac:dyDescent="0.3">
      <c r="A740" s="403" t="s">
        <v>4949</v>
      </c>
      <c r="B740" s="403" t="s">
        <v>563</v>
      </c>
      <c r="C740" s="408">
        <v>0</v>
      </c>
      <c r="D740" s="408">
        <v>0</v>
      </c>
      <c r="E740" s="408">
        <v>0</v>
      </c>
      <c r="F740" s="408">
        <v>0</v>
      </c>
      <c r="G740" s="408">
        <v>0</v>
      </c>
    </row>
    <row r="741" spans="1:7" x14ac:dyDescent="0.3">
      <c r="A741" s="403" t="s">
        <v>939</v>
      </c>
      <c r="B741" s="403" t="s">
        <v>595</v>
      </c>
      <c r="C741" s="408">
        <v>29</v>
      </c>
      <c r="D741" s="408">
        <v>13.82</v>
      </c>
      <c r="E741" s="408">
        <v>13.82</v>
      </c>
      <c r="F741" s="408">
        <v>15.18</v>
      </c>
      <c r="G741" s="408">
        <v>47.66</v>
      </c>
    </row>
    <row r="742" spans="1:7" x14ac:dyDescent="0.3">
      <c r="A742" s="403" t="s">
        <v>4950</v>
      </c>
      <c r="B742" s="403" t="s">
        <v>2745</v>
      </c>
      <c r="C742" s="408">
        <v>0</v>
      </c>
      <c r="D742" s="408">
        <v>0</v>
      </c>
      <c r="E742" s="408">
        <v>0</v>
      </c>
      <c r="F742" s="408">
        <v>0</v>
      </c>
      <c r="G742" s="408">
        <v>0</v>
      </c>
    </row>
    <row r="743" spans="1:7" x14ac:dyDescent="0.3">
      <c r="A743" s="403" t="s">
        <v>4951</v>
      </c>
      <c r="B743" s="403" t="s">
        <v>761</v>
      </c>
      <c r="C743" s="408">
        <v>0</v>
      </c>
      <c r="D743" s="408">
        <v>0</v>
      </c>
      <c r="E743" s="408">
        <v>0</v>
      </c>
      <c r="F743" s="408">
        <v>0</v>
      </c>
      <c r="G743" s="408">
        <v>0</v>
      </c>
    </row>
    <row r="744" spans="1:7" x14ac:dyDescent="0.3">
      <c r="A744" s="403" t="s">
        <v>940</v>
      </c>
      <c r="B744" s="403" t="s">
        <v>907</v>
      </c>
      <c r="C744" s="408">
        <v>4216</v>
      </c>
      <c r="D744" s="408">
        <v>83.12</v>
      </c>
      <c r="E744" s="408">
        <v>83.12</v>
      </c>
      <c r="F744" s="408">
        <v>4132.88</v>
      </c>
      <c r="G744" s="408">
        <v>1.97</v>
      </c>
    </row>
    <row r="745" spans="1:7" x14ac:dyDescent="0.3">
      <c r="A745" s="403" t="s">
        <v>4952</v>
      </c>
      <c r="B745" s="403" t="s">
        <v>2753</v>
      </c>
      <c r="C745" s="408">
        <v>0</v>
      </c>
      <c r="D745" s="408">
        <v>0</v>
      </c>
      <c r="E745" s="408">
        <v>0</v>
      </c>
      <c r="F745" s="408">
        <v>0</v>
      </c>
      <c r="G745" s="408">
        <v>0</v>
      </c>
    </row>
    <row r="746" spans="1:7" x14ac:dyDescent="0.3">
      <c r="A746" s="403" t="s">
        <v>4953</v>
      </c>
      <c r="B746" s="403" t="s">
        <v>2755</v>
      </c>
      <c r="C746" s="408">
        <v>0</v>
      </c>
      <c r="D746" s="408">
        <v>0</v>
      </c>
      <c r="E746" s="408">
        <v>0</v>
      </c>
      <c r="F746" s="408">
        <v>0</v>
      </c>
      <c r="G746" s="408">
        <v>0</v>
      </c>
    </row>
    <row r="747" spans="1:7" x14ac:dyDescent="0.3">
      <c r="A747" s="403" t="s">
        <v>4954</v>
      </c>
      <c r="B747" s="403" t="s">
        <v>1599</v>
      </c>
      <c r="C747" s="408">
        <v>0</v>
      </c>
      <c r="D747" s="408">
        <v>0</v>
      </c>
      <c r="E747" s="408">
        <v>0</v>
      </c>
      <c r="F747" s="408">
        <v>0</v>
      </c>
      <c r="G747" s="408">
        <v>0</v>
      </c>
    </row>
    <row r="748" spans="1:7" x14ac:dyDescent="0.3">
      <c r="A748" s="403" t="s">
        <v>4955</v>
      </c>
      <c r="B748" s="403" t="s">
        <v>2758</v>
      </c>
      <c r="C748" s="408">
        <v>0</v>
      </c>
      <c r="D748" s="408">
        <v>0</v>
      </c>
      <c r="E748" s="408">
        <v>0</v>
      </c>
      <c r="F748" s="408">
        <v>0</v>
      </c>
      <c r="G748" s="408">
        <v>0</v>
      </c>
    </row>
    <row r="749" spans="1:7" x14ac:dyDescent="0.3">
      <c r="A749" s="403" t="s">
        <v>4956</v>
      </c>
      <c r="B749" s="403" t="s">
        <v>1077</v>
      </c>
      <c r="C749" s="408">
        <v>0</v>
      </c>
      <c r="D749" s="408">
        <v>0</v>
      </c>
      <c r="E749" s="408">
        <v>0</v>
      </c>
      <c r="F749" s="408">
        <v>0</v>
      </c>
      <c r="G749" s="408">
        <v>0</v>
      </c>
    </row>
    <row r="750" spans="1:7" x14ac:dyDescent="0.3">
      <c r="A750" s="403" t="s">
        <v>941</v>
      </c>
      <c r="B750" s="403" t="s">
        <v>183</v>
      </c>
      <c r="C750" s="408">
        <v>98807</v>
      </c>
      <c r="D750" s="408">
        <v>7552.75</v>
      </c>
      <c r="E750" s="408">
        <v>7552.75</v>
      </c>
      <c r="F750" s="408">
        <v>91254.25</v>
      </c>
      <c r="G750" s="408">
        <v>7.64</v>
      </c>
    </row>
    <row r="751" spans="1:7" x14ac:dyDescent="0.3">
      <c r="A751" s="403" t="s">
        <v>942</v>
      </c>
      <c r="B751" s="403" t="s">
        <v>943</v>
      </c>
      <c r="C751" s="408">
        <v>42155</v>
      </c>
      <c r="D751" s="408">
        <v>0</v>
      </c>
      <c r="E751" s="408">
        <v>0</v>
      </c>
      <c r="F751" s="408">
        <v>42155</v>
      </c>
      <c r="G751" s="408">
        <v>0</v>
      </c>
    </row>
    <row r="752" spans="1:7" x14ac:dyDescent="0.3">
      <c r="A752" s="403" t="s">
        <v>944</v>
      </c>
      <c r="B752" s="403" t="s">
        <v>262</v>
      </c>
      <c r="C752" s="408">
        <v>1584</v>
      </c>
      <c r="D752" s="408">
        <v>148.01</v>
      </c>
      <c r="E752" s="408">
        <v>148.01</v>
      </c>
      <c r="F752" s="408">
        <v>1435.99</v>
      </c>
      <c r="G752" s="408">
        <v>9.34</v>
      </c>
    </row>
    <row r="753" spans="1:7" x14ac:dyDescent="0.3">
      <c r="A753" s="403" t="s">
        <v>945</v>
      </c>
      <c r="B753" s="403" t="s">
        <v>55</v>
      </c>
      <c r="C753" s="408">
        <v>99107</v>
      </c>
      <c r="D753" s="408">
        <v>21301.97</v>
      </c>
      <c r="E753" s="408">
        <v>21301.97</v>
      </c>
      <c r="F753" s="408">
        <v>77805.03</v>
      </c>
      <c r="G753" s="408">
        <v>21.49</v>
      </c>
    </row>
    <row r="754" spans="1:7" x14ac:dyDescent="0.3">
      <c r="A754" s="403" t="s">
        <v>946</v>
      </c>
      <c r="B754" s="403" t="s">
        <v>914</v>
      </c>
      <c r="C754" s="408">
        <v>1279</v>
      </c>
      <c r="D754" s="408">
        <v>0</v>
      </c>
      <c r="E754" s="408">
        <v>0</v>
      </c>
      <c r="F754" s="408">
        <v>1279</v>
      </c>
      <c r="G754" s="408">
        <v>0</v>
      </c>
    </row>
    <row r="755" spans="1:7" x14ac:dyDescent="0.3">
      <c r="A755" s="403" t="s">
        <v>947</v>
      </c>
      <c r="B755" s="403" t="s">
        <v>569</v>
      </c>
      <c r="C755" s="408">
        <v>1492</v>
      </c>
      <c r="D755" s="408">
        <v>0</v>
      </c>
      <c r="E755" s="408">
        <v>0</v>
      </c>
      <c r="F755" s="408">
        <v>1492</v>
      </c>
      <c r="G755" s="408">
        <v>0</v>
      </c>
    </row>
    <row r="756" spans="1:7" x14ac:dyDescent="0.3">
      <c r="A756" s="403" t="s">
        <v>948</v>
      </c>
      <c r="B756" s="403" t="s">
        <v>571</v>
      </c>
      <c r="C756" s="408">
        <v>266</v>
      </c>
      <c r="D756" s="408">
        <v>0</v>
      </c>
      <c r="E756" s="408">
        <v>0</v>
      </c>
      <c r="F756" s="408">
        <v>266</v>
      </c>
      <c r="G756" s="408">
        <v>0</v>
      </c>
    </row>
    <row r="757" spans="1:7" x14ac:dyDescent="0.3">
      <c r="A757" s="403" t="s">
        <v>949</v>
      </c>
      <c r="B757" s="403" t="s">
        <v>950</v>
      </c>
      <c r="C757" s="408">
        <v>91810</v>
      </c>
      <c r="D757" s="408">
        <v>0</v>
      </c>
      <c r="E757" s="408">
        <v>0</v>
      </c>
      <c r="F757" s="408">
        <v>91810</v>
      </c>
      <c r="G757" s="408">
        <v>0</v>
      </c>
    </row>
    <row r="758" spans="1:7" x14ac:dyDescent="0.3">
      <c r="A758" s="403" t="s">
        <v>4957</v>
      </c>
      <c r="B758" s="403" t="s">
        <v>607</v>
      </c>
      <c r="C758" s="408">
        <v>0</v>
      </c>
      <c r="D758" s="408">
        <v>0</v>
      </c>
      <c r="E758" s="408">
        <v>0</v>
      </c>
      <c r="F758" s="408">
        <v>0</v>
      </c>
      <c r="G758" s="408">
        <v>0</v>
      </c>
    </row>
    <row r="759" spans="1:7" x14ac:dyDescent="0.3">
      <c r="A759" s="403" t="s">
        <v>4958</v>
      </c>
      <c r="B759" s="403" t="s">
        <v>2787</v>
      </c>
      <c r="C759" s="408">
        <v>0</v>
      </c>
      <c r="D759" s="408">
        <v>0</v>
      </c>
      <c r="E759" s="408">
        <v>0</v>
      </c>
      <c r="F759" s="408">
        <v>0</v>
      </c>
      <c r="G759" s="408">
        <v>0</v>
      </c>
    </row>
    <row r="760" spans="1:7" x14ac:dyDescent="0.3">
      <c r="A760" s="403" t="s">
        <v>951</v>
      </c>
      <c r="B760" s="403" t="s">
        <v>952</v>
      </c>
      <c r="C760" s="408">
        <v>0</v>
      </c>
      <c r="D760" s="408">
        <v>185</v>
      </c>
      <c r="E760" s="408">
        <v>185</v>
      </c>
      <c r="F760" s="408">
        <v>-185</v>
      </c>
      <c r="G760" s="408">
        <v>100</v>
      </c>
    </row>
    <row r="761" spans="1:7" x14ac:dyDescent="0.3">
      <c r="A761" s="403" t="s">
        <v>953</v>
      </c>
      <c r="B761" s="403" t="s">
        <v>330</v>
      </c>
      <c r="C761" s="408">
        <v>10539</v>
      </c>
      <c r="D761" s="408">
        <v>4101.9799999999996</v>
      </c>
      <c r="E761" s="408">
        <v>4101.9799999999996</v>
      </c>
      <c r="F761" s="408">
        <v>6437.02</v>
      </c>
      <c r="G761" s="408">
        <v>38.92</v>
      </c>
    </row>
    <row r="762" spans="1:7" x14ac:dyDescent="0.3">
      <c r="A762" s="403" t="s">
        <v>954</v>
      </c>
      <c r="B762" s="403" t="s">
        <v>674</v>
      </c>
      <c r="C762" s="408">
        <v>8323</v>
      </c>
      <c r="D762" s="408">
        <v>40.14</v>
      </c>
      <c r="E762" s="408">
        <v>40.14</v>
      </c>
      <c r="F762" s="408">
        <v>8282.86</v>
      </c>
      <c r="G762" s="408">
        <v>0.48</v>
      </c>
    </row>
    <row r="763" spans="1:7" x14ac:dyDescent="0.3">
      <c r="A763" s="403" t="s">
        <v>955</v>
      </c>
      <c r="B763" s="403" t="s">
        <v>676</v>
      </c>
      <c r="C763" s="408">
        <v>3294</v>
      </c>
      <c r="D763" s="408">
        <v>1745.79</v>
      </c>
      <c r="E763" s="408">
        <v>1745.79</v>
      </c>
      <c r="F763" s="408">
        <v>1548.21</v>
      </c>
      <c r="G763" s="408">
        <v>53</v>
      </c>
    </row>
    <row r="764" spans="1:7" x14ac:dyDescent="0.3">
      <c r="A764" s="403" t="s">
        <v>4959</v>
      </c>
      <c r="B764" s="403" t="s">
        <v>317</v>
      </c>
      <c r="C764" s="408">
        <v>0</v>
      </c>
      <c r="D764" s="408">
        <v>0</v>
      </c>
      <c r="E764" s="408">
        <v>0</v>
      </c>
      <c r="F764" s="408">
        <v>0</v>
      </c>
      <c r="G764" s="408">
        <v>0</v>
      </c>
    </row>
    <row r="765" spans="1:7" x14ac:dyDescent="0.3">
      <c r="A765" s="403" t="s">
        <v>956</v>
      </c>
      <c r="B765" s="403" t="s">
        <v>573</v>
      </c>
      <c r="C765" s="408">
        <v>426</v>
      </c>
      <c r="D765" s="408">
        <v>0</v>
      </c>
      <c r="E765" s="408">
        <v>0</v>
      </c>
      <c r="F765" s="408">
        <v>426</v>
      </c>
      <c r="G765" s="408">
        <v>0</v>
      </c>
    </row>
    <row r="766" spans="1:7" x14ac:dyDescent="0.3">
      <c r="A766" s="403" t="s">
        <v>957</v>
      </c>
      <c r="B766" s="403" t="s">
        <v>575</v>
      </c>
      <c r="C766" s="408">
        <v>518</v>
      </c>
      <c r="D766" s="408">
        <v>247.92</v>
      </c>
      <c r="E766" s="408">
        <v>247.92</v>
      </c>
      <c r="F766" s="408">
        <v>270.08</v>
      </c>
      <c r="G766" s="408">
        <v>47.86</v>
      </c>
    </row>
    <row r="767" spans="1:7" x14ac:dyDescent="0.3">
      <c r="A767" s="403" t="s">
        <v>4960</v>
      </c>
      <c r="B767" s="403" t="s">
        <v>791</v>
      </c>
      <c r="C767" s="408">
        <v>0</v>
      </c>
      <c r="D767" s="408">
        <v>0</v>
      </c>
      <c r="E767" s="408">
        <v>0</v>
      </c>
      <c r="F767" s="408">
        <v>0</v>
      </c>
      <c r="G767" s="408">
        <v>0</v>
      </c>
    </row>
    <row r="768" spans="1:7" x14ac:dyDescent="0.3">
      <c r="A768" s="403" t="s">
        <v>4961</v>
      </c>
      <c r="B768" s="403" t="s">
        <v>1087</v>
      </c>
      <c r="C768" s="408">
        <v>0</v>
      </c>
      <c r="D768" s="408">
        <v>0</v>
      </c>
      <c r="E768" s="408">
        <v>0</v>
      </c>
      <c r="F768" s="408">
        <v>0</v>
      </c>
      <c r="G768" s="408">
        <v>0</v>
      </c>
    </row>
    <row r="769" spans="1:7" x14ac:dyDescent="0.3">
      <c r="A769" s="403" t="s">
        <v>4962</v>
      </c>
      <c r="B769" s="403" t="s">
        <v>722</v>
      </c>
      <c r="C769" s="409">
        <v>0</v>
      </c>
      <c r="D769" s="409">
        <v>0</v>
      </c>
      <c r="E769" s="409">
        <v>0</v>
      </c>
      <c r="F769" s="409">
        <v>0</v>
      </c>
      <c r="G769" s="409">
        <v>0</v>
      </c>
    </row>
    <row r="770" spans="1:7" x14ac:dyDescent="0.3">
      <c r="A770" s="403" t="s">
        <v>958</v>
      </c>
      <c r="B770" s="407"/>
      <c r="C770" s="408">
        <v>-398103</v>
      </c>
      <c r="D770" s="408">
        <v>-67205.72</v>
      </c>
      <c r="E770" s="408">
        <v>-67205.72</v>
      </c>
      <c r="F770" s="408">
        <v>-330897.28000000003</v>
      </c>
      <c r="G770" s="408"/>
    </row>
    <row r="772" spans="1:7" x14ac:dyDescent="0.3">
      <c r="A772" s="403" t="s">
        <v>2521</v>
      </c>
      <c r="B772" s="407"/>
      <c r="C772" s="408"/>
      <c r="D772" s="408"/>
      <c r="E772" s="408"/>
      <c r="F772" s="408"/>
      <c r="G772" s="408"/>
    </row>
    <row r="773" spans="1:7" x14ac:dyDescent="0.3">
      <c r="A773" s="403" t="s">
        <v>959</v>
      </c>
      <c r="B773" s="403" t="s">
        <v>58</v>
      </c>
      <c r="C773" s="409">
        <v>514299</v>
      </c>
      <c r="D773" s="409">
        <v>345768.08</v>
      </c>
      <c r="E773" s="409">
        <v>345768.08</v>
      </c>
      <c r="F773" s="409">
        <v>168530.92</v>
      </c>
      <c r="G773" s="409">
        <v>67.23</v>
      </c>
    </row>
    <row r="774" spans="1:7" x14ac:dyDescent="0.3">
      <c r="A774" s="403" t="s">
        <v>2522</v>
      </c>
      <c r="B774" s="407"/>
      <c r="C774" s="408">
        <v>-514299</v>
      </c>
      <c r="D774" s="408">
        <v>-345768.08</v>
      </c>
      <c r="E774" s="408">
        <v>-345768.08</v>
      </c>
      <c r="F774" s="408">
        <v>-168530.92</v>
      </c>
      <c r="G774" s="408"/>
    </row>
    <row r="776" spans="1:7" x14ac:dyDescent="0.3">
      <c r="A776" s="403" t="s">
        <v>2523</v>
      </c>
      <c r="B776" s="407"/>
      <c r="C776" s="408"/>
      <c r="D776" s="408"/>
      <c r="E776" s="408"/>
      <c r="F776" s="408"/>
      <c r="G776" s="408"/>
    </row>
    <row r="777" spans="1:7" x14ac:dyDescent="0.3">
      <c r="A777" s="403" t="s">
        <v>960</v>
      </c>
      <c r="B777" s="403" t="s">
        <v>961</v>
      </c>
      <c r="C777" s="409">
        <v>63114</v>
      </c>
      <c r="D777" s="409">
        <v>0</v>
      </c>
      <c r="E777" s="409">
        <v>0</v>
      </c>
      <c r="F777" s="409">
        <v>63114</v>
      </c>
      <c r="G777" s="409">
        <v>0</v>
      </c>
    </row>
    <row r="778" spans="1:7" x14ac:dyDescent="0.3">
      <c r="A778" s="403" t="s">
        <v>2524</v>
      </c>
      <c r="B778" s="407"/>
      <c r="C778" s="408">
        <v>-63114</v>
      </c>
      <c r="D778" s="408">
        <v>0</v>
      </c>
      <c r="E778" s="408">
        <v>0</v>
      </c>
      <c r="F778" s="408">
        <v>-63114</v>
      </c>
      <c r="G778" s="408"/>
    </row>
    <row r="780" spans="1:7" x14ac:dyDescent="0.3">
      <c r="A780" s="403" t="s">
        <v>2525</v>
      </c>
      <c r="B780" s="407"/>
      <c r="C780" s="408"/>
      <c r="D780" s="408"/>
      <c r="E780" s="408"/>
      <c r="F780" s="408"/>
      <c r="G780" s="408"/>
    </row>
    <row r="781" spans="1:7" x14ac:dyDescent="0.3">
      <c r="A781" s="403" t="s">
        <v>962</v>
      </c>
      <c r="B781" s="403" t="s">
        <v>963</v>
      </c>
      <c r="C781" s="409">
        <v>13500</v>
      </c>
      <c r="D781" s="409">
        <v>-126.06</v>
      </c>
      <c r="E781" s="409">
        <v>-126.06</v>
      </c>
      <c r="F781" s="409">
        <v>13626.06</v>
      </c>
      <c r="G781" s="409">
        <v>-0.93</v>
      </c>
    </row>
    <row r="782" spans="1:7" x14ac:dyDescent="0.3">
      <c r="A782" s="403" t="s">
        <v>2526</v>
      </c>
      <c r="B782" s="407"/>
      <c r="C782" s="408">
        <v>-13500</v>
      </c>
      <c r="D782" s="408">
        <v>126.06</v>
      </c>
      <c r="E782" s="408">
        <v>126.06</v>
      </c>
      <c r="F782" s="408">
        <v>-13626.06</v>
      </c>
      <c r="G782" s="408"/>
    </row>
    <row r="784" spans="1:7" x14ac:dyDescent="0.3">
      <c r="A784" s="403" t="s">
        <v>4963</v>
      </c>
      <c r="B784" s="407"/>
      <c r="C784" s="408"/>
      <c r="D784" s="408"/>
      <c r="E784" s="408"/>
      <c r="F784" s="408"/>
      <c r="G784" s="408"/>
    </row>
    <row r="785" spans="1:7" x14ac:dyDescent="0.3">
      <c r="A785" s="403" t="s">
        <v>4964</v>
      </c>
      <c r="B785" s="403" t="s">
        <v>791</v>
      </c>
      <c r="C785" s="408">
        <v>0</v>
      </c>
      <c r="D785" s="408">
        <v>0</v>
      </c>
      <c r="E785" s="408">
        <v>0</v>
      </c>
      <c r="F785" s="408">
        <v>0</v>
      </c>
      <c r="G785" s="408">
        <v>0</v>
      </c>
    </row>
    <row r="786" spans="1:7" x14ac:dyDescent="0.3">
      <c r="A786" s="403" t="s">
        <v>4965</v>
      </c>
      <c r="B786" s="403" t="s">
        <v>2851</v>
      </c>
      <c r="C786" s="408">
        <v>0</v>
      </c>
      <c r="D786" s="408">
        <v>0</v>
      </c>
      <c r="E786" s="408">
        <v>0</v>
      </c>
      <c r="F786" s="408">
        <v>0</v>
      </c>
      <c r="G786" s="408">
        <v>0</v>
      </c>
    </row>
    <row r="787" spans="1:7" x14ac:dyDescent="0.3">
      <c r="A787" s="403" t="s">
        <v>4966</v>
      </c>
      <c r="B787" s="403" t="s">
        <v>2853</v>
      </c>
      <c r="C787" s="408">
        <v>0</v>
      </c>
      <c r="D787" s="408">
        <v>0</v>
      </c>
      <c r="E787" s="408">
        <v>0</v>
      </c>
      <c r="F787" s="408">
        <v>0</v>
      </c>
      <c r="G787" s="408">
        <v>0</v>
      </c>
    </row>
    <row r="788" spans="1:7" x14ac:dyDescent="0.3">
      <c r="A788" s="403" t="s">
        <v>4967</v>
      </c>
      <c r="B788" s="403" t="s">
        <v>2855</v>
      </c>
      <c r="C788" s="408">
        <v>0</v>
      </c>
      <c r="D788" s="408">
        <v>0</v>
      </c>
      <c r="E788" s="408">
        <v>0</v>
      </c>
      <c r="F788" s="408">
        <v>0</v>
      </c>
      <c r="G788" s="408">
        <v>0</v>
      </c>
    </row>
    <row r="789" spans="1:7" x14ac:dyDescent="0.3">
      <c r="A789" s="403" t="s">
        <v>4968</v>
      </c>
      <c r="B789" s="403" t="s">
        <v>2857</v>
      </c>
      <c r="C789" s="408">
        <v>0</v>
      </c>
      <c r="D789" s="408">
        <v>0</v>
      </c>
      <c r="E789" s="408">
        <v>0</v>
      </c>
      <c r="F789" s="408">
        <v>0</v>
      </c>
      <c r="G789" s="408">
        <v>0</v>
      </c>
    </row>
    <row r="790" spans="1:7" x14ac:dyDescent="0.3">
      <c r="A790" s="403" t="s">
        <v>4969</v>
      </c>
      <c r="B790" s="403" t="s">
        <v>2859</v>
      </c>
      <c r="C790" s="408">
        <v>0</v>
      </c>
      <c r="D790" s="408">
        <v>0</v>
      </c>
      <c r="E790" s="408">
        <v>0</v>
      </c>
      <c r="F790" s="408">
        <v>0</v>
      </c>
      <c r="G790" s="408">
        <v>0</v>
      </c>
    </row>
    <row r="791" spans="1:7" x14ac:dyDescent="0.3">
      <c r="A791" s="403" t="s">
        <v>4970</v>
      </c>
      <c r="B791" s="403" t="s">
        <v>2861</v>
      </c>
      <c r="C791" s="409">
        <v>0</v>
      </c>
      <c r="D791" s="409">
        <v>0</v>
      </c>
      <c r="E791" s="409">
        <v>0</v>
      </c>
      <c r="F791" s="409">
        <v>0</v>
      </c>
      <c r="G791" s="409">
        <v>0</v>
      </c>
    </row>
    <row r="792" spans="1:7" x14ac:dyDescent="0.3">
      <c r="A792" s="403" t="s">
        <v>4971</v>
      </c>
      <c r="B792" s="407"/>
      <c r="C792" s="408">
        <v>0</v>
      </c>
      <c r="D792" s="408">
        <v>0</v>
      </c>
      <c r="E792" s="408">
        <v>0</v>
      </c>
      <c r="F792" s="408">
        <v>0</v>
      </c>
      <c r="G792" s="408"/>
    </row>
    <row r="794" spans="1:7" x14ac:dyDescent="0.3">
      <c r="A794" s="403" t="s">
        <v>2527</v>
      </c>
      <c r="B794" s="407"/>
      <c r="C794" s="408"/>
      <c r="D794" s="408"/>
      <c r="E794" s="408"/>
      <c r="F794" s="408"/>
      <c r="G794" s="408"/>
    </row>
    <row r="795" spans="1:7" x14ac:dyDescent="0.3">
      <c r="A795" s="403" t="s">
        <v>964</v>
      </c>
      <c r="B795" s="403" t="s">
        <v>965</v>
      </c>
      <c r="C795" s="409">
        <v>0</v>
      </c>
      <c r="D795" s="409">
        <v>42000</v>
      </c>
      <c r="E795" s="409">
        <v>42000</v>
      </c>
      <c r="F795" s="409">
        <v>-42000</v>
      </c>
      <c r="G795" s="409">
        <v>100</v>
      </c>
    </row>
    <row r="796" spans="1:7" x14ac:dyDescent="0.3">
      <c r="A796" s="403" t="s">
        <v>2528</v>
      </c>
      <c r="B796" s="407"/>
      <c r="C796" s="408">
        <v>0</v>
      </c>
      <c r="D796" s="408">
        <v>-42000</v>
      </c>
      <c r="E796" s="408">
        <v>-42000</v>
      </c>
      <c r="F796" s="408">
        <v>42000</v>
      </c>
      <c r="G796" s="408"/>
    </row>
    <row r="798" spans="1:7" x14ac:dyDescent="0.3">
      <c r="A798" s="403" t="s">
        <v>2529</v>
      </c>
      <c r="B798" s="407"/>
      <c r="C798" s="408"/>
      <c r="D798" s="408"/>
      <c r="E798" s="408"/>
      <c r="F798" s="408"/>
      <c r="G798" s="408"/>
    </row>
    <row r="799" spans="1:7" x14ac:dyDescent="0.3">
      <c r="A799" s="403" t="s">
        <v>4972</v>
      </c>
      <c r="B799" s="403" t="s">
        <v>2820</v>
      </c>
      <c r="C799" s="408">
        <v>0</v>
      </c>
      <c r="D799" s="408">
        <v>0</v>
      </c>
      <c r="E799" s="408">
        <v>0</v>
      </c>
      <c r="F799" s="408">
        <v>0</v>
      </c>
      <c r="G799" s="408">
        <v>0</v>
      </c>
    </row>
    <row r="800" spans="1:7" x14ac:dyDescent="0.3">
      <c r="A800" s="403" t="s">
        <v>966</v>
      </c>
      <c r="B800" s="403" t="s">
        <v>967</v>
      </c>
      <c r="C800" s="408">
        <v>1246397</v>
      </c>
      <c r="D800" s="408">
        <v>0</v>
      </c>
      <c r="E800" s="408">
        <v>0</v>
      </c>
      <c r="F800" s="408">
        <v>1246397</v>
      </c>
      <c r="G800" s="408">
        <v>0</v>
      </c>
    </row>
    <row r="801" spans="1:7" x14ac:dyDescent="0.3">
      <c r="A801" s="403" t="s">
        <v>968</v>
      </c>
      <c r="B801" s="403" t="s">
        <v>969</v>
      </c>
      <c r="C801" s="408">
        <v>104887</v>
      </c>
      <c r="D801" s="408">
        <v>0</v>
      </c>
      <c r="E801" s="408">
        <v>0</v>
      </c>
      <c r="F801" s="408">
        <v>104887</v>
      </c>
      <c r="G801" s="408">
        <v>0</v>
      </c>
    </row>
    <row r="802" spans="1:7" x14ac:dyDescent="0.3">
      <c r="A802" s="403" t="s">
        <v>970</v>
      </c>
      <c r="B802" s="403" t="s">
        <v>971</v>
      </c>
      <c r="C802" s="408">
        <v>324681</v>
      </c>
      <c r="D802" s="408">
        <v>249965.64</v>
      </c>
      <c r="E802" s="408">
        <v>249965.64</v>
      </c>
      <c r="F802" s="408">
        <v>74715.360000000001</v>
      </c>
      <c r="G802" s="408">
        <v>76.989999999999995</v>
      </c>
    </row>
    <row r="803" spans="1:7" x14ac:dyDescent="0.3">
      <c r="A803" s="403" t="s">
        <v>4973</v>
      </c>
      <c r="B803" s="403" t="s">
        <v>2822</v>
      </c>
      <c r="C803" s="408">
        <v>0</v>
      </c>
      <c r="D803" s="408">
        <v>0</v>
      </c>
      <c r="E803" s="408">
        <v>0</v>
      </c>
      <c r="F803" s="408">
        <v>0</v>
      </c>
      <c r="G803" s="408">
        <v>0</v>
      </c>
    </row>
    <row r="804" spans="1:7" x14ac:dyDescent="0.3">
      <c r="A804" s="403" t="s">
        <v>4974</v>
      </c>
      <c r="B804" s="403" t="s">
        <v>2824</v>
      </c>
      <c r="C804" s="408">
        <v>0</v>
      </c>
      <c r="D804" s="408">
        <v>0</v>
      </c>
      <c r="E804" s="408">
        <v>0</v>
      </c>
      <c r="F804" s="408">
        <v>0</v>
      </c>
      <c r="G804" s="408">
        <v>0</v>
      </c>
    </row>
    <row r="805" spans="1:7" x14ac:dyDescent="0.3">
      <c r="A805" s="403" t="s">
        <v>4975</v>
      </c>
      <c r="B805" s="403" t="s">
        <v>2826</v>
      </c>
      <c r="C805" s="408">
        <v>0</v>
      </c>
      <c r="D805" s="408">
        <v>0</v>
      </c>
      <c r="E805" s="408">
        <v>0</v>
      </c>
      <c r="F805" s="408">
        <v>0</v>
      </c>
      <c r="G805" s="408">
        <v>0</v>
      </c>
    </row>
    <row r="806" spans="1:7" x14ac:dyDescent="0.3">
      <c r="A806" s="403" t="s">
        <v>4976</v>
      </c>
      <c r="B806" s="403" t="s">
        <v>2828</v>
      </c>
      <c r="C806" s="408">
        <v>0</v>
      </c>
      <c r="D806" s="408">
        <v>0</v>
      </c>
      <c r="E806" s="408">
        <v>0</v>
      </c>
      <c r="F806" s="408">
        <v>0</v>
      </c>
      <c r="G806" s="408">
        <v>0</v>
      </c>
    </row>
    <row r="807" spans="1:7" x14ac:dyDescent="0.3">
      <c r="A807" s="403" t="s">
        <v>4977</v>
      </c>
      <c r="B807" s="403" t="s">
        <v>2830</v>
      </c>
      <c r="C807" s="408">
        <v>0</v>
      </c>
      <c r="D807" s="408">
        <v>0</v>
      </c>
      <c r="E807" s="408">
        <v>0</v>
      </c>
      <c r="F807" s="408">
        <v>0</v>
      </c>
      <c r="G807" s="408">
        <v>0</v>
      </c>
    </row>
    <row r="808" spans="1:7" x14ac:dyDescent="0.3">
      <c r="A808" s="403" t="s">
        <v>4978</v>
      </c>
      <c r="B808" s="403" t="s">
        <v>2832</v>
      </c>
      <c r="C808" s="408">
        <v>0</v>
      </c>
      <c r="D808" s="408">
        <v>0</v>
      </c>
      <c r="E808" s="408">
        <v>0</v>
      </c>
      <c r="F808" s="408">
        <v>0</v>
      </c>
      <c r="G808" s="408">
        <v>0</v>
      </c>
    </row>
    <row r="809" spans="1:7" x14ac:dyDescent="0.3">
      <c r="A809" s="403" t="s">
        <v>4979</v>
      </c>
      <c r="B809" s="403" t="s">
        <v>1345</v>
      </c>
      <c r="C809" s="408">
        <v>0</v>
      </c>
      <c r="D809" s="408">
        <v>0</v>
      </c>
      <c r="E809" s="408">
        <v>0</v>
      </c>
      <c r="F809" s="408">
        <v>0</v>
      </c>
      <c r="G809" s="408">
        <v>0</v>
      </c>
    </row>
    <row r="810" spans="1:7" x14ac:dyDescent="0.3">
      <c r="A810" s="403" t="s">
        <v>972</v>
      </c>
      <c r="B810" s="403" t="s">
        <v>973</v>
      </c>
      <c r="C810" s="408">
        <v>311867</v>
      </c>
      <c r="D810" s="408">
        <v>0</v>
      </c>
      <c r="E810" s="408">
        <v>0</v>
      </c>
      <c r="F810" s="408">
        <v>311867</v>
      </c>
      <c r="G810" s="408">
        <v>0</v>
      </c>
    </row>
    <row r="811" spans="1:7" x14ac:dyDescent="0.3">
      <c r="A811" s="403" t="s">
        <v>4980</v>
      </c>
      <c r="B811" s="403" t="s">
        <v>2835</v>
      </c>
      <c r="C811" s="408">
        <v>0</v>
      </c>
      <c r="D811" s="408">
        <v>0</v>
      </c>
      <c r="E811" s="408">
        <v>0</v>
      </c>
      <c r="F811" s="408">
        <v>0</v>
      </c>
      <c r="G811" s="408">
        <v>0</v>
      </c>
    </row>
    <row r="812" spans="1:7" x14ac:dyDescent="0.3">
      <c r="A812" s="403" t="s">
        <v>4981</v>
      </c>
      <c r="B812" s="403" t="s">
        <v>2837</v>
      </c>
      <c r="C812" s="408">
        <v>0</v>
      </c>
      <c r="D812" s="408">
        <v>0</v>
      </c>
      <c r="E812" s="408">
        <v>0</v>
      </c>
      <c r="F812" s="408">
        <v>0</v>
      </c>
      <c r="G812" s="408">
        <v>0</v>
      </c>
    </row>
    <row r="813" spans="1:7" x14ac:dyDescent="0.3">
      <c r="A813" s="403" t="s">
        <v>4982</v>
      </c>
      <c r="B813" s="403" t="s">
        <v>2839</v>
      </c>
      <c r="C813" s="408">
        <v>0</v>
      </c>
      <c r="D813" s="408">
        <v>0</v>
      </c>
      <c r="E813" s="408">
        <v>0</v>
      </c>
      <c r="F813" s="408">
        <v>0</v>
      </c>
      <c r="G813" s="408">
        <v>0</v>
      </c>
    </row>
    <row r="814" spans="1:7" x14ac:dyDescent="0.3">
      <c r="A814" s="403" t="s">
        <v>4983</v>
      </c>
      <c r="B814" s="403" t="s">
        <v>2841</v>
      </c>
      <c r="C814" s="408">
        <v>0</v>
      </c>
      <c r="D814" s="408">
        <v>0</v>
      </c>
      <c r="E814" s="408">
        <v>0</v>
      </c>
      <c r="F814" s="408">
        <v>0</v>
      </c>
      <c r="G814" s="408">
        <v>0</v>
      </c>
    </row>
    <row r="815" spans="1:7" x14ac:dyDescent="0.3">
      <c r="A815" s="403" t="s">
        <v>4984</v>
      </c>
      <c r="B815" s="403" t="s">
        <v>2843</v>
      </c>
      <c r="C815" s="408">
        <v>0</v>
      </c>
      <c r="D815" s="408">
        <v>0</v>
      </c>
      <c r="E815" s="408">
        <v>0</v>
      </c>
      <c r="F815" s="408">
        <v>0</v>
      </c>
      <c r="G815" s="408">
        <v>0</v>
      </c>
    </row>
    <row r="816" spans="1:7" x14ac:dyDescent="0.3">
      <c r="A816" s="403" t="s">
        <v>4985</v>
      </c>
      <c r="B816" s="403" t="s">
        <v>2845</v>
      </c>
      <c r="C816" s="408">
        <v>0</v>
      </c>
      <c r="D816" s="408">
        <v>0</v>
      </c>
      <c r="E816" s="408">
        <v>0</v>
      </c>
      <c r="F816" s="408">
        <v>0</v>
      </c>
      <c r="G816" s="408">
        <v>0</v>
      </c>
    </row>
    <row r="817" spans="1:7" x14ac:dyDescent="0.3">
      <c r="A817" s="403" t="s">
        <v>4986</v>
      </c>
      <c r="B817" s="403" t="s">
        <v>2847</v>
      </c>
      <c r="C817" s="408">
        <v>0</v>
      </c>
      <c r="D817" s="408">
        <v>0</v>
      </c>
      <c r="E817" s="408">
        <v>0</v>
      </c>
      <c r="F817" s="408">
        <v>0</v>
      </c>
      <c r="G817" s="408">
        <v>0</v>
      </c>
    </row>
    <row r="818" spans="1:7" x14ac:dyDescent="0.3">
      <c r="A818" s="403" t="s">
        <v>4987</v>
      </c>
      <c r="B818" s="403" t="s">
        <v>2849</v>
      </c>
      <c r="C818" s="409">
        <v>0</v>
      </c>
      <c r="D818" s="409">
        <v>0</v>
      </c>
      <c r="E818" s="409">
        <v>0</v>
      </c>
      <c r="F818" s="409">
        <v>0</v>
      </c>
      <c r="G818" s="409">
        <v>0</v>
      </c>
    </row>
    <row r="819" spans="1:7" x14ac:dyDescent="0.3">
      <c r="A819" s="403" t="s">
        <v>2530</v>
      </c>
      <c r="B819" s="407"/>
      <c r="C819" s="408">
        <v>-1987832</v>
      </c>
      <c r="D819" s="408">
        <v>-249965.64</v>
      </c>
      <c r="E819" s="408">
        <v>-249965.64</v>
      </c>
      <c r="F819" s="408">
        <v>-1737866.36</v>
      </c>
      <c r="G819" s="408"/>
    </row>
    <row r="821" spans="1:7" x14ac:dyDescent="0.3">
      <c r="A821" s="407"/>
      <c r="B821" s="402"/>
      <c r="C821" s="402"/>
      <c r="D821" s="402"/>
      <c r="E821" s="402"/>
      <c r="F821" s="402"/>
      <c r="G821" s="402"/>
    </row>
    <row r="823" spans="1:7" x14ac:dyDescent="0.3">
      <c r="A823" s="403" t="s">
        <v>234</v>
      </c>
      <c r="B823" s="407"/>
      <c r="C823" s="408">
        <v>14677161</v>
      </c>
      <c r="D823" s="408">
        <v>11432023.199999999</v>
      </c>
      <c r="E823" s="408">
        <v>11432023.199999999</v>
      </c>
      <c r="F823" s="408">
        <v>3245137.8</v>
      </c>
      <c r="G823" s="408">
        <v>77.89</v>
      </c>
    </row>
    <row r="824" spans="1:7" x14ac:dyDescent="0.3">
      <c r="A824" s="403" t="s">
        <v>2338</v>
      </c>
      <c r="B824" s="407"/>
      <c r="C824" s="409">
        <v>15016036</v>
      </c>
      <c r="D824" s="409">
        <v>3784700.05</v>
      </c>
      <c r="E824" s="409">
        <v>3784700.05</v>
      </c>
      <c r="F824" s="409">
        <v>11231335.949999999</v>
      </c>
      <c r="G824" s="409">
        <v>25.2</v>
      </c>
    </row>
    <row r="825" spans="1:7" x14ac:dyDescent="0.3">
      <c r="A825" s="403" t="s">
        <v>977</v>
      </c>
      <c r="B825" s="407"/>
      <c r="C825" s="408">
        <v>-338875</v>
      </c>
      <c r="D825" s="408">
        <v>7647323.1500000004</v>
      </c>
      <c r="E825" s="408">
        <v>7647323.1500000004</v>
      </c>
      <c r="F825" s="408">
        <v>-7986198.1500000004</v>
      </c>
      <c r="G825" s="408">
        <v>2256.6799999999998</v>
      </c>
    </row>
  </sheetData>
  <autoFilter ref="A1:G825" xr:uid="{D81C2399-C6A1-4346-B529-D963CAD8C2FA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78C3-CE36-48B5-A888-43F65ACC4835}">
  <sheetPr>
    <tabColor rgb="FFFFC000"/>
  </sheetPr>
  <dimension ref="A1:G1498"/>
  <sheetViews>
    <sheetView workbookViewId="0">
      <pane ySplit="7" topLeftCell="A743" activePane="bottomLeft" state="frozen"/>
      <selection pane="bottomLeft" activeCell="A8" sqref="A8:XFD8"/>
    </sheetView>
  </sheetViews>
  <sheetFormatPr defaultRowHeight="14.4" x14ac:dyDescent="0.3"/>
  <cols>
    <col min="1" max="1" width="30.109375" style="239" customWidth="1"/>
    <col min="2" max="2" width="36.77734375" style="239" bestFit="1" customWidth="1"/>
    <col min="3" max="3" width="16.109375" style="239" bestFit="1" customWidth="1"/>
    <col min="4" max="5" width="12.77734375" style="239" bestFit="1" customWidth="1"/>
    <col min="6" max="6" width="13.33203125" style="239" bestFit="1" customWidth="1"/>
    <col min="7" max="7" width="9.21875" style="239" bestFit="1" customWidth="1"/>
  </cols>
  <sheetData>
    <row r="1" spans="1:7" x14ac:dyDescent="0.3">
      <c r="A1" s="411" t="s">
        <v>2490</v>
      </c>
      <c r="B1" s="410"/>
      <c r="C1" s="410"/>
      <c r="D1" s="410"/>
      <c r="E1" s="410"/>
      <c r="F1" s="410"/>
      <c r="G1" s="410"/>
    </row>
    <row r="2" spans="1:7" x14ac:dyDescent="0.3">
      <c r="A2" s="411" t="s">
        <v>4993</v>
      </c>
      <c r="B2" s="410"/>
      <c r="C2" s="410"/>
      <c r="D2" s="410"/>
      <c r="E2" s="410"/>
      <c r="F2" s="410"/>
      <c r="G2" s="410"/>
    </row>
    <row r="3" spans="1:7" x14ac:dyDescent="0.3">
      <c r="A3" s="411" t="s">
        <v>441</v>
      </c>
      <c r="B3" s="410"/>
      <c r="C3" s="410"/>
      <c r="D3" s="410"/>
      <c r="E3" s="410"/>
      <c r="F3" s="410"/>
      <c r="G3" s="410"/>
    </row>
    <row r="4" spans="1:7" x14ac:dyDescent="0.3">
      <c r="A4" s="240"/>
      <c r="B4" s="243"/>
      <c r="C4" s="243"/>
      <c r="D4" s="243"/>
      <c r="E4" s="243"/>
      <c r="F4" s="243"/>
      <c r="G4" s="243"/>
    </row>
    <row r="5" spans="1:7" x14ac:dyDescent="0.3">
      <c r="A5" s="411" t="s">
        <v>193</v>
      </c>
      <c r="B5" s="411" t="s">
        <v>193</v>
      </c>
      <c r="C5" s="413" t="s">
        <v>193</v>
      </c>
      <c r="D5" s="413" t="s">
        <v>193</v>
      </c>
      <c r="E5" s="413" t="s">
        <v>5011</v>
      </c>
      <c r="F5" s="413" t="s">
        <v>193</v>
      </c>
      <c r="G5" s="413" t="s">
        <v>193</v>
      </c>
    </row>
    <row r="6" spans="1:7" x14ac:dyDescent="0.3">
      <c r="A6" s="411" t="s">
        <v>193</v>
      </c>
      <c r="B6" s="411" t="s">
        <v>193</v>
      </c>
      <c r="C6" s="413" t="s">
        <v>347</v>
      </c>
      <c r="D6" s="413" t="s">
        <v>5012</v>
      </c>
      <c r="E6" s="413" t="s">
        <v>5013</v>
      </c>
      <c r="F6" s="413" t="s">
        <v>5014</v>
      </c>
      <c r="G6" s="413" t="s">
        <v>5015</v>
      </c>
    </row>
    <row r="7" spans="1:7" x14ac:dyDescent="0.3">
      <c r="A7" s="412" t="s">
        <v>40</v>
      </c>
      <c r="B7" s="412" t="s">
        <v>442</v>
      </c>
      <c r="C7" s="414" t="s">
        <v>5016</v>
      </c>
      <c r="D7" s="414" t="s">
        <v>5020</v>
      </c>
      <c r="E7" s="414" t="s">
        <v>5020</v>
      </c>
      <c r="F7" s="414" t="s">
        <v>298</v>
      </c>
      <c r="G7" s="414" t="s">
        <v>5017</v>
      </c>
    </row>
    <row r="8" spans="1:7" x14ac:dyDescent="0.3">
      <c r="A8" s="240"/>
    </row>
    <row r="9" spans="1:7" x14ac:dyDescent="0.3">
      <c r="A9" s="411" t="s">
        <v>345</v>
      </c>
      <c r="B9" s="410"/>
      <c r="C9" s="410"/>
      <c r="D9" s="410"/>
      <c r="E9" s="410"/>
      <c r="F9" s="410"/>
      <c r="G9" s="410"/>
    </row>
    <row r="10" spans="1:7" x14ac:dyDescent="0.3">
      <c r="A10" s="411" t="s">
        <v>444</v>
      </c>
      <c r="B10" s="411" t="s">
        <v>43</v>
      </c>
      <c r="C10" s="415">
        <v>9633776</v>
      </c>
      <c r="D10" s="415">
        <v>9633776.2599999998</v>
      </c>
      <c r="E10" s="415">
        <v>304247.44</v>
      </c>
      <c r="F10" s="415">
        <v>-0.26</v>
      </c>
      <c r="G10" s="415">
        <v>100</v>
      </c>
    </row>
    <row r="11" spans="1:7" x14ac:dyDescent="0.3">
      <c r="A11" s="411" t="s">
        <v>445</v>
      </c>
      <c r="B11" s="411" t="s">
        <v>446</v>
      </c>
      <c r="C11" s="415">
        <v>50000</v>
      </c>
      <c r="D11" s="415">
        <v>30160.05</v>
      </c>
      <c r="E11" s="415">
        <v>30160.05</v>
      </c>
      <c r="F11" s="415">
        <v>19839.95</v>
      </c>
      <c r="G11" s="415">
        <v>60.32</v>
      </c>
    </row>
    <row r="12" spans="1:7" x14ac:dyDescent="0.3">
      <c r="A12" s="411" t="s">
        <v>447</v>
      </c>
      <c r="B12" s="411" t="s">
        <v>47</v>
      </c>
      <c r="C12" s="415">
        <v>292000</v>
      </c>
      <c r="D12" s="415">
        <v>270402.42</v>
      </c>
      <c r="E12" s="415">
        <v>10412.040000000001</v>
      </c>
      <c r="F12" s="415">
        <v>21597.58</v>
      </c>
      <c r="G12" s="415">
        <v>92.6</v>
      </c>
    </row>
    <row r="13" spans="1:7" x14ac:dyDescent="0.3">
      <c r="A13" s="411" t="s">
        <v>448</v>
      </c>
      <c r="B13" s="411" t="s">
        <v>48</v>
      </c>
      <c r="C13" s="415">
        <v>250000</v>
      </c>
      <c r="D13" s="415">
        <v>117736.17</v>
      </c>
      <c r="E13" s="415">
        <v>59372.9</v>
      </c>
      <c r="F13" s="415">
        <v>132263.82999999999</v>
      </c>
      <c r="G13" s="415">
        <v>47.09</v>
      </c>
    </row>
    <row r="14" spans="1:7" x14ac:dyDescent="0.3">
      <c r="A14" s="411" t="s">
        <v>449</v>
      </c>
      <c r="B14" s="411" t="s">
        <v>450</v>
      </c>
      <c r="C14" s="415">
        <v>1750</v>
      </c>
      <c r="D14" s="415">
        <v>1750</v>
      </c>
      <c r="E14" s="415">
        <v>1000</v>
      </c>
      <c r="F14" s="415">
        <v>0</v>
      </c>
      <c r="G14" s="415">
        <v>100</v>
      </c>
    </row>
    <row r="15" spans="1:7" x14ac:dyDescent="0.3">
      <c r="A15" s="411" t="s">
        <v>451</v>
      </c>
      <c r="B15" s="411" t="s">
        <v>452</v>
      </c>
      <c r="C15" s="415">
        <v>50</v>
      </c>
      <c r="D15" s="415">
        <v>0</v>
      </c>
      <c r="E15" s="415">
        <v>0</v>
      </c>
      <c r="F15" s="415">
        <v>50</v>
      </c>
      <c r="G15" s="415">
        <v>0</v>
      </c>
    </row>
    <row r="16" spans="1:7" x14ac:dyDescent="0.3">
      <c r="A16" s="411" t="s">
        <v>453</v>
      </c>
      <c r="B16" s="411" t="s">
        <v>454</v>
      </c>
      <c r="C16" s="415">
        <v>8749</v>
      </c>
      <c r="D16" s="415">
        <v>2080</v>
      </c>
      <c r="E16" s="415">
        <v>0</v>
      </c>
      <c r="F16" s="415">
        <v>6669</v>
      </c>
      <c r="G16" s="415">
        <v>23.77</v>
      </c>
    </row>
    <row r="17" spans="1:7" x14ac:dyDescent="0.3">
      <c r="A17" s="411" t="s">
        <v>455</v>
      </c>
      <c r="B17" s="411" t="s">
        <v>456</v>
      </c>
      <c r="C17" s="415">
        <v>206</v>
      </c>
      <c r="D17" s="415">
        <v>0</v>
      </c>
      <c r="E17" s="415">
        <v>0</v>
      </c>
      <c r="F17" s="415">
        <v>206</v>
      </c>
      <c r="G17" s="415">
        <v>0</v>
      </c>
    </row>
    <row r="18" spans="1:7" x14ac:dyDescent="0.3">
      <c r="A18" s="411" t="s">
        <v>457</v>
      </c>
      <c r="B18" s="411" t="s">
        <v>50</v>
      </c>
      <c r="C18" s="415">
        <v>160000</v>
      </c>
      <c r="D18" s="415">
        <v>71185.75</v>
      </c>
      <c r="E18" s="415">
        <v>33800.75</v>
      </c>
      <c r="F18" s="415">
        <v>88814.25</v>
      </c>
      <c r="G18" s="415">
        <v>44.49</v>
      </c>
    </row>
    <row r="19" spans="1:7" x14ac:dyDescent="0.3">
      <c r="A19" s="411" t="s">
        <v>458</v>
      </c>
      <c r="B19" s="411" t="s">
        <v>459</v>
      </c>
      <c r="C19" s="415">
        <v>50000</v>
      </c>
      <c r="D19" s="415">
        <v>24830</v>
      </c>
      <c r="E19" s="415">
        <v>12885</v>
      </c>
      <c r="F19" s="415">
        <v>25170</v>
      </c>
      <c r="G19" s="415">
        <v>49.66</v>
      </c>
    </row>
    <row r="20" spans="1:7" x14ac:dyDescent="0.3">
      <c r="A20" s="411" t="s">
        <v>460</v>
      </c>
      <c r="B20" s="411" t="s">
        <v>461</v>
      </c>
      <c r="C20" s="415">
        <v>50000</v>
      </c>
      <c r="D20" s="415">
        <v>22522.5</v>
      </c>
      <c r="E20" s="415">
        <v>11264.75</v>
      </c>
      <c r="F20" s="415">
        <v>27477.5</v>
      </c>
      <c r="G20" s="415">
        <v>45.05</v>
      </c>
    </row>
    <row r="21" spans="1:7" x14ac:dyDescent="0.3">
      <c r="A21" s="411" t="s">
        <v>462</v>
      </c>
      <c r="B21" s="411" t="s">
        <v>463</v>
      </c>
      <c r="C21" s="415">
        <v>25000</v>
      </c>
      <c r="D21" s="415">
        <v>14377.5</v>
      </c>
      <c r="E21" s="415">
        <v>7271.25</v>
      </c>
      <c r="F21" s="415">
        <v>10622.5</v>
      </c>
      <c r="G21" s="415">
        <v>57.51</v>
      </c>
    </row>
    <row r="22" spans="1:7" x14ac:dyDescent="0.3">
      <c r="A22" s="411" t="s">
        <v>464</v>
      </c>
      <c r="B22" s="411" t="s">
        <v>465</v>
      </c>
      <c r="C22" s="415">
        <v>5661</v>
      </c>
      <c r="D22" s="415">
        <v>350</v>
      </c>
      <c r="E22" s="415">
        <v>136</v>
      </c>
      <c r="F22" s="415">
        <v>5311</v>
      </c>
      <c r="G22" s="415">
        <v>6.18</v>
      </c>
    </row>
    <row r="23" spans="1:7" x14ac:dyDescent="0.3">
      <c r="A23" s="411" t="s">
        <v>466</v>
      </c>
      <c r="B23" s="411" t="s">
        <v>467</v>
      </c>
      <c r="C23" s="415">
        <v>6200</v>
      </c>
      <c r="D23" s="415">
        <v>1005</v>
      </c>
      <c r="E23" s="415">
        <v>250</v>
      </c>
      <c r="F23" s="415">
        <v>5195</v>
      </c>
      <c r="G23" s="415">
        <v>16.21</v>
      </c>
    </row>
    <row r="24" spans="1:7" x14ac:dyDescent="0.3">
      <c r="A24" s="411" t="s">
        <v>468</v>
      </c>
      <c r="B24" s="411" t="s">
        <v>469</v>
      </c>
      <c r="C24" s="415">
        <v>500</v>
      </c>
      <c r="D24" s="415">
        <v>0</v>
      </c>
      <c r="E24" s="415">
        <v>0</v>
      </c>
      <c r="F24" s="415">
        <v>500</v>
      </c>
      <c r="G24" s="415">
        <v>0</v>
      </c>
    </row>
    <row r="25" spans="1:7" x14ac:dyDescent="0.3">
      <c r="A25" s="411" t="s">
        <v>470</v>
      </c>
      <c r="B25" s="411" t="s">
        <v>471</v>
      </c>
      <c r="C25" s="415">
        <v>4117</v>
      </c>
      <c r="D25" s="415">
        <v>2860</v>
      </c>
      <c r="E25" s="415">
        <v>600</v>
      </c>
      <c r="F25" s="415">
        <v>1257</v>
      </c>
      <c r="G25" s="415">
        <v>69.47</v>
      </c>
    </row>
    <row r="26" spans="1:7" x14ac:dyDescent="0.3">
      <c r="A26" s="411" t="s">
        <v>472</v>
      </c>
      <c r="B26" s="411" t="s">
        <v>473</v>
      </c>
      <c r="C26" s="415">
        <v>3088</v>
      </c>
      <c r="D26" s="415">
        <v>910</v>
      </c>
      <c r="E26" s="415">
        <v>325</v>
      </c>
      <c r="F26" s="415">
        <v>2178</v>
      </c>
      <c r="G26" s="415">
        <v>29.47</v>
      </c>
    </row>
    <row r="27" spans="1:7" x14ac:dyDescent="0.3">
      <c r="A27" s="411" t="s">
        <v>4630</v>
      </c>
      <c r="B27" s="411" t="s">
        <v>2564</v>
      </c>
      <c r="C27" s="415">
        <v>5200</v>
      </c>
      <c r="D27" s="415">
        <v>5196.16</v>
      </c>
      <c r="E27" s="415">
        <v>5196.16</v>
      </c>
      <c r="F27" s="415">
        <v>3.84</v>
      </c>
      <c r="G27" s="415">
        <v>99.93</v>
      </c>
    </row>
    <row r="28" spans="1:7" x14ac:dyDescent="0.3">
      <c r="A28" s="411" t="s">
        <v>474</v>
      </c>
      <c r="B28" s="411" t="s">
        <v>475</v>
      </c>
      <c r="C28" s="415">
        <v>6000</v>
      </c>
      <c r="D28" s="415">
        <v>1500</v>
      </c>
      <c r="E28" s="415">
        <v>0</v>
      </c>
      <c r="F28" s="415">
        <v>4500</v>
      </c>
      <c r="G28" s="415">
        <v>25</v>
      </c>
    </row>
    <row r="29" spans="1:7" x14ac:dyDescent="0.3">
      <c r="A29" s="411" t="s">
        <v>476</v>
      </c>
      <c r="B29" s="411" t="s">
        <v>477</v>
      </c>
      <c r="C29" s="415">
        <v>2390</v>
      </c>
      <c r="D29" s="415">
        <v>2390</v>
      </c>
      <c r="E29" s="415">
        <v>515</v>
      </c>
      <c r="F29" s="415">
        <v>0</v>
      </c>
      <c r="G29" s="415">
        <v>100</v>
      </c>
    </row>
    <row r="30" spans="1:7" x14ac:dyDescent="0.3">
      <c r="A30" s="411" t="s">
        <v>478</v>
      </c>
      <c r="B30" s="411" t="s">
        <v>479</v>
      </c>
      <c r="C30" s="415">
        <v>69084</v>
      </c>
      <c r="D30" s="415">
        <v>69083.64</v>
      </c>
      <c r="E30" s="415">
        <v>13464</v>
      </c>
      <c r="F30" s="415">
        <v>0.36</v>
      </c>
      <c r="G30" s="415">
        <v>100</v>
      </c>
    </row>
    <row r="31" spans="1:7" x14ac:dyDescent="0.3">
      <c r="A31" s="411" t="s">
        <v>480</v>
      </c>
      <c r="B31" s="411" t="s">
        <v>481</v>
      </c>
      <c r="C31" s="415">
        <v>695837</v>
      </c>
      <c r="D31" s="415">
        <v>695836.5</v>
      </c>
      <c r="E31" s="415">
        <v>0</v>
      </c>
      <c r="F31" s="415">
        <v>0.5</v>
      </c>
      <c r="G31" s="415">
        <v>100</v>
      </c>
    </row>
    <row r="32" spans="1:7" x14ac:dyDescent="0.3">
      <c r="A32" s="411" t="s">
        <v>482</v>
      </c>
      <c r="B32" s="411" t="s">
        <v>483</v>
      </c>
      <c r="C32" s="415">
        <v>772</v>
      </c>
      <c r="D32" s="415">
        <v>0</v>
      </c>
      <c r="E32" s="415">
        <v>0</v>
      </c>
      <c r="F32" s="415">
        <v>772</v>
      </c>
      <c r="G32" s="415">
        <v>0</v>
      </c>
    </row>
    <row r="33" spans="1:7" x14ac:dyDescent="0.3">
      <c r="A33" s="411" t="s">
        <v>484</v>
      </c>
      <c r="B33" s="411" t="s">
        <v>485</v>
      </c>
      <c r="C33" s="415">
        <v>16789</v>
      </c>
      <c r="D33" s="415">
        <v>16789.3</v>
      </c>
      <c r="E33" s="415">
        <v>4206.95</v>
      </c>
      <c r="F33" s="415">
        <v>-0.3</v>
      </c>
      <c r="G33" s="415">
        <v>100</v>
      </c>
    </row>
    <row r="34" spans="1:7" x14ac:dyDescent="0.3">
      <c r="A34" s="411" t="s">
        <v>486</v>
      </c>
      <c r="B34" s="411" t="s">
        <v>487</v>
      </c>
      <c r="C34" s="415">
        <v>4117</v>
      </c>
      <c r="D34" s="415">
        <v>1527.24</v>
      </c>
      <c r="E34" s="415">
        <v>1527.24</v>
      </c>
      <c r="F34" s="415">
        <v>2589.7600000000002</v>
      </c>
      <c r="G34" s="415">
        <v>37.1</v>
      </c>
    </row>
    <row r="35" spans="1:7" x14ac:dyDescent="0.3">
      <c r="A35" s="411" t="s">
        <v>488</v>
      </c>
      <c r="B35" s="411" t="s">
        <v>489</v>
      </c>
      <c r="C35" s="415">
        <v>4632</v>
      </c>
      <c r="D35" s="415">
        <v>0</v>
      </c>
      <c r="E35" s="415">
        <v>0</v>
      </c>
      <c r="F35" s="415">
        <v>4632</v>
      </c>
      <c r="G35" s="415">
        <v>0</v>
      </c>
    </row>
    <row r="36" spans="1:7" x14ac:dyDescent="0.3">
      <c r="A36" s="411" t="s">
        <v>490</v>
      </c>
      <c r="B36" s="411" t="s">
        <v>491</v>
      </c>
      <c r="C36" s="415">
        <v>464000</v>
      </c>
      <c r="D36" s="415">
        <v>160130.82</v>
      </c>
      <c r="E36" s="415">
        <v>0</v>
      </c>
      <c r="F36" s="415">
        <v>303869.18</v>
      </c>
      <c r="G36" s="415">
        <v>34.51</v>
      </c>
    </row>
    <row r="37" spans="1:7" x14ac:dyDescent="0.3">
      <c r="A37" s="411" t="s">
        <v>492</v>
      </c>
      <c r="B37" s="411" t="s">
        <v>49</v>
      </c>
      <c r="C37" s="415">
        <v>40000</v>
      </c>
      <c r="D37" s="415">
        <v>19113.75</v>
      </c>
      <c r="E37" s="415">
        <v>19113.75</v>
      </c>
      <c r="F37" s="415">
        <v>20886.25</v>
      </c>
      <c r="G37" s="415">
        <v>47.78</v>
      </c>
    </row>
    <row r="38" spans="1:7" x14ac:dyDescent="0.3">
      <c r="A38" s="411" t="s">
        <v>493</v>
      </c>
      <c r="B38" s="411" t="s">
        <v>45</v>
      </c>
      <c r="C38" s="415">
        <v>1200000</v>
      </c>
      <c r="D38" s="415">
        <v>692794</v>
      </c>
      <c r="E38" s="415">
        <v>460048</v>
      </c>
      <c r="F38" s="415">
        <v>507206</v>
      </c>
      <c r="G38" s="415">
        <v>57.73</v>
      </c>
    </row>
    <row r="39" spans="1:7" x14ac:dyDescent="0.3">
      <c r="A39" s="411" t="s">
        <v>494</v>
      </c>
      <c r="B39" s="411" t="s">
        <v>495</v>
      </c>
      <c r="C39" s="415">
        <v>40000</v>
      </c>
      <c r="D39" s="415">
        <v>22809</v>
      </c>
      <c r="E39" s="415">
        <v>15304</v>
      </c>
      <c r="F39" s="415">
        <v>17191</v>
      </c>
      <c r="G39" s="415">
        <v>57.02</v>
      </c>
    </row>
    <row r="40" spans="1:7" x14ac:dyDescent="0.3">
      <c r="A40" s="411" t="s">
        <v>496</v>
      </c>
      <c r="B40" s="411" t="s">
        <v>178</v>
      </c>
      <c r="C40" s="415">
        <v>239003</v>
      </c>
      <c r="D40" s="415">
        <v>98823.52</v>
      </c>
      <c r="E40" s="415">
        <v>96560.16</v>
      </c>
      <c r="F40" s="415">
        <v>140179.48000000001</v>
      </c>
      <c r="G40" s="415">
        <v>41.35</v>
      </c>
    </row>
    <row r="41" spans="1:7" x14ac:dyDescent="0.3">
      <c r="A41" s="411" t="s">
        <v>497</v>
      </c>
      <c r="B41" s="411" t="s">
        <v>498</v>
      </c>
      <c r="C41" s="415">
        <v>8234</v>
      </c>
      <c r="D41" s="415">
        <v>7900</v>
      </c>
      <c r="E41" s="415">
        <v>2850</v>
      </c>
      <c r="F41" s="415">
        <v>334</v>
      </c>
      <c r="G41" s="415">
        <v>95.94</v>
      </c>
    </row>
    <row r="42" spans="1:7" x14ac:dyDescent="0.3">
      <c r="A42" s="411" t="s">
        <v>499</v>
      </c>
      <c r="B42" s="411" t="s">
        <v>46</v>
      </c>
      <c r="C42" s="415">
        <v>312000</v>
      </c>
      <c r="D42" s="415">
        <v>140150.22</v>
      </c>
      <c r="E42" s="415">
        <v>66228.98</v>
      </c>
      <c r="F42" s="415">
        <v>171849.78</v>
      </c>
      <c r="G42" s="415">
        <v>44.92</v>
      </c>
    </row>
    <row r="43" spans="1:7" x14ac:dyDescent="0.3">
      <c r="A43" s="411" t="s">
        <v>500</v>
      </c>
      <c r="B43" s="411" t="s">
        <v>501</v>
      </c>
      <c r="C43" s="415">
        <v>5146</v>
      </c>
      <c r="D43" s="415">
        <v>3476</v>
      </c>
      <c r="E43" s="415">
        <v>1271</v>
      </c>
      <c r="F43" s="415">
        <v>1670</v>
      </c>
      <c r="G43" s="415">
        <v>67.55</v>
      </c>
    </row>
    <row r="44" spans="1:7" x14ac:dyDescent="0.3">
      <c r="A44" s="411" t="s">
        <v>502</v>
      </c>
      <c r="B44" s="411" t="s">
        <v>503</v>
      </c>
      <c r="C44" s="415">
        <v>10000</v>
      </c>
      <c r="D44" s="415">
        <v>10000</v>
      </c>
      <c r="E44" s="415">
        <v>10000</v>
      </c>
      <c r="F44" s="415">
        <v>0</v>
      </c>
      <c r="G44" s="415">
        <v>100</v>
      </c>
    </row>
    <row r="45" spans="1:7" x14ac:dyDescent="0.3">
      <c r="A45" s="411" t="s">
        <v>504</v>
      </c>
      <c r="B45" s="411" t="s">
        <v>505</v>
      </c>
      <c r="C45" s="415">
        <v>1197</v>
      </c>
      <c r="D45" s="415">
        <v>1196.52</v>
      </c>
      <c r="E45" s="415">
        <v>347.66</v>
      </c>
      <c r="F45" s="415">
        <v>0.48</v>
      </c>
      <c r="G45" s="415">
        <v>99.96</v>
      </c>
    </row>
    <row r="46" spans="1:7" x14ac:dyDescent="0.3">
      <c r="A46" s="411" t="s">
        <v>506</v>
      </c>
      <c r="B46" s="411" t="s">
        <v>507</v>
      </c>
      <c r="C46" s="415">
        <v>3088</v>
      </c>
      <c r="D46" s="415">
        <v>986.84</v>
      </c>
      <c r="E46" s="415">
        <v>986.84</v>
      </c>
      <c r="F46" s="415">
        <v>2101.16</v>
      </c>
      <c r="G46" s="415">
        <v>31.96</v>
      </c>
    </row>
    <row r="47" spans="1:7" x14ac:dyDescent="0.3">
      <c r="A47" s="411" t="s">
        <v>508</v>
      </c>
      <c r="B47" s="411" t="s">
        <v>509</v>
      </c>
      <c r="C47" s="415">
        <v>2058</v>
      </c>
      <c r="D47" s="415">
        <v>776.99</v>
      </c>
      <c r="E47" s="415">
        <v>776.99</v>
      </c>
      <c r="F47" s="415">
        <v>1281.01</v>
      </c>
      <c r="G47" s="415">
        <v>37.75</v>
      </c>
    </row>
    <row r="48" spans="1:7" x14ac:dyDescent="0.3">
      <c r="A48" s="411" t="s">
        <v>510</v>
      </c>
      <c r="B48" s="411" t="s">
        <v>511</v>
      </c>
      <c r="C48" s="415">
        <v>1235</v>
      </c>
      <c r="D48" s="415">
        <v>383.33</v>
      </c>
      <c r="E48" s="415">
        <v>383.33</v>
      </c>
      <c r="F48" s="415">
        <v>851.67</v>
      </c>
      <c r="G48" s="415">
        <v>31.04</v>
      </c>
    </row>
    <row r="49" spans="1:7" x14ac:dyDescent="0.3">
      <c r="A49" s="411" t="s">
        <v>512</v>
      </c>
      <c r="B49" s="411" t="s">
        <v>513</v>
      </c>
      <c r="C49" s="415">
        <v>823</v>
      </c>
      <c r="D49" s="415">
        <v>55</v>
      </c>
      <c r="E49" s="415">
        <v>30</v>
      </c>
      <c r="F49" s="415">
        <v>768</v>
      </c>
      <c r="G49" s="415">
        <v>6.68</v>
      </c>
    </row>
    <row r="50" spans="1:7" x14ac:dyDescent="0.3">
      <c r="A50" s="411" t="s">
        <v>514</v>
      </c>
      <c r="B50" s="411" t="s">
        <v>515</v>
      </c>
      <c r="C50" s="415">
        <v>6175</v>
      </c>
      <c r="D50" s="415">
        <v>3655</v>
      </c>
      <c r="E50" s="415">
        <v>1615</v>
      </c>
      <c r="F50" s="415">
        <v>2520</v>
      </c>
      <c r="G50" s="415">
        <v>59.19</v>
      </c>
    </row>
    <row r="51" spans="1:7" x14ac:dyDescent="0.3">
      <c r="A51" s="411" t="s">
        <v>516</v>
      </c>
      <c r="B51" s="411" t="s">
        <v>517</v>
      </c>
      <c r="C51" s="415">
        <v>600</v>
      </c>
      <c r="D51" s="415">
        <v>630</v>
      </c>
      <c r="E51" s="415">
        <v>390</v>
      </c>
      <c r="F51" s="415">
        <v>-30</v>
      </c>
      <c r="G51" s="415">
        <v>105</v>
      </c>
    </row>
    <row r="52" spans="1:7" x14ac:dyDescent="0.3">
      <c r="A52" s="411" t="s">
        <v>518</v>
      </c>
      <c r="B52" s="411" t="s">
        <v>519</v>
      </c>
      <c r="C52" s="415">
        <v>1206</v>
      </c>
      <c r="D52" s="415">
        <v>1356.84</v>
      </c>
      <c r="E52" s="415">
        <v>678.42</v>
      </c>
      <c r="F52" s="415">
        <v>-150.84</v>
      </c>
      <c r="G52" s="415">
        <v>112.51</v>
      </c>
    </row>
    <row r="53" spans="1:7" x14ac:dyDescent="0.3">
      <c r="A53" s="411" t="s">
        <v>520</v>
      </c>
      <c r="B53" s="411" t="s">
        <v>521</v>
      </c>
      <c r="C53" s="415">
        <v>675</v>
      </c>
      <c r="D53" s="415">
        <v>675</v>
      </c>
      <c r="E53" s="415">
        <v>450</v>
      </c>
      <c r="F53" s="415">
        <v>0</v>
      </c>
      <c r="G53" s="415">
        <v>100</v>
      </c>
    </row>
    <row r="54" spans="1:7" x14ac:dyDescent="0.3">
      <c r="A54" s="411" t="s">
        <v>522</v>
      </c>
      <c r="B54" s="411" t="s">
        <v>179</v>
      </c>
      <c r="C54" s="415">
        <v>97773</v>
      </c>
      <c r="D54" s="415">
        <v>39990.54</v>
      </c>
      <c r="E54" s="415">
        <v>22393.95</v>
      </c>
      <c r="F54" s="415">
        <v>57782.46</v>
      </c>
      <c r="G54" s="415">
        <v>40.9</v>
      </c>
    </row>
    <row r="55" spans="1:7" x14ac:dyDescent="0.3">
      <c r="A55" s="411" t="s">
        <v>524</v>
      </c>
      <c r="B55" s="411" t="s">
        <v>525</v>
      </c>
      <c r="C55" s="415">
        <v>10000</v>
      </c>
      <c r="D55" s="415">
        <v>8146.77</v>
      </c>
      <c r="E55" s="415">
        <v>6000</v>
      </c>
      <c r="F55" s="415">
        <v>1853.23</v>
      </c>
      <c r="G55" s="415">
        <v>81.47</v>
      </c>
    </row>
    <row r="56" spans="1:7" x14ac:dyDescent="0.3">
      <c r="A56" s="411" t="s">
        <v>526</v>
      </c>
      <c r="B56" s="411" t="s">
        <v>527</v>
      </c>
      <c r="C56" s="415">
        <v>10000</v>
      </c>
      <c r="D56" s="415">
        <v>5169.7700000000004</v>
      </c>
      <c r="E56" s="415">
        <v>1758.53</v>
      </c>
      <c r="F56" s="415">
        <v>4830.2299999999996</v>
      </c>
      <c r="G56" s="415">
        <v>51.7</v>
      </c>
    </row>
    <row r="57" spans="1:7" x14ac:dyDescent="0.3">
      <c r="A57" s="411" t="s">
        <v>2491</v>
      </c>
      <c r="B57" s="411" t="s">
        <v>2492</v>
      </c>
      <c r="C57" s="415">
        <v>254</v>
      </c>
      <c r="D57" s="415">
        <v>254.24</v>
      </c>
      <c r="E57" s="415">
        <v>201.83</v>
      </c>
      <c r="F57" s="415">
        <v>-0.24</v>
      </c>
      <c r="G57" s="415">
        <v>100.09</v>
      </c>
    </row>
    <row r="58" spans="1:7" x14ac:dyDescent="0.3">
      <c r="A58" s="411" t="s">
        <v>528</v>
      </c>
      <c r="B58" s="411" t="s">
        <v>529</v>
      </c>
      <c r="C58" s="415">
        <v>6000</v>
      </c>
      <c r="D58" s="415">
        <v>3168</v>
      </c>
      <c r="E58" s="415">
        <v>1584</v>
      </c>
      <c r="F58" s="415">
        <v>2832</v>
      </c>
      <c r="G58" s="415">
        <v>52.8</v>
      </c>
    </row>
    <row r="59" spans="1:7" x14ac:dyDescent="0.3">
      <c r="A59" s="411" t="s">
        <v>530</v>
      </c>
      <c r="B59" s="411" t="s">
        <v>44</v>
      </c>
      <c r="C59" s="415">
        <v>1620735</v>
      </c>
      <c r="D59" s="415">
        <v>808383.35</v>
      </c>
      <c r="E59" s="415">
        <v>404390.09</v>
      </c>
      <c r="F59" s="415">
        <v>812351.65</v>
      </c>
      <c r="G59" s="415">
        <v>49.88</v>
      </c>
    </row>
    <row r="60" spans="1:7" x14ac:dyDescent="0.3">
      <c r="A60" s="411" t="s">
        <v>531</v>
      </c>
      <c r="B60" s="411" t="s">
        <v>532</v>
      </c>
      <c r="C60" s="415">
        <v>1235</v>
      </c>
      <c r="D60" s="415">
        <v>390</v>
      </c>
      <c r="E60" s="415">
        <v>30</v>
      </c>
      <c r="F60" s="415">
        <v>845</v>
      </c>
      <c r="G60" s="415">
        <v>31.58</v>
      </c>
    </row>
    <row r="61" spans="1:7" x14ac:dyDescent="0.3">
      <c r="A61" s="411" t="s">
        <v>533</v>
      </c>
      <c r="B61" s="411" t="s">
        <v>534</v>
      </c>
      <c r="C61" s="415">
        <v>14000</v>
      </c>
      <c r="D61" s="415">
        <v>8789</v>
      </c>
      <c r="E61" s="415">
        <v>5004</v>
      </c>
      <c r="F61" s="415">
        <v>5211</v>
      </c>
      <c r="G61" s="415">
        <v>62.78</v>
      </c>
    </row>
    <row r="62" spans="1:7" x14ac:dyDescent="0.3">
      <c r="A62" s="411" t="s">
        <v>535</v>
      </c>
      <c r="B62" s="411" t="s">
        <v>536</v>
      </c>
      <c r="C62" s="415">
        <v>20510</v>
      </c>
      <c r="D62" s="415">
        <v>7887.56</v>
      </c>
      <c r="E62" s="415">
        <v>0</v>
      </c>
      <c r="F62" s="415">
        <v>12622.44</v>
      </c>
      <c r="G62" s="415">
        <v>38.46</v>
      </c>
    </row>
    <row r="63" spans="1:7" x14ac:dyDescent="0.3">
      <c r="A63" s="411" t="s">
        <v>541</v>
      </c>
      <c r="B63" s="411" t="s">
        <v>542</v>
      </c>
      <c r="C63" s="415">
        <v>3088</v>
      </c>
      <c r="D63" s="415">
        <v>1400</v>
      </c>
      <c r="E63" s="415">
        <v>700</v>
      </c>
      <c r="F63" s="415">
        <v>1688</v>
      </c>
      <c r="G63" s="415">
        <v>45.34</v>
      </c>
    </row>
    <row r="64" spans="1:7" x14ac:dyDescent="0.3">
      <c r="A64" s="411" t="s">
        <v>543</v>
      </c>
      <c r="B64" s="411" t="s">
        <v>544</v>
      </c>
      <c r="C64" s="415">
        <v>720</v>
      </c>
      <c r="D64" s="415">
        <v>400</v>
      </c>
      <c r="E64" s="415">
        <v>200</v>
      </c>
      <c r="F64" s="415">
        <v>320</v>
      </c>
      <c r="G64" s="415">
        <v>55.56</v>
      </c>
    </row>
    <row r="65" spans="1:7" x14ac:dyDescent="0.3">
      <c r="A65" s="411" t="s">
        <v>545</v>
      </c>
      <c r="B65" s="411" t="s">
        <v>546</v>
      </c>
      <c r="C65" s="415">
        <v>52</v>
      </c>
      <c r="D65" s="415">
        <v>0</v>
      </c>
      <c r="E65" s="415">
        <v>0</v>
      </c>
      <c r="F65" s="415">
        <v>52</v>
      </c>
      <c r="G65" s="415">
        <v>0</v>
      </c>
    </row>
    <row r="66" spans="1:7" x14ac:dyDescent="0.3">
      <c r="A66" s="411" t="s">
        <v>547</v>
      </c>
      <c r="B66" s="411" t="s">
        <v>244</v>
      </c>
      <c r="C66" s="415">
        <v>41168</v>
      </c>
      <c r="D66" s="415">
        <v>12028.66</v>
      </c>
      <c r="E66" s="415">
        <v>8391.15</v>
      </c>
      <c r="F66" s="415">
        <v>29139.34</v>
      </c>
      <c r="G66" s="415">
        <v>29.22</v>
      </c>
    </row>
    <row r="67" spans="1:7" x14ac:dyDescent="0.3">
      <c r="A67" s="411" t="s">
        <v>548</v>
      </c>
      <c r="B67" s="411" t="s">
        <v>549</v>
      </c>
      <c r="C67" s="415">
        <v>515</v>
      </c>
      <c r="D67" s="415">
        <v>0</v>
      </c>
      <c r="E67" s="415">
        <v>0</v>
      </c>
      <c r="F67" s="415">
        <v>515</v>
      </c>
      <c r="G67" s="415">
        <v>0</v>
      </c>
    </row>
    <row r="68" spans="1:7" x14ac:dyDescent="0.3">
      <c r="A68" s="411" t="s">
        <v>550</v>
      </c>
      <c r="B68" s="411" t="s">
        <v>551</v>
      </c>
      <c r="C68" s="415">
        <v>6175</v>
      </c>
      <c r="D68" s="415">
        <v>3214.15</v>
      </c>
      <c r="E68" s="415">
        <v>1180.45</v>
      </c>
      <c r="F68" s="415">
        <v>2960.85</v>
      </c>
      <c r="G68" s="415">
        <v>52.05</v>
      </c>
    </row>
    <row r="69" spans="1:7" x14ac:dyDescent="0.3">
      <c r="A69" s="411" t="s">
        <v>552</v>
      </c>
      <c r="B69" s="411" t="s">
        <v>553</v>
      </c>
      <c r="C69" s="415">
        <v>3088</v>
      </c>
      <c r="D69" s="415">
        <v>2408.8000000000002</v>
      </c>
      <c r="E69" s="415">
        <v>2078.8000000000002</v>
      </c>
      <c r="F69" s="415">
        <v>679.2</v>
      </c>
      <c r="G69" s="415">
        <v>78.010000000000005</v>
      </c>
    </row>
    <row r="70" spans="1:7" x14ac:dyDescent="0.3">
      <c r="A70" s="411" t="s">
        <v>554</v>
      </c>
      <c r="B70" s="411" t="s">
        <v>555</v>
      </c>
      <c r="C70" s="415">
        <v>8500</v>
      </c>
      <c r="D70" s="415">
        <v>8401.58</v>
      </c>
      <c r="E70" s="415">
        <v>2301.58</v>
      </c>
      <c r="F70" s="415">
        <v>98.42</v>
      </c>
      <c r="G70" s="415">
        <v>98.84</v>
      </c>
    </row>
    <row r="71" spans="1:7" x14ac:dyDescent="0.3">
      <c r="A71" s="411" t="s">
        <v>2493</v>
      </c>
      <c r="B71" s="411" t="s">
        <v>2494</v>
      </c>
      <c r="C71" s="415">
        <v>1693</v>
      </c>
      <c r="D71" s="415">
        <v>1692.5</v>
      </c>
      <c r="E71" s="415">
        <v>1000</v>
      </c>
      <c r="F71" s="415">
        <v>0.5</v>
      </c>
      <c r="G71" s="415">
        <v>99.97</v>
      </c>
    </row>
    <row r="72" spans="1:7" x14ac:dyDescent="0.3">
      <c r="A72" s="411" t="s">
        <v>556</v>
      </c>
      <c r="B72" s="411" t="s">
        <v>557</v>
      </c>
      <c r="C72" s="415">
        <v>41168</v>
      </c>
      <c r="D72" s="415">
        <v>0</v>
      </c>
      <c r="E72" s="415">
        <v>0</v>
      </c>
      <c r="F72" s="415">
        <v>41168</v>
      </c>
      <c r="G72" s="415">
        <v>0</v>
      </c>
    </row>
    <row r="73" spans="1:7" x14ac:dyDescent="0.3">
      <c r="A73" s="411" t="s">
        <v>559</v>
      </c>
      <c r="B73" s="411" t="s">
        <v>560</v>
      </c>
      <c r="C73" s="415">
        <v>10621</v>
      </c>
      <c r="D73" s="415">
        <v>4740</v>
      </c>
      <c r="E73" s="415">
        <v>4740</v>
      </c>
      <c r="F73" s="415">
        <v>5881</v>
      </c>
      <c r="G73" s="415">
        <v>44.63</v>
      </c>
    </row>
    <row r="74" spans="1:7" x14ac:dyDescent="0.3">
      <c r="A74" s="411" t="s">
        <v>561</v>
      </c>
      <c r="B74" s="411" t="s">
        <v>259</v>
      </c>
      <c r="C74" s="415">
        <v>814</v>
      </c>
      <c r="D74" s="415">
        <v>362.61</v>
      </c>
      <c r="E74" s="415">
        <v>362.61</v>
      </c>
      <c r="F74" s="415">
        <v>451.39</v>
      </c>
      <c r="G74" s="415">
        <v>44.55</v>
      </c>
    </row>
    <row r="75" spans="1:7" x14ac:dyDescent="0.3">
      <c r="A75" s="411" t="s">
        <v>562</v>
      </c>
      <c r="B75" s="411" t="s">
        <v>563</v>
      </c>
      <c r="C75" s="415">
        <v>110</v>
      </c>
      <c r="D75" s="415">
        <v>140.06</v>
      </c>
      <c r="E75" s="415">
        <v>30.06</v>
      </c>
      <c r="F75" s="415">
        <v>-30.06</v>
      </c>
      <c r="G75" s="415">
        <v>127.33</v>
      </c>
    </row>
    <row r="76" spans="1:7" x14ac:dyDescent="0.3">
      <c r="A76" s="411" t="s">
        <v>564</v>
      </c>
      <c r="B76" s="411" t="s">
        <v>565</v>
      </c>
      <c r="C76" s="415">
        <v>40000</v>
      </c>
      <c r="D76" s="415">
        <v>16666.650000000001</v>
      </c>
      <c r="E76" s="415">
        <v>6666.66</v>
      </c>
      <c r="F76" s="415">
        <v>23333.35</v>
      </c>
      <c r="G76" s="415">
        <v>41.67</v>
      </c>
    </row>
    <row r="77" spans="1:7" x14ac:dyDescent="0.3">
      <c r="A77" s="411" t="s">
        <v>566</v>
      </c>
      <c r="B77" s="411" t="s">
        <v>567</v>
      </c>
      <c r="C77" s="415">
        <v>9063</v>
      </c>
      <c r="D77" s="415">
        <v>3083.68</v>
      </c>
      <c r="E77" s="415">
        <v>2433.6799999999998</v>
      </c>
      <c r="F77" s="415">
        <v>5979.32</v>
      </c>
      <c r="G77" s="415">
        <v>34.020000000000003</v>
      </c>
    </row>
    <row r="78" spans="1:7" x14ac:dyDescent="0.3">
      <c r="A78" s="411" t="s">
        <v>568</v>
      </c>
      <c r="B78" s="411" t="s">
        <v>569</v>
      </c>
      <c r="C78" s="415">
        <v>2500</v>
      </c>
      <c r="D78" s="415">
        <v>1043</v>
      </c>
      <c r="E78" s="415">
        <v>0</v>
      </c>
      <c r="F78" s="415">
        <v>1457</v>
      </c>
      <c r="G78" s="415">
        <v>41.72</v>
      </c>
    </row>
    <row r="79" spans="1:7" x14ac:dyDescent="0.3">
      <c r="A79" s="411" t="s">
        <v>570</v>
      </c>
      <c r="B79" s="411" t="s">
        <v>571</v>
      </c>
      <c r="C79" s="415">
        <v>317</v>
      </c>
      <c r="D79" s="415">
        <v>0</v>
      </c>
      <c r="E79" s="415">
        <v>0</v>
      </c>
      <c r="F79" s="415">
        <v>317</v>
      </c>
      <c r="G79" s="415">
        <v>0</v>
      </c>
    </row>
    <row r="80" spans="1:7" x14ac:dyDescent="0.3">
      <c r="A80" s="411" t="s">
        <v>572</v>
      </c>
      <c r="B80" s="411" t="s">
        <v>573</v>
      </c>
      <c r="C80" s="415">
        <v>11773</v>
      </c>
      <c r="D80" s="415">
        <v>1000</v>
      </c>
      <c r="E80" s="415">
        <v>1000</v>
      </c>
      <c r="F80" s="415">
        <v>10773</v>
      </c>
      <c r="G80" s="415">
        <v>8.49</v>
      </c>
    </row>
    <row r="81" spans="1:7" x14ac:dyDescent="0.3">
      <c r="A81" s="411" t="s">
        <v>574</v>
      </c>
      <c r="B81" s="411" t="s">
        <v>575</v>
      </c>
      <c r="C81" s="415">
        <v>5000</v>
      </c>
      <c r="D81" s="415">
        <v>1094.99</v>
      </c>
      <c r="E81" s="415">
        <v>1094.99</v>
      </c>
      <c r="F81" s="415">
        <v>3905.01</v>
      </c>
      <c r="G81" s="415">
        <v>21.9</v>
      </c>
    </row>
    <row r="82" spans="1:7" x14ac:dyDescent="0.3">
      <c r="A82" s="411" t="s">
        <v>576</v>
      </c>
      <c r="B82" s="411" t="s">
        <v>180</v>
      </c>
      <c r="C82" s="415">
        <v>122311</v>
      </c>
      <c r="D82" s="415">
        <v>62784.63</v>
      </c>
      <c r="E82" s="415">
        <v>34028.31</v>
      </c>
      <c r="F82" s="415">
        <v>59526.37</v>
      </c>
      <c r="G82" s="415">
        <v>51.33</v>
      </c>
    </row>
    <row r="83" spans="1:7" x14ac:dyDescent="0.3">
      <c r="A83" s="411" t="s">
        <v>577</v>
      </c>
      <c r="B83" s="411" t="s">
        <v>51</v>
      </c>
      <c r="C83" s="415">
        <v>144816</v>
      </c>
      <c r="D83" s="415">
        <v>71901.759999999995</v>
      </c>
      <c r="E83" s="415">
        <v>37738.370000000003</v>
      </c>
      <c r="F83" s="415">
        <v>72914.240000000005</v>
      </c>
      <c r="G83" s="415">
        <v>49.65</v>
      </c>
    </row>
    <row r="84" spans="1:7" x14ac:dyDescent="0.3">
      <c r="A84" s="411" t="s">
        <v>578</v>
      </c>
      <c r="B84" s="411" t="s">
        <v>181</v>
      </c>
      <c r="C84" s="415">
        <v>25000</v>
      </c>
      <c r="D84" s="415">
        <v>8814.25</v>
      </c>
      <c r="E84" s="415">
        <v>8183.75</v>
      </c>
      <c r="F84" s="415">
        <v>16185.75</v>
      </c>
      <c r="G84" s="415">
        <v>35.26</v>
      </c>
    </row>
    <row r="85" spans="1:7" x14ac:dyDescent="0.3">
      <c r="A85" s="411" t="s">
        <v>579</v>
      </c>
      <c r="B85" s="411" t="s">
        <v>580</v>
      </c>
      <c r="C85" s="415">
        <v>5002</v>
      </c>
      <c r="D85" s="415">
        <v>5001.87</v>
      </c>
      <c r="E85" s="415">
        <v>2412.04</v>
      </c>
      <c r="F85" s="415">
        <v>0.13</v>
      </c>
      <c r="G85" s="415">
        <v>100</v>
      </c>
    </row>
    <row r="86" spans="1:7" x14ac:dyDescent="0.3">
      <c r="A86" s="411" t="s">
        <v>581</v>
      </c>
      <c r="B86" s="411" t="s">
        <v>582</v>
      </c>
      <c r="C86" s="415">
        <v>1400</v>
      </c>
      <c r="D86" s="415">
        <v>700</v>
      </c>
      <c r="E86" s="415">
        <v>700</v>
      </c>
      <c r="F86" s="415">
        <v>700</v>
      </c>
      <c r="G86" s="415">
        <v>50</v>
      </c>
    </row>
    <row r="87" spans="1:7" x14ac:dyDescent="0.3">
      <c r="A87" s="411" t="s">
        <v>583</v>
      </c>
      <c r="B87" s="411" t="s">
        <v>259</v>
      </c>
      <c r="C87" s="415">
        <v>22134</v>
      </c>
      <c r="D87" s="415">
        <v>11709.94</v>
      </c>
      <c r="E87" s="415">
        <v>6513.64</v>
      </c>
      <c r="F87" s="415">
        <v>10424.06</v>
      </c>
      <c r="G87" s="415">
        <v>52.9</v>
      </c>
    </row>
    <row r="88" spans="1:7" x14ac:dyDescent="0.3">
      <c r="A88" s="411" t="s">
        <v>584</v>
      </c>
      <c r="B88" s="411" t="s">
        <v>53</v>
      </c>
      <c r="C88" s="415">
        <v>28074</v>
      </c>
      <c r="D88" s="415">
        <v>13863.1</v>
      </c>
      <c r="E88" s="415">
        <v>7177</v>
      </c>
      <c r="F88" s="415">
        <v>14210.9</v>
      </c>
      <c r="G88" s="415">
        <v>49.38</v>
      </c>
    </row>
    <row r="89" spans="1:7" x14ac:dyDescent="0.3">
      <c r="A89" s="411" t="s">
        <v>585</v>
      </c>
      <c r="B89" s="411" t="s">
        <v>257</v>
      </c>
      <c r="C89" s="415">
        <v>7057</v>
      </c>
      <c r="D89" s="415">
        <v>350</v>
      </c>
      <c r="E89" s="415">
        <v>350</v>
      </c>
      <c r="F89" s="415">
        <v>6707</v>
      </c>
      <c r="G89" s="415">
        <v>4.96</v>
      </c>
    </row>
    <row r="90" spans="1:7" x14ac:dyDescent="0.3">
      <c r="A90" s="411" t="s">
        <v>586</v>
      </c>
      <c r="B90" s="411" t="s">
        <v>54</v>
      </c>
      <c r="C90" s="415">
        <v>23923</v>
      </c>
      <c r="D90" s="415">
        <v>22037</v>
      </c>
      <c r="E90" s="415">
        <v>0</v>
      </c>
      <c r="F90" s="415">
        <v>1886</v>
      </c>
      <c r="G90" s="415">
        <v>92.12</v>
      </c>
    </row>
    <row r="91" spans="1:7" x14ac:dyDescent="0.3">
      <c r="A91" s="411" t="s">
        <v>587</v>
      </c>
      <c r="B91" s="411" t="s">
        <v>588</v>
      </c>
      <c r="C91" s="415">
        <v>20906</v>
      </c>
      <c r="D91" s="415">
        <v>13266.92</v>
      </c>
      <c r="E91" s="415">
        <v>7140.9</v>
      </c>
      <c r="F91" s="415">
        <v>7639.08</v>
      </c>
      <c r="G91" s="415">
        <v>63.46</v>
      </c>
    </row>
    <row r="92" spans="1:7" x14ac:dyDescent="0.3">
      <c r="A92" s="411" t="s">
        <v>589</v>
      </c>
      <c r="B92" s="411" t="s">
        <v>590</v>
      </c>
      <c r="C92" s="415">
        <v>2470</v>
      </c>
      <c r="D92" s="415">
        <v>1107.68</v>
      </c>
      <c r="E92" s="415">
        <v>599.91999999999996</v>
      </c>
      <c r="F92" s="415">
        <v>1362.32</v>
      </c>
      <c r="G92" s="415">
        <v>44.85</v>
      </c>
    </row>
    <row r="93" spans="1:7" x14ac:dyDescent="0.3">
      <c r="A93" s="411" t="s">
        <v>591</v>
      </c>
      <c r="B93" s="411" t="s">
        <v>592</v>
      </c>
      <c r="C93" s="415">
        <v>565</v>
      </c>
      <c r="D93" s="415">
        <v>676.27</v>
      </c>
      <c r="E93" s="415">
        <v>356.44</v>
      </c>
      <c r="F93" s="415">
        <v>-111.27</v>
      </c>
      <c r="G93" s="415">
        <v>119.69</v>
      </c>
    </row>
    <row r="94" spans="1:7" x14ac:dyDescent="0.3">
      <c r="A94" s="411" t="s">
        <v>593</v>
      </c>
      <c r="B94" s="411" t="s">
        <v>563</v>
      </c>
      <c r="C94" s="415">
        <v>10926</v>
      </c>
      <c r="D94" s="415">
        <v>12091.44</v>
      </c>
      <c r="E94" s="415">
        <v>1165.44</v>
      </c>
      <c r="F94" s="415">
        <v>-1165.44</v>
      </c>
      <c r="G94" s="415">
        <v>110.67</v>
      </c>
    </row>
    <row r="95" spans="1:7" x14ac:dyDescent="0.3">
      <c r="A95" s="411" t="s">
        <v>594</v>
      </c>
      <c r="B95" s="411" t="s">
        <v>595</v>
      </c>
      <c r="C95" s="415">
        <v>30</v>
      </c>
      <c r="D95" s="415">
        <v>15.36</v>
      </c>
      <c r="E95" s="415">
        <v>2.14</v>
      </c>
      <c r="F95" s="415">
        <v>14.64</v>
      </c>
      <c r="G95" s="415">
        <v>51.2</v>
      </c>
    </row>
    <row r="96" spans="1:7" x14ac:dyDescent="0.3">
      <c r="A96" s="411" t="s">
        <v>596</v>
      </c>
      <c r="B96" s="411" t="s">
        <v>183</v>
      </c>
      <c r="C96" s="415">
        <v>61000</v>
      </c>
      <c r="D96" s="415">
        <v>54267.97</v>
      </c>
      <c r="E96" s="415">
        <v>20018.61</v>
      </c>
      <c r="F96" s="415">
        <v>6732.03</v>
      </c>
      <c r="G96" s="415">
        <v>88.96</v>
      </c>
    </row>
    <row r="97" spans="1:7" x14ac:dyDescent="0.3">
      <c r="A97" s="411" t="s">
        <v>597</v>
      </c>
      <c r="B97" s="411" t="s">
        <v>598</v>
      </c>
      <c r="C97" s="415">
        <v>5273</v>
      </c>
      <c r="D97" s="415">
        <v>0</v>
      </c>
      <c r="E97" s="415">
        <v>0</v>
      </c>
      <c r="F97" s="415">
        <v>5273</v>
      </c>
      <c r="G97" s="415">
        <v>0</v>
      </c>
    </row>
    <row r="98" spans="1:7" x14ac:dyDescent="0.3">
      <c r="A98" s="411" t="s">
        <v>599</v>
      </c>
      <c r="B98" s="411" t="s">
        <v>600</v>
      </c>
      <c r="C98" s="415">
        <v>240</v>
      </c>
      <c r="D98" s="415">
        <v>240</v>
      </c>
      <c r="E98" s="415">
        <v>0</v>
      </c>
      <c r="F98" s="415">
        <v>0</v>
      </c>
      <c r="G98" s="415">
        <v>100</v>
      </c>
    </row>
    <row r="99" spans="1:7" x14ac:dyDescent="0.3">
      <c r="A99" s="411" t="s">
        <v>601</v>
      </c>
      <c r="B99" s="411" t="s">
        <v>55</v>
      </c>
      <c r="C99" s="415">
        <v>7900</v>
      </c>
      <c r="D99" s="415">
        <v>0</v>
      </c>
      <c r="E99" s="415">
        <v>0</v>
      </c>
      <c r="F99" s="415">
        <v>7900</v>
      </c>
      <c r="G99" s="415">
        <v>0</v>
      </c>
    </row>
    <row r="100" spans="1:7" x14ac:dyDescent="0.3">
      <c r="A100" s="411" t="s">
        <v>602</v>
      </c>
      <c r="B100" s="411" t="s">
        <v>569</v>
      </c>
      <c r="C100" s="415">
        <v>2749</v>
      </c>
      <c r="D100" s="415">
        <v>2749</v>
      </c>
      <c r="E100" s="415">
        <v>2444</v>
      </c>
      <c r="F100" s="415">
        <v>0</v>
      </c>
      <c r="G100" s="415">
        <v>100</v>
      </c>
    </row>
    <row r="101" spans="1:7" x14ac:dyDescent="0.3">
      <c r="A101" s="411" t="s">
        <v>603</v>
      </c>
      <c r="B101" s="411" t="s">
        <v>571</v>
      </c>
      <c r="C101" s="415">
        <v>2640</v>
      </c>
      <c r="D101" s="415">
        <v>1170.6500000000001</v>
      </c>
      <c r="E101" s="415">
        <v>1170.6500000000001</v>
      </c>
      <c r="F101" s="415">
        <v>1469.35</v>
      </c>
      <c r="G101" s="415">
        <v>44.34</v>
      </c>
    </row>
    <row r="102" spans="1:7" x14ac:dyDescent="0.3">
      <c r="A102" s="411" t="s">
        <v>604</v>
      </c>
      <c r="B102" s="411" t="s">
        <v>605</v>
      </c>
      <c r="C102" s="415">
        <v>7091</v>
      </c>
      <c r="D102" s="415">
        <v>3449.94</v>
      </c>
      <c r="E102" s="415">
        <v>1857.66</v>
      </c>
      <c r="F102" s="415">
        <v>3641.06</v>
      </c>
      <c r="G102" s="415">
        <v>48.65</v>
      </c>
    </row>
    <row r="103" spans="1:7" x14ac:dyDescent="0.3">
      <c r="A103" s="411" t="s">
        <v>606</v>
      </c>
      <c r="B103" s="411" t="s">
        <v>607</v>
      </c>
      <c r="C103" s="415">
        <v>1056</v>
      </c>
      <c r="D103" s="415">
        <v>0</v>
      </c>
      <c r="E103" s="415">
        <v>0</v>
      </c>
      <c r="F103" s="415">
        <v>1056</v>
      </c>
      <c r="G103" s="415">
        <v>0</v>
      </c>
    </row>
    <row r="104" spans="1:7" x14ac:dyDescent="0.3">
      <c r="A104" s="411" t="s">
        <v>608</v>
      </c>
      <c r="B104" s="411" t="s">
        <v>573</v>
      </c>
      <c r="C104" s="415">
        <v>11000</v>
      </c>
      <c r="D104" s="415">
        <v>3489.69</v>
      </c>
      <c r="E104" s="415">
        <v>3184.69</v>
      </c>
      <c r="F104" s="415">
        <v>7510.31</v>
      </c>
      <c r="G104" s="415">
        <v>31.72</v>
      </c>
    </row>
    <row r="105" spans="1:7" x14ac:dyDescent="0.3">
      <c r="A105" s="411" t="s">
        <v>609</v>
      </c>
      <c r="B105" s="411" t="s">
        <v>575</v>
      </c>
      <c r="C105" s="415">
        <v>5000</v>
      </c>
      <c r="D105" s="415">
        <v>754.01</v>
      </c>
      <c r="E105" s="415">
        <v>754.01</v>
      </c>
      <c r="F105" s="415">
        <v>4245.99</v>
      </c>
      <c r="G105" s="415">
        <v>15.08</v>
      </c>
    </row>
    <row r="106" spans="1:7" x14ac:dyDescent="0.3">
      <c r="A106" s="411" t="s">
        <v>610</v>
      </c>
      <c r="B106" s="411" t="s">
        <v>181</v>
      </c>
      <c r="C106" s="415">
        <v>16467</v>
      </c>
      <c r="D106" s="415">
        <v>5492</v>
      </c>
      <c r="E106" s="415">
        <v>5492</v>
      </c>
      <c r="F106" s="415">
        <v>10975</v>
      </c>
      <c r="G106" s="415">
        <v>33.35</v>
      </c>
    </row>
    <row r="107" spans="1:7" x14ac:dyDescent="0.3">
      <c r="A107" s="411" t="s">
        <v>611</v>
      </c>
      <c r="B107" s="411" t="s">
        <v>259</v>
      </c>
      <c r="C107" s="415">
        <v>22</v>
      </c>
      <c r="D107" s="415">
        <v>0</v>
      </c>
      <c r="E107" s="415">
        <v>0</v>
      </c>
      <c r="F107" s="415">
        <v>22</v>
      </c>
      <c r="G107" s="415">
        <v>0</v>
      </c>
    </row>
    <row r="108" spans="1:7" x14ac:dyDescent="0.3">
      <c r="A108" s="411" t="s">
        <v>612</v>
      </c>
      <c r="B108" s="411" t="s">
        <v>54</v>
      </c>
      <c r="C108" s="415">
        <v>1892</v>
      </c>
      <c r="D108" s="415">
        <v>1743</v>
      </c>
      <c r="E108" s="415">
        <v>0</v>
      </c>
      <c r="F108" s="415">
        <v>149</v>
      </c>
      <c r="G108" s="415">
        <v>92.12</v>
      </c>
    </row>
    <row r="109" spans="1:7" x14ac:dyDescent="0.3">
      <c r="A109" s="411" t="s">
        <v>613</v>
      </c>
      <c r="B109" s="411" t="s">
        <v>614</v>
      </c>
      <c r="C109" s="415">
        <v>9263</v>
      </c>
      <c r="D109" s="415">
        <v>5020.53</v>
      </c>
      <c r="E109" s="415">
        <v>2437.0500000000002</v>
      </c>
      <c r="F109" s="415">
        <v>4242.47</v>
      </c>
      <c r="G109" s="415">
        <v>54.2</v>
      </c>
    </row>
    <row r="110" spans="1:7" x14ac:dyDescent="0.3">
      <c r="A110" s="411" t="s">
        <v>615</v>
      </c>
      <c r="B110" s="411" t="s">
        <v>616</v>
      </c>
      <c r="C110" s="415">
        <v>6175</v>
      </c>
      <c r="D110" s="415">
        <v>3555.85</v>
      </c>
      <c r="E110" s="415">
        <v>0</v>
      </c>
      <c r="F110" s="415">
        <v>2619.15</v>
      </c>
      <c r="G110" s="415">
        <v>57.58</v>
      </c>
    </row>
    <row r="111" spans="1:7" x14ac:dyDescent="0.3">
      <c r="A111" s="411" t="s">
        <v>617</v>
      </c>
      <c r="B111" s="411" t="s">
        <v>183</v>
      </c>
      <c r="C111" s="415">
        <v>3327</v>
      </c>
      <c r="D111" s="415">
        <v>0</v>
      </c>
      <c r="E111" s="415">
        <v>0</v>
      </c>
      <c r="F111" s="415">
        <v>3327</v>
      </c>
      <c r="G111" s="415">
        <v>0</v>
      </c>
    </row>
    <row r="112" spans="1:7" x14ac:dyDescent="0.3">
      <c r="A112" s="411" t="s">
        <v>618</v>
      </c>
      <c r="B112" s="411" t="s">
        <v>55</v>
      </c>
      <c r="C112" s="415">
        <v>1900</v>
      </c>
      <c r="D112" s="415">
        <v>74.64</v>
      </c>
      <c r="E112" s="415">
        <v>0</v>
      </c>
      <c r="F112" s="415">
        <v>1825.36</v>
      </c>
      <c r="G112" s="415">
        <v>3.93</v>
      </c>
    </row>
    <row r="113" spans="1:7" x14ac:dyDescent="0.3">
      <c r="A113" s="411" t="s">
        <v>619</v>
      </c>
      <c r="B113" s="411" t="s">
        <v>575</v>
      </c>
      <c r="C113" s="415">
        <v>1000</v>
      </c>
      <c r="D113" s="415">
        <v>45.34</v>
      </c>
      <c r="E113" s="415">
        <v>45.34</v>
      </c>
      <c r="F113" s="415">
        <v>954.66</v>
      </c>
      <c r="G113" s="415">
        <v>4.53</v>
      </c>
    </row>
    <row r="114" spans="1:7" x14ac:dyDescent="0.3">
      <c r="A114" s="411" t="s">
        <v>620</v>
      </c>
      <c r="B114" s="411" t="s">
        <v>180</v>
      </c>
      <c r="C114" s="415">
        <v>82999</v>
      </c>
      <c r="D114" s="415">
        <v>41433.32</v>
      </c>
      <c r="E114" s="415">
        <v>22483.14</v>
      </c>
      <c r="F114" s="415">
        <v>41565.68</v>
      </c>
      <c r="G114" s="415">
        <v>49.92</v>
      </c>
    </row>
    <row r="115" spans="1:7" x14ac:dyDescent="0.3">
      <c r="A115" s="411" t="s">
        <v>621</v>
      </c>
      <c r="B115" s="411" t="s">
        <v>51</v>
      </c>
      <c r="C115" s="415">
        <v>260000</v>
      </c>
      <c r="D115" s="415">
        <v>119141.54</v>
      </c>
      <c r="E115" s="415">
        <v>67526.080000000002</v>
      </c>
      <c r="F115" s="415">
        <v>140858.46</v>
      </c>
      <c r="G115" s="415">
        <v>45.82</v>
      </c>
    </row>
    <row r="116" spans="1:7" x14ac:dyDescent="0.3">
      <c r="A116" s="411" t="s">
        <v>622</v>
      </c>
      <c r="B116" s="411" t="s">
        <v>181</v>
      </c>
      <c r="C116" s="415">
        <v>69600</v>
      </c>
      <c r="D116" s="415">
        <v>28057.42</v>
      </c>
      <c r="E116" s="415">
        <v>14274.87</v>
      </c>
      <c r="F116" s="415">
        <v>41542.58</v>
      </c>
      <c r="G116" s="415">
        <v>40.31</v>
      </c>
    </row>
    <row r="117" spans="1:7" x14ac:dyDescent="0.3">
      <c r="A117" s="411" t="s">
        <v>623</v>
      </c>
      <c r="B117" s="411" t="s">
        <v>580</v>
      </c>
      <c r="C117" s="415">
        <v>1000</v>
      </c>
      <c r="D117" s="415">
        <v>473.99</v>
      </c>
      <c r="E117" s="415">
        <v>247.69</v>
      </c>
      <c r="F117" s="415">
        <v>526.01</v>
      </c>
      <c r="G117" s="415">
        <v>47.4</v>
      </c>
    </row>
    <row r="118" spans="1:7" x14ac:dyDescent="0.3">
      <c r="A118" s="411" t="s">
        <v>624</v>
      </c>
      <c r="B118" s="411" t="s">
        <v>582</v>
      </c>
      <c r="C118" s="415">
        <v>3500</v>
      </c>
      <c r="D118" s="415">
        <v>1750</v>
      </c>
      <c r="E118" s="415">
        <v>1750</v>
      </c>
      <c r="F118" s="415">
        <v>1750</v>
      </c>
      <c r="G118" s="415">
        <v>50</v>
      </c>
    </row>
    <row r="119" spans="1:7" x14ac:dyDescent="0.3">
      <c r="A119" s="411" t="s">
        <v>625</v>
      </c>
      <c r="B119" s="411" t="s">
        <v>259</v>
      </c>
      <c r="C119" s="415">
        <v>24640</v>
      </c>
      <c r="D119" s="415">
        <v>14949.51</v>
      </c>
      <c r="E119" s="415">
        <v>8334.7800000000007</v>
      </c>
      <c r="F119" s="415">
        <v>9690.49</v>
      </c>
      <c r="G119" s="415">
        <v>60.67</v>
      </c>
    </row>
    <row r="120" spans="1:7" x14ac:dyDescent="0.3">
      <c r="A120" s="411" t="s">
        <v>626</v>
      </c>
      <c r="B120" s="411" t="s">
        <v>53</v>
      </c>
      <c r="C120" s="415">
        <v>108839</v>
      </c>
      <c r="D120" s="415">
        <v>15460.1</v>
      </c>
      <c r="E120" s="415">
        <v>7562.06</v>
      </c>
      <c r="F120" s="415">
        <v>93378.9</v>
      </c>
      <c r="G120" s="415">
        <v>14.2</v>
      </c>
    </row>
    <row r="121" spans="1:7" x14ac:dyDescent="0.3">
      <c r="A121" s="411" t="s">
        <v>627</v>
      </c>
      <c r="B121" s="411" t="s">
        <v>628</v>
      </c>
      <c r="C121" s="415">
        <v>7204</v>
      </c>
      <c r="D121" s="415">
        <v>3961.66</v>
      </c>
      <c r="E121" s="415">
        <v>2346.2199999999998</v>
      </c>
      <c r="F121" s="415">
        <v>3242.34</v>
      </c>
      <c r="G121" s="415">
        <v>54.99</v>
      </c>
    </row>
    <row r="122" spans="1:7" x14ac:dyDescent="0.3">
      <c r="A122" s="411" t="s">
        <v>629</v>
      </c>
      <c r="B122" s="411" t="s">
        <v>630</v>
      </c>
      <c r="C122" s="415">
        <v>633</v>
      </c>
      <c r="D122" s="415">
        <v>211.53</v>
      </c>
      <c r="E122" s="415">
        <v>96.15</v>
      </c>
      <c r="F122" s="415">
        <v>421.47</v>
      </c>
      <c r="G122" s="415">
        <v>33.42</v>
      </c>
    </row>
    <row r="123" spans="1:7" x14ac:dyDescent="0.3">
      <c r="A123" s="411" t="s">
        <v>631</v>
      </c>
      <c r="B123" s="411" t="s">
        <v>257</v>
      </c>
      <c r="C123" s="415">
        <v>10000</v>
      </c>
      <c r="D123" s="415">
        <v>0</v>
      </c>
      <c r="E123" s="415">
        <v>0</v>
      </c>
      <c r="F123" s="415">
        <v>10000</v>
      </c>
      <c r="G123" s="415">
        <v>0</v>
      </c>
    </row>
    <row r="124" spans="1:7" x14ac:dyDescent="0.3">
      <c r="A124" s="411" t="s">
        <v>632</v>
      </c>
      <c r="B124" s="411" t="s">
        <v>54</v>
      </c>
      <c r="C124" s="415">
        <v>61798</v>
      </c>
      <c r="D124" s="415">
        <v>56925</v>
      </c>
      <c r="E124" s="415">
        <v>0</v>
      </c>
      <c r="F124" s="415">
        <v>4873</v>
      </c>
      <c r="G124" s="415">
        <v>92.11</v>
      </c>
    </row>
    <row r="125" spans="1:7" x14ac:dyDescent="0.3">
      <c r="A125" s="411" t="s">
        <v>633</v>
      </c>
      <c r="B125" s="411" t="s">
        <v>588</v>
      </c>
      <c r="C125" s="415">
        <v>12500</v>
      </c>
      <c r="D125" s="415">
        <v>8152.09</v>
      </c>
      <c r="E125" s="415">
        <v>4835.09</v>
      </c>
      <c r="F125" s="415">
        <v>4347.91</v>
      </c>
      <c r="G125" s="415">
        <v>65.22</v>
      </c>
    </row>
    <row r="126" spans="1:7" x14ac:dyDescent="0.3">
      <c r="A126" s="411" t="s">
        <v>634</v>
      </c>
      <c r="B126" s="411" t="s">
        <v>590</v>
      </c>
      <c r="C126" s="415">
        <v>1235</v>
      </c>
      <c r="D126" s="415">
        <v>1571.53</v>
      </c>
      <c r="E126" s="415">
        <v>949.09</v>
      </c>
      <c r="F126" s="415">
        <v>-336.53</v>
      </c>
      <c r="G126" s="415">
        <v>127.25</v>
      </c>
    </row>
    <row r="127" spans="1:7" x14ac:dyDescent="0.3">
      <c r="A127" s="411" t="s">
        <v>635</v>
      </c>
      <c r="B127" s="411" t="s">
        <v>592</v>
      </c>
      <c r="C127" s="415">
        <v>1540</v>
      </c>
      <c r="D127" s="415">
        <v>724.87</v>
      </c>
      <c r="E127" s="415">
        <v>397.36</v>
      </c>
      <c r="F127" s="415">
        <v>815.13</v>
      </c>
      <c r="G127" s="415">
        <v>47.07</v>
      </c>
    </row>
    <row r="128" spans="1:7" x14ac:dyDescent="0.3">
      <c r="A128" s="411" t="s">
        <v>636</v>
      </c>
      <c r="B128" s="411" t="s">
        <v>637</v>
      </c>
      <c r="C128" s="415">
        <v>500</v>
      </c>
      <c r="D128" s="415">
        <v>288.58</v>
      </c>
      <c r="E128" s="415">
        <v>173.14</v>
      </c>
      <c r="F128" s="415">
        <v>211.42</v>
      </c>
      <c r="G128" s="415">
        <v>57.72</v>
      </c>
    </row>
    <row r="129" spans="1:7" x14ac:dyDescent="0.3">
      <c r="A129" s="411" t="s">
        <v>638</v>
      </c>
      <c r="B129" s="411" t="s">
        <v>563</v>
      </c>
      <c r="C129" s="415">
        <v>4213</v>
      </c>
      <c r="D129" s="415">
        <v>5378.44</v>
      </c>
      <c r="E129" s="415">
        <v>1165.44</v>
      </c>
      <c r="F129" s="415">
        <v>-1165.44</v>
      </c>
      <c r="G129" s="415">
        <v>127.66</v>
      </c>
    </row>
    <row r="130" spans="1:7" x14ac:dyDescent="0.3">
      <c r="A130" s="411" t="s">
        <v>639</v>
      </c>
      <c r="B130" s="411" t="s">
        <v>595</v>
      </c>
      <c r="C130" s="415">
        <v>450</v>
      </c>
      <c r="D130" s="415">
        <v>82.14</v>
      </c>
      <c r="E130" s="415">
        <v>8.57</v>
      </c>
      <c r="F130" s="415">
        <v>367.86</v>
      </c>
      <c r="G130" s="415">
        <v>18.25</v>
      </c>
    </row>
    <row r="131" spans="1:7" x14ac:dyDescent="0.3">
      <c r="A131" s="411" t="s">
        <v>640</v>
      </c>
      <c r="B131" s="411" t="s">
        <v>183</v>
      </c>
      <c r="C131" s="415">
        <v>93000</v>
      </c>
      <c r="D131" s="415">
        <v>157</v>
      </c>
      <c r="E131" s="415">
        <v>157</v>
      </c>
      <c r="F131" s="415">
        <v>92843</v>
      </c>
      <c r="G131" s="415">
        <v>0.17</v>
      </c>
    </row>
    <row r="132" spans="1:7" x14ac:dyDescent="0.3">
      <c r="A132" s="411" t="s">
        <v>641</v>
      </c>
      <c r="B132" s="411" t="s">
        <v>569</v>
      </c>
      <c r="C132" s="415">
        <v>5280</v>
      </c>
      <c r="D132" s="415">
        <v>1126.98</v>
      </c>
      <c r="E132" s="415">
        <v>767.98</v>
      </c>
      <c r="F132" s="415">
        <v>4153.0200000000004</v>
      </c>
      <c r="G132" s="415">
        <v>21.34</v>
      </c>
    </row>
    <row r="133" spans="1:7" x14ac:dyDescent="0.3">
      <c r="A133" s="411" t="s">
        <v>642</v>
      </c>
      <c r="B133" s="411" t="s">
        <v>571</v>
      </c>
      <c r="C133" s="415">
        <v>2108</v>
      </c>
      <c r="D133" s="415">
        <v>0</v>
      </c>
      <c r="E133" s="415">
        <v>0</v>
      </c>
      <c r="F133" s="415">
        <v>2108</v>
      </c>
      <c r="G133" s="415">
        <v>0</v>
      </c>
    </row>
    <row r="134" spans="1:7" x14ac:dyDescent="0.3">
      <c r="A134" s="411" t="s">
        <v>643</v>
      </c>
      <c r="B134" s="411" t="s">
        <v>573</v>
      </c>
      <c r="C134" s="415">
        <v>1795</v>
      </c>
      <c r="D134" s="415">
        <v>909</v>
      </c>
      <c r="E134" s="415">
        <v>460</v>
      </c>
      <c r="F134" s="415">
        <v>886</v>
      </c>
      <c r="G134" s="415">
        <v>50.64</v>
      </c>
    </row>
    <row r="135" spans="1:7" x14ac:dyDescent="0.3">
      <c r="A135" s="411" t="s">
        <v>644</v>
      </c>
      <c r="B135" s="411" t="s">
        <v>575</v>
      </c>
      <c r="C135" s="415">
        <v>1000</v>
      </c>
      <c r="D135" s="415">
        <v>650.45000000000005</v>
      </c>
      <c r="E135" s="415">
        <v>650.45000000000005</v>
      </c>
      <c r="F135" s="415">
        <v>349.55</v>
      </c>
      <c r="G135" s="415">
        <v>65.05</v>
      </c>
    </row>
    <row r="136" spans="1:7" x14ac:dyDescent="0.3">
      <c r="A136" s="411" t="s">
        <v>645</v>
      </c>
      <c r="B136" s="411" t="s">
        <v>646</v>
      </c>
      <c r="C136" s="415">
        <v>1863</v>
      </c>
      <c r="D136" s="415">
        <v>0</v>
      </c>
      <c r="E136" s="415">
        <v>0</v>
      </c>
      <c r="F136" s="415">
        <v>1863</v>
      </c>
      <c r="G136" s="415">
        <v>0</v>
      </c>
    </row>
    <row r="137" spans="1:7" x14ac:dyDescent="0.3">
      <c r="A137" s="411" t="s">
        <v>647</v>
      </c>
      <c r="B137" s="411" t="s">
        <v>180</v>
      </c>
      <c r="C137" s="415">
        <v>68355</v>
      </c>
      <c r="D137" s="415">
        <v>35741.449999999997</v>
      </c>
      <c r="E137" s="415">
        <v>19256.240000000002</v>
      </c>
      <c r="F137" s="415">
        <v>32613.55</v>
      </c>
      <c r="G137" s="415">
        <v>52.29</v>
      </c>
    </row>
    <row r="138" spans="1:7" x14ac:dyDescent="0.3">
      <c r="A138" s="411" t="s">
        <v>648</v>
      </c>
      <c r="B138" s="411" t="s">
        <v>51</v>
      </c>
      <c r="C138" s="415">
        <v>37467</v>
      </c>
      <c r="D138" s="415">
        <v>20235.34</v>
      </c>
      <c r="E138" s="415">
        <v>11189.19</v>
      </c>
      <c r="F138" s="415">
        <v>17231.66</v>
      </c>
      <c r="G138" s="415">
        <v>54.01</v>
      </c>
    </row>
    <row r="139" spans="1:7" x14ac:dyDescent="0.3">
      <c r="A139" s="411" t="s">
        <v>649</v>
      </c>
      <c r="B139" s="411" t="s">
        <v>580</v>
      </c>
      <c r="C139" s="415">
        <v>813</v>
      </c>
      <c r="D139" s="415">
        <v>422.71</v>
      </c>
      <c r="E139" s="415">
        <v>256.13</v>
      </c>
      <c r="F139" s="415">
        <v>390.29</v>
      </c>
      <c r="G139" s="415">
        <v>51.99</v>
      </c>
    </row>
    <row r="140" spans="1:7" x14ac:dyDescent="0.3">
      <c r="A140" s="411" t="s">
        <v>650</v>
      </c>
      <c r="B140" s="411" t="s">
        <v>582</v>
      </c>
      <c r="C140" s="415">
        <v>2161</v>
      </c>
      <c r="D140" s="415">
        <v>1050</v>
      </c>
      <c r="E140" s="415">
        <v>1050</v>
      </c>
      <c r="F140" s="415">
        <v>1111</v>
      </c>
      <c r="G140" s="415">
        <v>48.59</v>
      </c>
    </row>
    <row r="141" spans="1:7" x14ac:dyDescent="0.3">
      <c r="A141" s="411" t="s">
        <v>651</v>
      </c>
      <c r="B141" s="411" t="s">
        <v>259</v>
      </c>
      <c r="C141" s="415">
        <v>8174</v>
      </c>
      <c r="D141" s="415">
        <v>4403.93</v>
      </c>
      <c r="E141" s="415">
        <v>2433.86</v>
      </c>
      <c r="F141" s="415">
        <v>3770.07</v>
      </c>
      <c r="G141" s="415">
        <v>53.88</v>
      </c>
    </row>
    <row r="142" spans="1:7" x14ac:dyDescent="0.3">
      <c r="A142" s="411" t="s">
        <v>652</v>
      </c>
      <c r="B142" s="411" t="s">
        <v>53</v>
      </c>
      <c r="C142" s="415">
        <v>20000</v>
      </c>
      <c r="D142" s="415">
        <v>10901.2</v>
      </c>
      <c r="E142" s="415">
        <v>5052.3999999999996</v>
      </c>
      <c r="F142" s="415">
        <v>9098.7999999999993</v>
      </c>
      <c r="G142" s="415">
        <v>54.51</v>
      </c>
    </row>
    <row r="143" spans="1:7" x14ac:dyDescent="0.3">
      <c r="A143" s="411" t="s">
        <v>654</v>
      </c>
      <c r="B143" s="411" t="s">
        <v>257</v>
      </c>
      <c r="C143" s="415">
        <v>6800</v>
      </c>
      <c r="D143" s="415">
        <v>0</v>
      </c>
      <c r="E143" s="415">
        <v>0</v>
      </c>
      <c r="F143" s="415">
        <v>6800</v>
      </c>
      <c r="G143" s="415">
        <v>0</v>
      </c>
    </row>
    <row r="144" spans="1:7" x14ac:dyDescent="0.3">
      <c r="A144" s="411" t="s">
        <v>655</v>
      </c>
      <c r="B144" s="411" t="s">
        <v>54</v>
      </c>
      <c r="C144" s="415">
        <v>23002</v>
      </c>
      <c r="D144" s="415">
        <v>21189</v>
      </c>
      <c r="E144" s="415">
        <v>0</v>
      </c>
      <c r="F144" s="415">
        <v>1813</v>
      </c>
      <c r="G144" s="415">
        <v>92.12</v>
      </c>
    </row>
    <row r="145" spans="1:7" x14ac:dyDescent="0.3">
      <c r="A145" s="411" t="s">
        <v>656</v>
      </c>
      <c r="B145" s="411" t="s">
        <v>588</v>
      </c>
      <c r="C145" s="415">
        <v>3445</v>
      </c>
      <c r="D145" s="415">
        <v>1807.6</v>
      </c>
      <c r="E145" s="415">
        <v>1001.48</v>
      </c>
      <c r="F145" s="415">
        <v>1637.4</v>
      </c>
      <c r="G145" s="415">
        <v>52.47</v>
      </c>
    </row>
    <row r="146" spans="1:7" x14ac:dyDescent="0.3">
      <c r="A146" s="411" t="s">
        <v>657</v>
      </c>
      <c r="B146" s="411" t="s">
        <v>590</v>
      </c>
      <c r="C146" s="415">
        <v>1235</v>
      </c>
      <c r="D146" s="415">
        <v>599.91999999999996</v>
      </c>
      <c r="E146" s="415">
        <v>322.95999999999998</v>
      </c>
      <c r="F146" s="415">
        <v>635.08000000000004</v>
      </c>
      <c r="G146" s="415">
        <v>48.58</v>
      </c>
    </row>
    <row r="147" spans="1:7" x14ac:dyDescent="0.3">
      <c r="A147" s="411" t="s">
        <v>658</v>
      </c>
      <c r="B147" s="411" t="s">
        <v>592</v>
      </c>
      <c r="C147" s="415">
        <v>400</v>
      </c>
      <c r="D147" s="415">
        <v>242.27</v>
      </c>
      <c r="E147" s="415">
        <v>130.85</v>
      </c>
      <c r="F147" s="415">
        <v>157.72999999999999</v>
      </c>
      <c r="G147" s="415">
        <v>60.57</v>
      </c>
    </row>
    <row r="148" spans="1:7" x14ac:dyDescent="0.3">
      <c r="A148" s="411" t="s">
        <v>4746</v>
      </c>
      <c r="B148" s="411" t="s">
        <v>563</v>
      </c>
      <c r="C148" s="415">
        <v>0</v>
      </c>
      <c r="D148" s="415">
        <v>582.72</v>
      </c>
      <c r="E148" s="415">
        <v>582.72</v>
      </c>
      <c r="F148" s="415">
        <v>-582.72</v>
      </c>
      <c r="G148" s="415">
        <v>100</v>
      </c>
    </row>
    <row r="149" spans="1:7" x14ac:dyDescent="0.3">
      <c r="A149" s="411" t="s">
        <v>659</v>
      </c>
      <c r="B149" s="411" t="s">
        <v>595</v>
      </c>
      <c r="C149" s="415">
        <v>21</v>
      </c>
      <c r="D149" s="415">
        <v>0.44</v>
      </c>
      <c r="E149" s="415">
        <v>0</v>
      </c>
      <c r="F149" s="415">
        <v>20.56</v>
      </c>
      <c r="G149" s="415">
        <v>2.1</v>
      </c>
    </row>
    <row r="150" spans="1:7" x14ac:dyDescent="0.3">
      <c r="A150" s="411" t="s">
        <v>660</v>
      </c>
      <c r="B150" s="411" t="s">
        <v>569</v>
      </c>
      <c r="C150" s="415">
        <v>2108</v>
      </c>
      <c r="D150" s="415">
        <v>0</v>
      </c>
      <c r="E150" s="415">
        <v>0</v>
      </c>
      <c r="F150" s="415">
        <v>2108</v>
      </c>
      <c r="G150" s="415">
        <v>0</v>
      </c>
    </row>
    <row r="151" spans="1:7" x14ac:dyDescent="0.3">
      <c r="A151" s="411" t="s">
        <v>661</v>
      </c>
      <c r="B151" s="411" t="s">
        <v>571</v>
      </c>
      <c r="C151" s="415">
        <v>1584</v>
      </c>
      <c r="D151" s="415">
        <v>0</v>
      </c>
      <c r="E151" s="415">
        <v>0</v>
      </c>
      <c r="F151" s="415">
        <v>1584</v>
      </c>
      <c r="G151" s="415">
        <v>0</v>
      </c>
    </row>
    <row r="152" spans="1:7" x14ac:dyDescent="0.3">
      <c r="A152" s="411" t="s">
        <v>662</v>
      </c>
      <c r="B152" s="411" t="s">
        <v>573</v>
      </c>
      <c r="C152" s="415">
        <v>515</v>
      </c>
      <c r="D152" s="415">
        <v>225</v>
      </c>
      <c r="E152" s="415">
        <v>225</v>
      </c>
      <c r="F152" s="415">
        <v>290</v>
      </c>
      <c r="G152" s="415">
        <v>43.69</v>
      </c>
    </row>
    <row r="153" spans="1:7" x14ac:dyDescent="0.3">
      <c r="A153" s="411" t="s">
        <v>663</v>
      </c>
      <c r="B153" s="411" t="s">
        <v>575</v>
      </c>
      <c r="C153" s="415">
        <v>1000</v>
      </c>
      <c r="D153" s="415">
        <v>0</v>
      </c>
      <c r="E153" s="415">
        <v>0</v>
      </c>
      <c r="F153" s="415">
        <v>1000</v>
      </c>
      <c r="G153" s="415">
        <v>0</v>
      </c>
    </row>
    <row r="154" spans="1:7" x14ac:dyDescent="0.3">
      <c r="A154" s="411" t="s">
        <v>664</v>
      </c>
      <c r="B154" s="411" t="s">
        <v>665</v>
      </c>
      <c r="C154" s="415">
        <v>1800</v>
      </c>
      <c r="D154" s="415">
        <v>450</v>
      </c>
      <c r="E154" s="415">
        <v>225</v>
      </c>
      <c r="F154" s="415">
        <v>1350</v>
      </c>
      <c r="G154" s="415">
        <v>25</v>
      </c>
    </row>
    <row r="155" spans="1:7" x14ac:dyDescent="0.3">
      <c r="A155" s="411" t="s">
        <v>666</v>
      </c>
      <c r="B155" s="411" t="s">
        <v>259</v>
      </c>
      <c r="C155" s="415">
        <v>144</v>
      </c>
      <c r="D155" s="415">
        <v>34.43</v>
      </c>
      <c r="E155" s="415">
        <v>17.21</v>
      </c>
      <c r="F155" s="415">
        <v>109.57</v>
      </c>
      <c r="G155" s="415">
        <v>23.91</v>
      </c>
    </row>
    <row r="156" spans="1:7" x14ac:dyDescent="0.3">
      <c r="A156" s="411" t="s">
        <v>667</v>
      </c>
      <c r="B156" s="411" t="s">
        <v>54</v>
      </c>
      <c r="C156" s="415">
        <v>1927</v>
      </c>
      <c r="D156" s="415">
        <v>1775</v>
      </c>
      <c r="E156" s="415">
        <v>0</v>
      </c>
      <c r="F156" s="415">
        <v>152</v>
      </c>
      <c r="G156" s="415">
        <v>92.11</v>
      </c>
    </row>
    <row r="157" spans="1:7" x14ac:dyDescent="0.3">
      <c r="A157" s="411" t="s">
        <v>668</v>
      </c>
      <c r="B157" s="411" t="s">
        <v>669</v>
      </c>
      <c r="C157" s="415">
        <v>2988</v>
      </c>
      <c r="D157" s="415">
        <v>388.51</v>
      </c>
      <c r="E157" s="415">
        <v>172.85</v>
      </c>
      <c r="F157" s="415">
        <v>2599.4899999999998</v>
      </c>
      <c r="G157" s="415">
        <v>13</v>
      </c>
    </row>
    <row r="158" spans="1:7" x14ac:dyDescent="0.3">
      <c r="A158" s="411" t="s">
        <v>670</v>
      </c>
      <c r="B158" s="411" t="s">
        <v>183</v>
      </c>
      <c r="C158" s="415">
        <v>8500</v>
      </c>
      <c r="D158" s="415">
        <v>3984.91</v>
      </c>
      <c r="E158" s="415">
        <v>1360.83</v>
      </c>
      <c r="F158" s="415">
        <v>4515.09</v>
      </c>
      <c r="G158" s="415">
        <v>46.88</v>
      </c>
    </row>
    <row r="159" spans="1:7" x14ac:dyDescent="0.3">
      <c r="A159" s="411" t="s">
        <v>671</v>
      </c>
      <c r="B159" s="411" t="s">
        <v>55</v>
      </c>
      <c r="C159" s="415">
        <v>9116</v>
      </c>
      <c r="D159" s="415">
        <v>1635.45</v>
      </c>
      <c r="E159" s="415">
        <v>47.17</v>
      </c>
      <c r="F159" s="415">
        <v>7480.55</v>
      </c>
      <c r="G159" s="415">
        <v>17.940000000000001</v>
      </c>
    </row>
    <row r="160" spans="1:7" x14ac:dyDescent="0.3">
      <c r="A160" s="411" t="s">
        <v>672</v>
      </c>
      <c r="B160" s="411" t="s">
        <v>330</v>
      </c>
      <c r="C160" s="415">
        <v>30937</v>
      </c>
      <c r="D160" s="415">
        <v>21700.65</v>
      </c>
      <c r="E160" s="415">
        <v>8204.14</v>
      </c>
      <c r="F160" s="415">
        <v>9236.35</v>
      </c>
      <c r="G160" s="415">
        <v>70.14</v>
      </c>
    </row>
    <row r="161" spans="1:7" x14ac:dyDescent="0.3">
      <c r="A161" s="411" t="s">
        <v>673</v>
      </c>
      <c r="B161" s="411" t="s">
        <v>674</v>
      </c>
      <c r="C161" s="415">
        <v>7920</v>
      </c>
      <c r="D161" s="415">
        <v>479.79</v>
      </c>
      <c r="E161" s="415">
        <v>274.89</v>
      </c>
      <c r="F161" s="415">
        <v>7440.21</v>
      </c>
      <c r="G161" s="415">
        <v>6.06</v>
      </c>
    </row>
    <row r="162" spans="1:7" x14ac:dyDescent="0.3">
      <c r="A162" s="411" t="s">
        <v>675</v>
      </c>
      <c r="B162" s="411" t="s">
        <v>676</v>
      </c>
      <c r="C162" s="415">
        <v>6324</v>
      </c>
      <c r="D162" s="415">
        <v>3190.6</v>
      </c>
      <c r="E162" s="415">
        <v>1343.16</v>
      </c>
      <c r="F162" s="415">
        <v>3133.4</v>
      </c>
      <c r="G162" s="415">
        <v>50.45</v>
      </c>
    </row>
    <row r="163" spans="1:7" x14ac:dyDescent="0.3">
      <c r="A163" s="411" t="s">
        <v>677</v>
      </c>
      <c r="B163" s="411" t="s">
        <v>317</v>
      </c>
      <c r="C163" s="415">
        <v>3094</v>
      </c>
      <c r="D163" s="415">
        <v>0</v>
      </c>
      <c r="E163" s="415">
        <v>0</v>
      </c>
      <c r="F163" s="415">
        <v>3094</v>
      </c>
      <c r="G163" s="415">
        <v>0</v>
      </c>
    </row>
    <row r="164" spans="1:7" x14ac:dyDescent="0.3">
      <c r="A164" s="411" t="s">
        <v>678</v>
      </c>
      <c r="B164" s="411" t="s">
        <v>575</v>
      </c>
      <c r="C164" s="415">
        <v>1031</v>
      </c>
      <c r="D164" s="415">
        <v>514.65</v>
      </c>
      <c r="E164" s="415">
        <v>297.64999999999998</v>
      </c>
      <c r="F164" s="415">
        <v>516.35</v>
      </c>
      <c r="G164" s="415">
        <v>49.92</v>
      </c>
    </row>
    <row r="165" spans="1:7" x14ac:dyDescent="0.3">
      <c r="A165" s="411" t="s">
        <v>680</v>
      </c>
      <c r="B165" s="411" t="s">
        <v>616</v>
      </c>
      <c r="C165" s="415">
        <v>26347</v>
      </c>
      <c r="D165" s="415">
        <v>9980.6</v>
      </c>
      <c r="E165" s="415">
        <v>2980.39</v>
      </c>
      <c r="F165" s="415">
        <v>16366.4</v>
      </c>
      <c r="G165" s="415">
        <v>37.880000000000003</v>
      </c>
    </row>
    <row r="166" spans="1:7" x14ac:dyDescent="0.3">
      <c r="A166" s="411" t="s">
        <v>681</v>
      </c>
      <c r="B166" s="411" t="s">
        <v>682</v>
      </c>
      <c r="C166" s="415">
        <v>30563</v>
      </c>
      <c r="D166" s="415">
        <v>10540.93</v>
      </c>
      <c r="E166" s="415">
        <v>5381.47</v>
      </c>
      <c r="F166" s="415">
        <v>20022.07</v>
      </c>
      <c r="G166" s="415">
        <v>34.49</v>
      </c>
    </row>
    <row r="167" spans="1:7" x14ac:dyDescent="0.3">
      <c r="A167" s="411" t="s">
        <v>683</v>
      </c>
      <c r="B167" s="411" t="s">
        <v>44</v>
      </c>
      <c r="C167" s="415">
        <v>45288</v>
      </c>
      <c r="D167" s="415">
        <v>22644</v>
      </c>
      <c r="E167" s="415">
        <v>11322</v>
      </c>
      <c r="F167" s="415">
        <v>22644</v>
      </c>
      <c r="G167" s="415">
        <v>50</v>
      </c>
    </row>
    <row r="168" spans="1:7" x14ac:dyDescent="0.3">
      <c r="A168" s="411" t="s">
        <v>684</v>
      </c>
      <c r="B168" s="411" t="s">
        <v>685</v>
      </c>
      <c r="C168" s="415">
        <v>84311</v>
      </c>
      <c r="D168" s="415">
        <v>24679.5</v>
      </c>
      <c r="E168" s="415">
        <v>9592.5</v>
      </c>
      <c r="F168" s="415">
        <v>59631.5</v>
      </c>
      <c r="G168" s="415">
        <v>29.27</v>
      </c>
    </row>
    <row r="169" spans="1:7" x14ac:dyDescent="0.3">
      <c r="A169" s="411" t="s">
        <v>686</v>
      </c>
      <c r="B169" s="411" t="s">
        <v>687</v>
      </c>
      <c r="C169" s="415">
        <v>19506</v>
      </c>
      <c r="D169" s="415">
        <v>0</v>
      </c>
      <c r="E169" s="415">
        <v>0</v>
      </c>
      <c r="F169" s="415">
        <v>19506</v>
      </c>
      <c r="G169" s="415">
        <v>0</v>
      </c>
    </row>
    <row r="170" spans="1:7" x14ac:dyDescent="0.3">
      <c r="A170" s="411" t="s">
        <v>688</v>
      </c>
      <c r="B170" s="411" t="s">
        <v>183</v>
      </c>
      <c r="C170" s="415">
        <v>67155</v>
      </c>
      <c r="D170" s="415">
        <v>13226.8</v>
      </c>
      <c r="E170" s="415">
        <v>7605.02</v>
      </c>
      <c r="F170" s="415">
        <v>53928.2</v>
      </c>
      <c r="G170" s="415">
        <v>19.7</v>
      </c>
    </row>
    <row r="171" spans="1:7" x14ac:dyDescent="0.3">
      <c r="A171" s="411" t="s">
        <v>689</v>
      </c>
      <c r="B171" s="411" t="s">
        <v>690</v>
      </c>
      <c r="C171" s="415">
        <v>15438</v>
      </c>
      <c r="D171" s="415">
        <v>0</v>
      </c>
      <c r="E171" s="415">
        <v>0</v>
      </c>
      <c r="F171" s="415">
        <v>15438</v>
      </c>
      <c r="G171" s="415">
        <v>0</v>
      </c>
    </row>
    <row r="172" spans="1:7" x14ac:dyDescent="0.3">
      <c r="A172" s="411" t="s">
        <v>691</v>
      </c>
      <c r="B172" s="411" t="s">
        <v>692</v>
      </c>
      <c r="C172" s="415">
        <v>10539</v>
      </c>
      <c r="D172" s="415">
        <v>12336</v>
      </c>
      <c r="E172" s="415">
        <v>3150</v>
      </c>
      <c r="F172" s="415">
        <v>-1797</v>
      </c>
      <c r="G172" s="415">
        <v>117.05</v>
      </c>
    </row>
    <row r="173" spans="1:7" x14ac:dyDescent="0.3">
      <c r="A173" s="411" t="s">
        <v>693</v>
      </c>
      <c r="B173" s="411" t="s">
        <v>694</v>
      </c>
      <c r="C173" s="415">
        <v>6988</v>
      </c>
      <c r="D173" s="415">
        <v>6829.89</v>
      </c>
      <c r="E173" s="415">
        <v>0</v>
      </c>
      <c r="F173" s="415">
        <v>158.11000000000001</v>
      </c>
      <c r="G173" s="415">
        <v>97.74</v>
      </c>
    </row>
    <row r="174" spans="1:7" x14ac:dyDescent="0.3">
      <c r="A174" s="411" t="s">
        <v>695</v>
      </c>
      <c r="B174" s="411" t="s">
        <v>262</v>
      </c>
      <c r="C174" s="415">
        <v>11500</v>
      </c>
      <c r="D174" s="415">
        <v>7342.06</v>
      </c>
      <c r="E174" s="415">
        <v>3829.32</v>
      </c>
      <c r="F174" s="415">
        <v>4157.9399999999996</v>
      </c>
      <c r="G174" s="415">
        <v>63.84</v>
      </c>
    </row>
    <row r="175" spans="1:7" x14ac:dyDescent="0.3">
      <c r="A175" s="411" t="s">
        <v>696</v>
      </c>
      <c r="B175" s="411" t="s">
        <v>697</v>
      </c>
      <c r="C175" s="415">
        <v>12410</v>
      </c>
      <c r="D175" s="415">
        <v>6205</v>
      </c>
      <c r="E175" s="415">
        <v>3102.5</v>
      </c>
      <c r="F175" s="415">
        <v>6205</v>
      </c>
      <c r="G175" s="415">
        <v>50</v>
      </c>
    </row>
    <row r="176" spans="1:7" x14ac:dyDescent="0.3">
      <c r="A176" s="411" t="s">
        <v>698</v>
      </c>
      <c r="B176" s="411" t="s">
        <v>55</v>
      </c>
      <c r="C176" s="415">
        <v>1299</v>
      </c>
      <c r="D176" s="415">
        <v>1298.92</v>
      </c>
      <c r="E176" s="415">
        <v>568</v>
      </c>
      <c r="F176" s="415">
        <v>0.08</v>
      </c>
      <c r="G176" s="415">
        <v>99.99</v>
      </c>
    </row>
    <row r="177" spans="1:7" x14ac:dyDescent="0.3">
      <c r="A177" s="411" t="s">
        <v>699</v>
      </c>
      <c r="B177" s="411" t="s">
        <v>569</v>
      </c>
      <c r="C177" s="415">
        <v>515</v>
      </c>
      <c r="D177" s="415">
        <v>0</v>
      </c>
      <c r="E177" s="415">
        <v>0</v>
      </c>
      <c r="F177" s="415">
        <v>515</v>
      </c>
      <c r="G177" s="415">
        <v>0</v>
      </c>
    </row>
    <row r="178" spans="1:7" x14ac:dyDescent="0.3">
      <c r="A178" s="411" t="s">
        <v>700</v>
      </c>
      <c r="B178" s="411" t="s">
        <v>571</v>
      </c>
      <c r="C178" s="415">
        <v>515</v>
      </c>
      <c r="D178" s="415">
        <v>0</v>
      </c>
      <c r="E178" s="415">
        <v>0</v>
      </c>
      <c r="F178" s="415">
        <v>515</v>
      </c>
      <c r="G178" s="415">
        <v>0</v>
      </c>
    </row>
    <row r="179" spans="1:7" x14ac:dyDescent="0.3">
      <c r="A179" s="411" t="s">
        <v>701</v>
      </c>
      <c r="B179" s="411" t="s">
        <v>702</v>
      </c>
      <c r="C179" s="415">
        <v>4117</v>
      </c>
      <c r="D179" s="415">
        <v>0</v>
      </c>
      <c r="E179" s="415">
        <v>0</v>
      </c>
      <c r="F179" s="415">
        <v>4117</v>
      </c>
      <c r="G179" s="415">
        <v>0</v>
      </c>
    </row>
    <row r="180" spans="1:7" x14ac:dyDescent="0.3">
      <c r="A180" s="411" t="s">
        <v>703</v>
      </c>
      <c r="B180" s="411" t="s">
        <v>607</v>
      </c>
      <c r="C180" s="415">
        <v>10292</v>
      </c>
      <c r="D180" s="415">
        <v>4998.6099999999997</v>
      </c>
      <c r="E180" s="415">
        <v>3773.61</v>
      </c>
      <c r="F180" s="415">
        <v>5293.39</v>
      </c>
      <c r="G180" s="415">
        <v>48.57</v>
      </c>
    </row>
    <row r="181" spans="1:7" x14ac:dyDescent="0.3">
      <c r="A181" s="411" t="s">
        <v>704</v>
      </c>
      <c r="B181" s="411" t="s">
        <v>705</v>
      </c>
      <c r="C181" s="415">
        <v>3294</v>
      </c>
      <c r="D181" s="415">
        <v>316.56</v>
      </c>
      <c r="E181" s="415">
        <v>0</v>
      </c>
      <c r="F181" s="415">
        <v>2977.44</v>
      </c>
      <c r="G181" s="415">
        <v>9.61</v>
      </c>
    </row>
    <row r="182" spans="1:7" x14ac:dyDescent="0.3">
      <c r="A182" s="411" t="s">
        <v>706</v>
      </c>
      <c r="B182" s="411" t="s">
        <v>707</v>
      </c>
      <c r="C182" s="415">
        <v>7410</v>
      </c>
      <c r="D182" s="415">
        <v>1667.13</v>
      </c>
      <c r="E182" s="415">
        <v>1667.13</v>
      </c>
      <c r="F182" s="415">
        <v>5742.87</v>
      </c>
      <c r="G182" s="415">
        <v>22.5</v>
      </c>
    </row>
    <row r="183" spans="1:7" x14ac:dyDescent="0.3">
      <c r="A183" s="411" t="s">
        <v>708</v>
      </c>
      <c r="B183" s="411" t="s">
        <v>709</v>
      </c>
      <c r="C183" s="415">
        <v>12646</v>
      </c>
      <c r="D183" s="415">
        <v>7453.52</v>
      </c>
      <c r="E183" s="415">
        <v>3326.36</v>
      </c>
      <c r="F183" s="415">
        <v>5192.4799999999996</v>
      </c>
      <c r="G183" s="415">
        <v>58.94</v>
      </c>
    </row>
    <row r="184" spans="1:7" x14ac:dyDescent="0.3">
      <c r="A184" s="411" t="s">
        <v>710</v>
      </c>
      <c r="B184" s="411" t="s">
        <v>261</v>
      </c>
      <c r="C184" s="415">
        <v>37000</v>
      </c>
      <c r="D184" s="415">
        <v>3635.4</v>
      </c>
      <c r="E184" s="415">
        <v>1200</v>
      </c>
      <c r="F184" s="415">
        <v>33364.6</v>
      </c>
      <c r="G184" s="415">
        <v>9.83</v>
      </c>
    </row>
    <row r="185" spans="1:7" x14ac:dyDescent="0.3">
      <c r="A185" s="411" t="s">
        <v>711</v>
      </c>
      <c r="B185" s="411" t="s">
        <v>573</v>
      </c>
      <c r="C185" s="415">
        <v>3000</v>
      </c>
      <c r="D185" s="415">
        <v>2259</v>
      </c>
      <c r="E185" s="415">
        <v>1109</v>
      </c>
      <c r="F185" s="415">
        <v>741</v>
      </c>
      <c r="G185" s="415">
        <v>75.3</v>
      </c>
    </row>
    <row r="186" spans="1:7" x14ac:dyDescent="0.3">
      <c r="A186" s="411" t="s">
        <v>712</v>
      </c>
      <c r="B186" s="411" t="s">
        <v>713</v>
      </c>
      <c r="C186" s="415">
        <v>15</v>
      </c>
      <c r="D186" s="415">
        <v>99.98</v>
      </c>
      <c r="E186" s="415">
        <v>-0.02</v>
      </c>
      <c r="F186" s="415">
        <v>-84.98</v>
      </c>
      <c r="G186" s="415">
        <v>666.53</v>
      </c>
    </row>
    <row r="187" spans="1:7" x14ac:dyDescent="0.3">
      <c r="A187" s="411" t="s">
        <v>714</v>
      </c>
      <c r="B187" s="411" t="s">
        <v>575</v>
      </c>
      <c r="C187" s="415">
        <v>1029</v>
      </c>
      <c r="D187" s="415">
        <v>1012</v>
      </c>
      <c r="E187" s="415">
        <v>50</v>
      </c>
      <c r="F187" s="415">
        <v>17</v>
      </c>
      <c r="G187" s="415">
        <v>98.35</v>
      </c>
    </row>
    <row r="188" spans="1:7" x14ac:dyDescent="0.3">
      <c r="A188" s="411" t="s">
        <v>715</v>
      </c>
      <c r="B188" s="411" t="s">
        <v>716</v>
      </c>
      <c r="C188" s="415">
        <v>1584</v>
      </c>
      <c r="D188" s="415">
        <v>0</v>
      </c>
      <c r="E188" s="415">
        <v>0</v>
      </c>
      <c r="F188" s="415">
        <v>1584</v>
      </c>
      <c r="G188" s="415">
        <v>0</v>
      </c>
    </row>
    <row r="189" spans="1:7" x14ac:dyDescent="0.3">
      <c r="A189" s="411" t="s">
        <v>717</v>
      </c>
      <c r="B189" s="411" t="s">
        <v>718</v>
      </c>
      <c r="C189" s="415">
        <v>75000</v>
      </c>
      <c r="D189" s="415">
        <v>45066.25</v>
      </c>
      <c r="E189" s="415">
        <v>30820.23</v>
      </c>
      <c r="F189" s="415">
        <v>29933.75</v>
      </c>
      <c r="G189" s="415">
        <v>60.09</v>
      </c>
    </row>
    <row r="190" spans="1:7" x14ac:dyDescent="0.3">
      <c r="A190" s="411" t="s">
        <v>719</v>
      </c>
      <c r="B190" s="411" t="s">
        <v>720</v>
      </c>
      <c r="C190" s="415">
        <v>7370</v>
      </c>
      <c r="D190" s="415">
        <v>7369.57</v>
      </c>
      <c r="E190" s="415">
        <v>0</v>
      </c>
      <c r="F190" s="415">
        <v>0.43</v>
      </c>
      <c r="G190" s="415">
        <v>99.99</v>
      </c>
    </row>
    <row r="191" spans="1:7" x14ac:dyDescent="0.3">
      <c r="A191" s="411" t="s">
        <v>721</v>
      </c>
      <c r="B191" s="411" t="s">
        <v>722</v>
      </c>
      <c r="C191" s="415">
        <v>2058</v>
      </c>
      <c r="D191" s="415">
        <v>0</v>
      </c>
      <c r="E191" s="415">
        <v>0</v>
      </c>
      <c r="F191" s="415">
        <v>2058</v>
      </c>
      <c r="G191" s="415">
        <v>0</v>
      </c>
    </row>
    <row r="192" spans="1:7" x14ac:dyDescent="0.3">
      <c r="A192" s="411" t="s">
        <v>724</v>
      </c>
      <c r="B192" s="411" t="s">
        <v>725</v>
      </c>
      <c r="C192" s="415">
        <v>181057</v>
      </c>
      <c r="D192" s="415">
        <v>97477.62</v>
      </c>
      <c r="E192" s="415">
        <v>51832.78</v>
      </c>
      <c r="F192" s="415">
        <v>83579.38</v>
      </c>
      <c r="G192" s="415">
        <v>53.84</v>
      </c>
    </row>
    <row r="193" spans="1:7" x14ac:dyDescent="0.3">
      <c r="A193" s="411" t="s">
        <v>726</v>
      </c>
      <c r="B193" s="411" t="s">
        <v>727</v>
      </c>
      <c r="C193" s="415">
        <v>43516</v>
      </c>
      <c r="D193" s="415">
        <v>23936.080000000002</v>
      </c>
      <c r="E193" s="415">
        <v>14323.96</v>
      </c>
      <c r="F193" s="415">
        <v>19579.919999999998</v>
      </c>
      <c r="G193" s="415">
        <v>55.01</v>
      </c>
    </row>
    <row r="194" spans="1:7" x14ac:dyDescent="0.3">
      <c r="A194" s="411" t="s">
        <v>728</v>
      </c>
      <c r="B194" s="411" t="s">
        <v>57</v>
      </c>
      <c r="C194" s="415">
        <v>533711</v>
      </c>
      <c r="D194" s="415">
        <v>278830.64</v>
      </c>
      <c r="E194" s="415">
        <v>153129.63</v>
      </c>
      <c r="F194" s="415">
        <v>254880.36</v>
      </c>
      <c r="G194" s="415">
        <v>52.24</v>
      </c>
    </row>
    <row r="195" spans="1:7" x14ac:dyDescent="0.3">
      <c r="A195" s="411" t="s">
        <v>729</v>
      </c>
      <c r="B195" s="411" t="s">
        <v>52</v>
      </c>
      <c r="C195" s="415">
        <v>1146345</v>
      </c>
      <c r="D195" s="415">
        <v>600803.97</v>
      </c>
      <c r="E195" s="415">
        <v>336757.57</v>
      </c>
      <c r="F195" s="415">
        <v>545541.03</v>
      </c>
      <c r="G195" s="415">
        <v>52.41</v>
      </c>
    </row>
    <row r="196" spans="1:7" x14ac:dyDescent="0.3">
      <c r="A196" s="411" t="s">
        <v>730</v>
      </c>
      <c r="B196" s="411" t="s">
        <v>256</v>
      </c>
      <c r="C196" s="415">
        <v>34224</v>
      </c>
      <c r="D196" s="415">
        <v>13802.59</v>
      </c>
      <c r="E196" s="415">
        <v>3019.7</v>
      </c>
      <c r="F196" s="415">
        <v>20421.41</v>
      </c>
      <c r="G196" s="415">
        <v>40.33</v>
      </c>
    </row>
    <row r="197" spans="1:7" x14ac:dyDescent="0.3">
      <c r="A197" s="411" t="s">
        <v>731</v>
      </c>
      <c r="B197" s="411" t="s">
        <v>732</v>
      </c>
      <c r="C197" s="415">
        <v>5474</v>
      </c>
      <c r="D197" s="415">
        <v>2160</v>
      </c>
      <c r="E197" s="415">
        <v>1740</v>
      </c>
      <c r="F197" s="415">
        <v>3314</v>
      </c>
      <c r="G197" s="415">
        <v>39.46</v>
      </c>
    </row>
    <row r="198" spans="1:7" x14ac:dyDescent="0.3">
      <c r="A198" s="411" t="s">
        <v>733</v>
      </c>
      <c r="B198" s="411" t="s">
        <v>734</v>
      </c>
      <c r="C198" s="415">
        <v>29301</v>
      </c>
      <c r="D198" s="415">
        <v>15015</v>
      </c>
      <c r="E198" s="415">
        <v>8085</v>
      </c>
      <c r="F198" s="415">
        <v>14286</v>
      </c>
      <c r="G198" s="415">
        <v>51.24</v>
      </c>
    </row>
    <row r="199" spans="1:7" x14ac:dyDescent="0.3">
      <c r="A199" s="411" t="s">
        <v>735</v>
      </c>
      <c r="B199" s="411" t="s">
        <v>736</v>
      </c>
      <c r="C199" s="415">
        <v>15751</v>
      </c>
      <c r="D199" s="415">
        <v>6586.83</v>
      </c>
      <c r="E199" s="415">
        <v>5137.53</v>
      </c>
      <c r="F199" s="415">
        <v>9164.17</v>
      </c>
      <c r="G199" s="415">
        <v>41.82</v>
      </c>
    </row>
    <row r="200" spans="1:7" x14ac:dyDescent="0.3">
      <c r="A200" s="411" t="s">
        <v>737</v>
      </c>
      <c r="B200" s="411" t="s">
        <v>738</v>
      </c>
      <c r="C200" s="415">
        <v>34212</v>
      </c>
      <c r="D200" s="415">
        <v>10790.6</v>
      </c>
      <c r="E200" s="415">
        <v>7033.35</v>
      </c>
      <c r="F200" s="415">
        <v>23421.4</v>
      </c>
      <c r="G200" s="415">
        <v>31.54</v>
      </c>
    </row>
    <row r="201" spans="1:7" x14ac:dyDescent="0.3">
      <c r="A201" s="411" t="s">
        <v>739</v>
      </c>
      <c r="B201" s="411" t="s">
        <v>740</v>
      </c>
      <c r="C201" s="415">
        <v>149694</v>
      </c>
      <c r="D201" s="415">
        <v>106692.2</v>
      </c>
      <c r="E201" s="415">
        <v>50194.36</v>
      </c>
      <c r="F201" s="415">
        <v>43001.8</v>
      </c>
      <c r="G201" s="415">
        <v>71.27</v>
      </c>
    </row>
    <row r="202" spans="1:7" x14ac:dyDescent="0.3">
      <c r="A202" s="411" t="s">
        <v>741</v>
      </c>
      <c r="B202" s="411" t="s">
        <v>742</v>
      </c>
      <c r="C202" s="415">
        <v>27016</v>
      </c>
      <c r="D202" s="415">
        <v>13300</v>
      </c>
      <c r="E202" s="415">
        <v>13300</v>
      </c>
      <c r="F202" s="415">
        <v>13716</v>
      </c>
      <c r="G202" s="415">
        <v>49.23</v>
      </c>
    </row>
    <row r="203" spans="1:7" x14ac:dyDescent="0.3">
      <c r="A203" s="411" t="s">
        <v>743</v>
      </c>
      <c r="B203" s="411" t="s">
        <v>744</v>
      </c>
      <c r="C203" s="415">
        <v>3139</v>
      </c>
      <c r="D203" s="415">
        <v>2220</v>
      </c>
      <c r="E203" s="415">
        <v>2220</v>
      </c>
      <c r="F203" s="415">
        <v>919</v>
      </c>
      <c r="G203" s="415">
        <v>70.72</v>
      </c>
    </row>
    <row r="204" spans="1:7" x14ac:dyDescent="0.3">
      <c r="A204" s="411" t="s">
        <v>745</v>
      </c>
      <c r="B204" s="411" t="s">
        <v>746</v>
      </c>
      <c r="C204" s="415">
        <v>66074</v>
      </c>
      <c r="D204" s="415">
        <v>26249.279999999999</v>
      </c>
      <c r="E204" s="415">
        <v>15333.21</v>
      </c>
      <c r="F204" s="415">
        <v>39824.720000000001</v>
      </c>
      <c r="G204" s="415">
        <v>39.729999999999997</v>
      </c>
    </row>
    <row r="205" spans="1:7" x14ac:dyDescent="0.3">
      <c r="A205" s="411" t="s">
        <v>747</v>
      </c>
      <c r="B205" s="411" t="s">
        <v>259</v>
      </c>
      <c r="C205" s="415">
        <v>49526</v>
      </c>
      <c r="D205" s="415">
        <v>27761.61</v>
      </c>
      <c r="E205" s="415">
        <v>15244.41</v>
      </c>
      <c r="F205" s="415">
        <v>21764.39</v>
      </c>
      <c r="G205" s="415">
        <v>56.05</v>
      </c>
    </row>
    <row r="206" spans="1:7" x14ac:dyDescent="0.3">
      <c r="A206" s="411" t="s">
        <v>748</v>
      </c>
      <c r="B206" s="411" t="s">
        <v>53</v>
      </c>
      <c r="C206" s="415">
        <v>306846</v>
      </c>
      <c r="D206" s="415">
        <v>144068.26</v>
      </c>
      <c r="E206" s="415">
        <v>70401.27</v>
      </c>
      <c r="F206" s="415">
        <v>162777.74</v>
      </c>
      <c r="G206" s="415">
        <v>46.95</v>
      </c>
    </row>
    <row r="207" spans="1:7" x14ac:dyDescent="0.3">
      <c r="A207" s="411" t="s">
        <v>749</v>
      </c>
      <c r="B207" s="411" t="s">
        <v>628</v>
      </c>
      <c r="C207" s="415">
        <v>17773</v>
      </c>
      <c r="D207" s="415">
        <v>17538.48</v>
      </c>
      <c r="E207" s="415">
        <v>14769.24</v>
      </c>
      <c r="F207" s="415">
        <v>234.52</v>
      </c>
      <c r="G207" s="415">
        <v>98.68</v>
      </c>
    </row>
    <row r="208" spans="1:7" x14ac:dyDescent="0.3">
      <c r="A208" s="411" t="s">
        <v>750</v>
      </c>
      <c r="B208" s="411" t="s">
        <v>257</v>
      </c>
      <c r="C208" s="415">
        <v>104720</v>
      </c>
      <c r="D208" s="415">
        <v>525</v>
      </c>
      <c r="E208" s="415">
        <v>525</v>
      </c>
      <c r="F208" s="415">
        <v>104195</v>
      </c>
      <c r="G208" s="415">
        <v>0.5</v>
      </c>
    </row>
    <row r="209" spans="1:7" x14ac:dyDescent="0.3">
      <c r="A209" s="411" t="s">
        <v>751</v>
      </c>
      <c r="B209" s="411" t="s">
        <v>54</v>
      </c>
      <c r="C209" s="415">
        <v>388253</v>
      </c>
      <c r="D209" s="415">
        <v>357639</v>
      </c>
      <c r="E209" s="415">
        <v>0</v>
      </c>
      <c r="F209" s="415">
        <v>30614</v>
      </c>
      <c r="G209" s="415">
        <v>92.11</v>
      </c>
    </row>
    <row r="210" spans="1:7" x14ac:dyDescent="0.3">
      <c r="A210" s="411" t="s">
        <v>752</v>
      </c>
      <c r="B210" s="411" t="s">
        <v>588</v>
      </c>
      <c r="C210" s="415">
        <v>39133</v>
      </c>
      <c r="D210" s="415">
        <v>31620.39</v>
      </c>
      <c r="E210" s="415">
        <v>18215.29</v>
      </c>
      <c r="F210" s="415">
        <v>7512.61</v>
      </c>
      <c r="G210" s="415">
        <v>80.8</v>
      </c>
    </row>
    <row r="211" spans="1:7" x14ac:dyDescent="0.3">
      <c r="A211" s="411" t="s">
        <v>753</v>
      </c>
      <c r="B211" s="411" t="s">
        <v>590</v>
      </c>
      <c r="C211" s="415">
        <v>11424</v>
      </c>
      <c r="D211" s="415">
        <v>7021.19</v>
      </c>
      <c r="E211" s="415">
        <v>3902.32</v>
      </c>
      <c r="F211" s="415">
        <v>4402.8100000000004</v>
      </c>
      <c r="G211" s="415">
        <v>61.46</v>
      </c>
    </row>
    <row r="212" spans="1:7" x14ac:dyDescent="0.3">
      <c r="A212" s="411" t="s">
        <v>754</v>
      </c>
      <c r="B212" s="411" t="s">
        <v>592</v>
      </c>
      <c r="C212" s="415">
        <v>52439</v>
      </c>
      <c r="D212" s="415">
        <v>16719.900000000001</v>
      </c>
      <c r="E212" s="415">
        <v>8313.27</v>
      </c>
      <c r="F212" s="415">
        <v>35719.1</v>
      </c>
      <c r="G212" s="415">
        <v>31.88</v>
      </c>
    </row>
    <row r="213" spans="1:7" x14ac:dyDescent="0.3">
      <c r="A213" s="411" t="s">
        <v>755</v>
      </c>
      <c r="B213" s="411" t="s">
        <v>563</v>
      </c>
      <c r="C213" s="415">
        <v>70000</v>
      </c>
      <c r="D213" s="415">
        <v>85624.42</v>
      </c>
      <c r="E213" s="415">
        <v>22827.42</v>
      </c>
      <c r="F213" s="415">
        <v>-15624.42</v>
      </c>
      <c r="G213" s="415">
        <v>122.32</v>
      </c>
    </row>
    <row r="214" spans="1:7" x14ac:dyDescent="0.3">
      <c r="A214" s="411" t="s">
        <v>756</v>
      </c>
      <c r="B214" s="411" t="s">
        <v>595</v>
      </c>
      <c r="C214" s="415">
        <v>226</v>
      </c>
      <c r="D214" s="415">
        <v>102.15</v>
      </c>
      <c r="E214" s="415">
        <v>31</v>
      </c>
      <c r="F214" s="415">
        <v>123.85</v>
      </c>
      <c r="G214" s="415">
        <v>45.2</v>
      </c>
    </row>
    <row r="215" spans="1:7" x14ac:dyDescent="0.3">
      <c r="A215" s="411" t="s">
        <v>757</v>
      </c>
      <c r="B215" s="411" t="s">
        <v>682</v>
      </c>
      <c r="C215" s="415">
        <v>10292</v>
      </c>
      <c r="D215" s="415">
        <v>1229.8399999999999</v>
      </c>
      <c r="E215" s="415">
        <v>699.03</v>
      </c>
      <c r="F215" s="415">
        <v>9062.16</v>
      </c>
      <c r="G215" s="415">
        <v>11.95</v>
      </c>
    </row>
    <row r="216" spans="1:7" x14ac:dyDescent="0.3">
      <c r="A216" s="411" t="s">
        <v>758</v>
      </c>
      <c r="B216" s="411" t="s">
        <v>759</v>
      </c>
      <c r="C216" s="415">
        <v>5146</v>
      </c>
      <c r="D216" s="415">
        <v>1861.08</v>
      </c>
      <c r="E216" s="415">
        <v>1296.25</v>
      </c>
      <c r="F216" s="415">
        <v>3284.92</v>
      </c>
      <c r="G216" s="415">
        <v>36.17</v>
      </c>
    </row>
    <row r="217" spans="1:7" x14ac:dyDescent="0.3">
      <c r="A217" s="411" t="s">
        <v>760</v>
      </c>
      <c r="B217" s="411" t="s">
        <v>761</v>
      </c>
      <c r="C217" s="415">
        <v>24314</v>
      </c>
      <c r="D217" s="415">
        <v>11947.67</v>
      </c>
      <c r="E217" s="415">
        <v>6447.61</v>
      </c>
      <c r="F217" s="415">
        <v>12366.33</v>
      </c>
      <c r="G217" s="415">
        <v>49.14</v>
      </c>
    </row>
    <row r="218" spans="1:7" x14ac:dyDescent="0.3">
      <c r="A218" s="411" t="s">
        <v>762</v>
      </c>
      <c r="B218" s="411" t="s">
        <v>763</v>
      </c>
      <c r="C218" s="415">
        <v>1056</v>
      </c>
      <c r="D218" s="415">
        <v>1053.8499999999999</v>
      </c>
      <c r="E218" s="415">
        <v>64.400000000000006</v>
      </c>
      <c r="F218" s="415">
        <v>2.15</v>
      </c>
      <c r="G218" s="415">
        <v>99.8</v>
      </c>
    </row>
    <row r="219" spans="1:7" x14ac:dyDescent="0.3">
      <c r="A219" s="411" t="s">
        <v>764</v>
      </c>
      <c r="B219" s="411" t="s">
        <v>765</v>
      </c>
      <c r="C219" s="415">
        <v>30876</v>
      </c>
      <c r="D219" s="415">
        <v>7477.29</v>
      </c>
      <c r="E219" s="415">
        <v>6795.78</v>
      </c>
      <c r="F219" s="415">
        <v>23398.71</v>
      </c>
      <c r="G219" s="415">
        <v>24.22</v>
      </c>
    </row>
    <row r="220" spans="1:7" x14ac:dyDescent="0.3">
      <c r="A220" s="411" t="s">
        <v>766</v>
      </c>
      <c r="B220" s="411" t="s">
        <v>258</v>
      </c>
      <c r="C220" s="415">
        <v>10292</v>
      </c>
      <c r="D220" s="415">
        <v>2142.38</v>
      </c>
      <c r="E220" s="415">
        <v>732.04</v>
      </c>
      <c r="F220" s="415">
        <v>8149.62</v>
      </c>
      <c r="G220" s="415">
        <v>20.82</v>
      </c>
    </row>
    <row r="221" spans="1:7" x14ac:dyDescent="0.3">
      <c r="A221" s="411" t="s">
        <v>767</v>
      </c>
      <c r="B221" s="411" t="s">
        <v>685</v>
      </c>
      <c r="C221" s="415">
        <v>105389</v>
      </c>
      <c r="D221" s="415">
        <v>41670.870000000003</v>
      </c>
      <c r="E221" s="415">
        <v>15324.37</v>
      </c>
      <c r="F221" s="415">
        <v>63718.13</v>
      </c>
      <c r="G221" s="415">
        <v>39.54</v>
      </c>
    </row>
    <row r="222" spans="1:7" x14ac:dyDescent="0.3">
      <c r="A222" s="411" t="s">
        <v>768</v>
      </c>
      <c r="B222" s="411" t="s">
        <v>769</v>
      </c>
      <c r="C222" s="415">
        <v>109014</v>
      </c>
      <c r="D222" s="415">
        <v>42344</v>
      </c>
      <c r="E222" s="415">
        <v>42344</v>
      </c>
      <c r="F222" s="415">
        <v>66670</v>
      </c>
      <c r="G222" s="415">
        <v>38.840000000000003</v>
      </c>
    </row>
    <row r="223" spans="1:7" x14ac:dyDescent="0.3">
      <c r="A223" s="411" t="s">
        <v>770</v>
      </c>
      <c r="B223" s="411" t="s">
        <v>183</v>
      </c>
      <c r="C223" s="415">
        <v>81000</v>
      </c>
      <c r="D223" s="415">
        <v>34814.06</v>
      </c>
      <c r="E223" s="415">
        <v>15022.61</v>
      </c>
      <c r="F223" s="415">
        <v>46185.94</v>
      </c>
      <c r="G223" s="415">
        <v>42.98</v>
      </c>
    </row>
    <row r="224" spans="1:7" x14ac:dyDescent="0.3">
      <c r="A224" s="411" t="s">
        <v>771</v>
      </c>
      <c r="B224" s="411" t="s">
        <v>772</v>
      </c>
      <c r="C224" s="415">
        <v>739</v>
      </c>
      <c r="D224" s="415">
        <v>6.35</v>
      </c>
      <c r="E224" s="415">
        <v>6.35</v>
      </c>
      <c r="F224" s="415">
        <v>732.65</v>
      </c>
      <c r="G224" s="415">
        <v>0.86</v>
      </c>
    </row>
    <row r="225" spans="1:7" x14ac:dyDescent="0.3">
      <c r="A225" s="411" t="s">
        <v>773</v>
      </c>
      <c r="B225" s="411" t="s">
        <v>262</v>
      </c>
      <c r="C225" s="415">
        <v>36000</v>
      </c>
      <c r="D225" s="415">
        <v>10601.04</v>
      </c>
      <c r="E225" s="415">
        <v>3644.88</v>
      </c>
      <c r="F225" s="415">
        <v>25398.959999999999</v>
      </c>
      <c r="G225" s="415">
        <v>29.45</v>
      </c>
    </row>
    <row r="226" spans="1:7" x14ac:dyDescent="0.3">
      <c r="A226" s="411" t="s">
        <v>774</v>
      </c>
      <c r="B226" s="411" t="s">
        <v>697</v>
      </c>
      <c r="C226" s="415">
        <v>24925</v>
      </c>
      <c r="D226" s="415">
        <v>12487.5</v>
      </c>
      <c r="E226" s="415">
        <v>6243.75</v>
      </c>
      <c r="F226" s="415">
        <v>12437.5</v>
      </c>
      <c r="G226" s="415">
        <v>50.1</v>
      </c>
    </row>
    <row r="227" spans="1:7" x14ac:dyDescent="0.3">
      <c r="A227" s="411" t="s">
        <v>775</v>
      </c>
      <c r="B227" s="411" t="s">
        <v>55</v>
      </c>
      <c r="C227" s="415">
        <v>134046</v>
      </c>
      <c r="D227" s="415">
        <v>246.08</v>
      </c>
      <c r="E227" s="415">
        <v>173.8</v>
      </c>
      <c r="F227" s="415">
        <v>133799.92000000001</v>
      </c>
      <c r="G227" s="415">
        <v>0.18</v>
      </c>
    </row>
    <row r="228" spans="1:7" x14ac:dyDescent="0.3">
      <c r="A228" s="411" t="s">
        <v>776</v>
      </c>
      <c r="B228" s="411" t="s">
        <v>569</v>
      </c>
      <c r="C228" s="415">
        <v>18525</v>
      </c>
      <c r="D228" s="415">
        <v>1264</v>
      </c>
      <c r="E228" s="415">
        <v>1609</v>
      </c>
      <c r="F228" s="415">
        <v>17261</v>
      </c>
      <c r="G228" s="415">
        <v>6.82</v>
      </c>
    </row>
    <row r="229" spans="1:7" x14ac:dyDescent="0.3">
      <c r="A229" s="411" t="s">
        <v>777</v>
      </c>
      <c r="B229" s="411" t="s">
        <v>571</v>
      </c>
      <c r="C229" s="415">
        <v>3168</v>
      </c>
      <c r="D229" s="415">
        <v>1166.8599999999999</v>
      </c>
      <c r="E229" s="415">
        <v>516.70000000000005</v>
      </c>
      <c r="F229" s="415">
        <v>2001.14</v>
      </c>
      <c r="G229" s="415">
        <v>36.83</v>
      </c>
    </row>
    <row r="230" spans="1:7" x14ac:dyDescent="0.3">
      <c r="A230" s="411" t="s">
        <v>778</v>
      </c>
      <c r="B230" s="411" t="s">
        <v>261</v>
      </c>
      <c r="C230" s="415">
        <v>61354</v>
      </c>
      <c r="D230" s="415">
        <v>4580.38</v>
      </c>
      <c r="E230" s="415">
        <v>0</v>
      </c>
      <c r="F230" s="415">
        <v>56773.62</v>
      </c>
      <c r="G230" s="415">
        <v>7.47</v>
      </c>
    </row>
    <row r="231" spans="1:7" x14ac:dyDescent="0.3">
      <c r="A231" s="411" t="s">
        <v>779</v>
      </c>
      <c r="B231" s="411" t="s">
        <v>317</v>
      </c>
      <c r="C231" s="415">
        <v>25293</v>
      </c>
      <c r="D231" s="415">
        <v>2510.8000000000002</v>
      </c>
      <c r="E231" s="415">
        <v>1172.5</v>
      </c>
      <c r="F231" s="415">
        <v>22782.2</v>
      </c>
      <c r="G231" s="415">
        <v>9.93</v>
      </c>
    </row>
    <row r="232" spans="1:7" x14ac:dyDescent="0.3">
      <c r="A232" s="411" t="s">
        <v>780</v>
      </c>
      <c r="B232" s="411" t="s">
        <v>781</v>
      </c>
      <c r="C232" s="415">
        <v>3859</v>
      </c>
      <c r="D232" s="415">
        <v>1540</v>
      </c>
      <c r="E232" s="415">
        <v>0</v>
      </c>
      <c r="F232" s="415">
        <v>2319</v>
      </c>
      <c r="G232" s="415">
        <v>39.909999999999997</v>
      </c>
    </row>
    <row r="233" spans="1:7" x14ac:dyDescent="0.3">
      <c r="A233" s="411" t="s">
        <v>782</v>
      </c>
      <c r="B233" s="411" t="s">
        <v>783</v>
      </c>
      <c r="C233" s="415">
        <v>3603</v>
      </c>
      <c r="D233" s="415">
        <v>875</v>
      </c>
      <c r="E233" s="415">
        <v>500</v>
      </c>
      <c r="F233" s="415">
        <v>2728</v>
      </c>
      <c r="G233" s="415">
        <v>24.29</v>
      </c>
    </row>
    <row r="234" spans="1:7" x14ac:dyDescent="0.3">
      <c r="A234" s="411" t="s">
        <v>784</v>
      </c>
      <c r="B234" s="411" t="s">
        <v>573</v>
      </c>
      <c r="C234" s="415">
        <v>739</v>
      </c>
      <c r="D234" s="415">
        <v>795</v>
      </c>
      <c r="E234" s="415">
        <v>145</v>
      </c>
      <c r="F234" s="415">
        <v>-56</v>
      </c>
      <c r="G234" s="415">
        <v>107.58</v>
      </c>
    </row>
    <row r="235" spans="1:7" x14ac:dyDescent="0.3">
      <c r="A235" s="411" t="s">
        <v>785</v>
      </c>
      <c r="B235" s="411" t="s">
        <v>786</v>
      </c>
      <c r="C235" s="415">
        <v>2264</v>
      </c>
      <c r="D235" s="415">
        <v>84.97</v>
      </c>
      <c r="E235" s="415">
        <v>64.98</v>
      </c>
      <c r="F235" s="415">
        <v>2179.0300000000002</v>
      </c>
      <c r="G235" s="415">
        <v>3.75</v>
      </c>
    </row>
    <row r="236" spans="1:7" x14ac:dyDescent="0.3">
      <c r="A236" s="411" t="s">
        <v>787</v>
      </c>
      <c r="B236" s="411" t="s">
        <v>575</v>
      </c>
      <c r="C236" s="415">
        <v>2500</v>
      </c>
      <c r="D236" s="415">
        <v>2175.63</v>
      </c>
      <c r="E236" s="415">
        <v>1644.48</v>
      </c>
      <c r="F236" s="415">
        <v>324.37</v>
      </c>
      <c r="G236" s="415">
        <v>87.03</v>
      </c>
    </row>
    <row r="237" spans="1:7" x14ac:dyDescent="0.3">
      <c r="A237" s="411" t="s">
        <v>788</v>
      </c>
      <c r="B237" s="411" t="s">
        <v>789</v>
      </c>
      <c r="C237" s="415">
        <v>3088</v>
      </c>
      <c r="D237" s="415">
        <v>209.11</v>
      </c>
      <c r="E237" s="415">
        <v>93.15</v>
      </c>
      <c r="F237" s="415">
        <v>2878.89</v>
      </c>
      <c r="G237" s="415">
        <v>6.77</v>
      </c>
    </row>
    <row r="238" spans="1:7" x14ac:dyDescent="0.3">
      <c r="A238" s="411" t="s">
        <v>790</v>
      </c>
      <c r="B238" s="411" t="s">
        <v>791</v>
      </c>
      <c r="C238" s="415">
        <v>5280</v>
      </c>
      <c r="D238" s="415">
        <v>0</v>
      </c>
      <c r="E238" s="415">
        <v>0</v>
      </c>
      <c r="F238" s="415">
        <v>5280</v>
      </c>
      <c r="G238" s="415">
        <v>0</v>
      </c>
    </row>
    <row r="239" spans="1:7" x14ac:dyDescent="0.3">
      <c r="A239" s="411" t="s">
        <v>792</v>
      </c>
      <c r="B239" s="411" t="s">
        <v>722</v>
      </c>
      <c r="C239" s="415">
        <v>11500</v>
      </c>
      <c r="D239" s="415">
        <v>3349</v>
      </c>
      <c r="E239" s="415">
        <v>1145</v>
      </c>
      <c r="F239" s="415">
        <v>8151</v>
      </c>
      <c r="G239" s="415">
        <v>29.12</v>
      </c>
    </row>
    <row r="240" spans="1:7" x14ac:dyDescent="0.3">
      <c r="A240" s="411" t="s">
        <v>793</v>
      </c>
      <c r="B240" s="411" t="s">
        <v>794</v>
      </c>
      <c r="C240" s="415">
        <v>5202</v>
      </c>
      <c r="D240" s="415">
        <v>1407.2</v>
      </c>
      <c r="E240" s="415">
        <v>1407.2</v>
      </c>
      <c r="F240" s="415">
        <v>3794.8</v>
      </c>
      <c r="G240" s="415">
        <v>27.05</v>
      </c>
    </row>
    <row r="241" spans="1:7" x14ac:dyDescent="0.3">
      <c r="A241" s="411" t="s">
        <v>795</v>
      </c>
      <c r="B241" s="411" t="s">
        <v>180</v>
      </c>
      <c r="C241" s="415">
        <v>82894</v>
      </c>
      <c r="D241" s="415">
        <v>45269.7</v>
      </c>
      <c r="E241" s="415">
        <v>24605.24</v>
      </c>
      <c r="F241" s="415">
        <v>37624.300000000003</v>
      </c>
      <c r="G241" s="415">
        <v>54.61</v>
      </c>
    </row>
    <row r="242" spans="1:7" x14ac:dyDescent="0.3">
      <c r="A242" s="411" t="s">
        <v>796</v>
      </c>
      <c r="B242" s="411" t="s">
        <v>51</v>
      </c>
      <c r="C242" s="415">
        <v>965000</v>
      </c>
      <c r="D242" s="415">
        <v>464842.62</v>
      </c>
      <c r="E242" s="415">
        <v>253591.55</v>
      </c>
      <c r="F242" s="415">
        <v>500157.38</v>
      </c>
      <c r="G242" s="415">
        <v>48.17</v>
      </c>
    </row>
    <row r="243" spans="1:7" x14ac:dyDescent="0.3">
      <c r="A243" s="411" t="s">
        <v>797</v>
      </c>
      <c r="B243" s="411" t="s">
        <v>181</v>
      </c>
      <c r="C243" s="415">
        <v>244000</v>
      </c>
      <c r="D243" s="415">
        <v>145677.99</v>
      </c>
      <c r="E243" s="415">
        <v>81991</v>
      </c>
      <c r="F243" s="415">
        <v>98322.01</v>
      </c>
      <c r="G243" s="415">
        <v>59.7</v>
      </c>
    </row>
    <row r="244" spans="1:7" x14ac:dyDescent="0.3">
      <c r="A244" s="411" t="s">
        <v>798</v>
      </c>
      <c r="B244" s="411" t="s">
        <v>580</v>
      </c>
      <c r="C244" s="415">
        <v>150000</v>
      </c>
      <c r="D244" s="415">
        <v>93238.14</v>
      </c>
      <c r="E244" s="415">
        <v>43226.31</v>
      </c>
      <c r="F244" s="415">
        <v>56761.86</v>
      </c>
      <c r="G244" s="415">
        <v>62.16</v>
      </c>
    </row>
    <row r="245" spans="1:7" x14ac:dyDescent="0.3">
      <c r="A245" s="411" t="s">
        <v>799</v>
      </c>
      <c r="B245" s="411" t="s">
        <v>800</v>
      </c>
      <c r="C245" s="415">
        <v>6000</v>
      </c>
      <c r="D245" s="415">
        <v>629.58000000000004</v>
      </c>
      <c r="E245" s="415">
        <v>629.58000000000004</v>
      </c>
      <c r="F245" s="415">
        <v>5370.42</v>
      </c>
      <c r="G245" s="415">
        <v>10.49</v>
      </c>
    </row>
    <row r="246" spans="1:7" x14ac:dyDescent="0.3">
      <c r="A246" s="411" t="s">
        <v>801</v>
      </c>
      <c r="B246" s="411" t="s">
        <v>725</v>
      </c>
      <c r="C246" s="415">
        <v>58448</v>
      </c>
      <c r="D246" s="415">
        <v>31714.9</v>
      </c>
      <c r="E246" s="415">
        <v>16929.04</v>
      </c>
      <c r="F246" s="415">
        <v>26733.1</v>
      </c>
      <c r="G246" s="415">
        <v>54.26</v>
      </c>
    </row>
    <row r="247" spans="1:7" x14ac:dyDescent="0.3">
      <c r="A247" s="411" t="s">
        <v>802</v>
      </c>
      <c r="B247" s="411" t="s">
        <v>736</v>
      </c>
      <c r="C247" s="415">
        <v>5760</v>
      </c>
      <c r="D247" s="415">
        <v>2195.91</v>
      </c>
      <c r="E247" s="415">
        <v>1712.7</v>
      </c>
      <c r="F247" s="415">
        <v>3564.09</v>
      </c>
      <c r="G247" s="415">
        <v>38.119999999999997</v>
      </c>
    </row>
    <row r="248" spans="1:7" x14ac:dyDescent="0.3">
      <c r="A248" s="411" t="s">
        <v>803</v>
      </c>
      <c r="B248" s="411" t="s">
        <v>804</v>
      </c>
      <c r="C248" s="415">
        <v>1400</v>
      </c>
      <c r="D248" s="415">
        <v>700</v>
      </c>
      <c r="E248" s="415">
        <v>700</v>
      </c>
      <c r="F248" s="415">
        <v>700</v>
      </c>
      <c r="G248" s="415">
        <v>50</v>
      </c>
    </row>
    <row r="249" spans="1:7" x14ac:dyDescent="0.3">
      <c r="A249" s="411" t="s">
        <v>805</v>
      </c>
      <c r="B249" s="411" t="s">
        <v>259</v>
      </c>
      <c r="C249" s="415">
        <v>42000</v>
      </c>
      <c r="D249" s="415">
        <v>26844.34</v>
      </c>
      <c r="E249" s="415">
        <v>14516.31</v>
      </c>
      <c r="F249" s="415">
        <v>15155.66</v>
      </c>
      <c r="G249" s="415">
        <v>63.92</v>
      </c>
    </row>
    <row r="250" spans="1:7" x14ac:dyDescent="0.3">
      <c r="A250" s="411" t="s">
        <v>806</v>
      </c>
      <c r="B250" s="411" t="s">
        <v>53</v>
      </c>
      <c r="C250" s="415">
        <v>210000</v>
      </c>
      <c r="D250" s="415">
        <v>70411.59</v>
      </c>
      <c r="E250" s="415">
        <v>37103.21</v>
      </c>
      <c r="F250" s="415">
        <v>139588.41</v>
      </c>
      <c r="G250" s="415">
        <v>33.53</v>
      </c>
    </row>
    <row r="251" spans="1:7" x14ac:dyDescent="0.3">
      <c r="A251" s="411" t="s">
        <v>807</v>
      </c>
      <c r="B251" s="411" t="s">
        <v>628</v>
      </c>
      <c r="C251" s="415">
        <v>30000</v>
      </c>
      <c r="D251" s="415">
        <v>16134.73</v>
      </c>
      <c r="E251" s="415">
        <v>9096.19</v>
      </c>
      <c r="F251" s="415">
        <v>13865.27</v>
      </c>
      <c r="G251" s="415">
        <v>53.78</v>
      </c>
    </row>
    <row r="252" spans="1:7" x14ac:dyDescent="0.3">
      <c r="A252" s="411" t="s">
        <v>808</v>
      </c>
      <c r="B252" s="411" t="s">
        <v>257</v>
      </c>
      <c r="C252" s="415">
        <v>45000</v>
      </c>
      <c r="D252" s="415">
        <v>0</v>
      </c>
      <c r="E252" s="415">
        <v>0</v>
      </c>
      <c r="F252" s="415">
        <v>45000</v>
      </c>
      <c r="G252" s="415">
        <v>0</v>
      </c>
    </row>
    <row r="253" spans="1:7" x14ac:dyDescent="0.3">
      <c r="A253" s="411" t="s">
        <v>809</v>
      </c>
      <c r="B253" s="411" t="s">
        <v>54</v>
      </c>
      <c r="C253" s="415">
        <v>4550</v>
      </c>
      <c r="D253" s="415">
        <v>4191</v>
      </c>
      <c r="E253" s="415">
        <v>0</v>
      </c>
      <c r="F253" s="415">
        <v>359</v>
      </c>
      <c r="G253" s="415">
        <v>92.11</v>
      </c>
    </row>
    <row r="254" spans="1:7" x14ac:dyDescent="0.3">
      <c r="A254" s="411" t="s">
        <v>810</v>
      </c>
      <c r="B254" s="411" t="s">
        <v>588</v>
      </c>
      <c r="C254" s="415">
        <v>104000</v>
      </c>
      <c r="D254" s="415">
        <v>52883.25</v>
      </c>
      <c r="E254" s="415">
        <v>28506.59</v>
      </c>
      <c r="F254" s="415">
        <v>51116.75</v>
      </c>
      <c r="G254" s="415">
        <v>50.85</v>
      </c>
    </row>
    <row r="255" spans="1:7" x14ac:dyDescent="0.3">
      <c r="A255" s="411" t="s">
        <v>811</v>
      </c>
      <c r="B255" s="411" t="s">
        <v>812</v>
      </c>
      <c r="C255" s="415">
        <v>22000</v>
      </c>
      <c r="D255" s="415">
        <v>8989.92</v>
      </c>
      <c r="E255" s="415">
        <v>4837.87</v>
      </c>
      <c r="F255" s="415">
        <v>13010.08</v>
      </c>
      <c r="G255" s="415">
        <v>40.86</v>
      </c>
    </row>
    <row r="256" spans="1:7" x14ac:dyDescent="0.3">
      <c r="A256" s="411" t="s">
        <v>813</v>
      </c>
      <c r="B256" s="411" t="s">
        <v>592</v>
      </c>
      <c r="C256" s="415">
        <v>15000</v>
      </c>
      <c r="D256" s="415">
        <v>7720.93</v>
      </c>
      <c r="E256" s="415">
        <v>4149.68</v>
      </c>
      <c r="F256" s="415">
        <v>7279.07</v>
      </c>
      <c r="G256" s="415">
        <v>51.47</v>
      </c>
    </row>
    <row r="257" spans="1:7" x14ac:dyDescent="0.3">
      <c r="A257" s="411" t="s">
        <v>814</v>
      </c>
      <c r="B257" s="411" t="s">
        <v>637</v>
      </c>
      <c r="C257" s="415">
        <v>8000</v>
      </c>
      <c r="D257" s="415">
        <v>3750.22</v>
      </c>
      <c r="E257" s="415">
        <v>1788.58</v>
      </c>
      <c r="F257" s="415">
        <v>4249.78</v>
      </c>
      <c r="G257" s="415">
        <v>46.88</v>
      </c>
    </row>
    <row r="258" spans="1:7" x14ac:dyDescent="0.3">
      <c r="A258" s="411" t="s">
        <v>815</v>
      </c>
      <c r="B258" s="411" t="s">
        <v>563</v>
      </c>
      <c r="C258" s="415">
        <v>44333</v>
      </c>
      <c r="D258" s="415">
        <v>73297.31</v>
      </c>
      <c r="E258" s="415">
        <v>28964.31</v>
      </c>
      <c r="F258" s="415">
        <v>-28964.31</v>
      </c>
      <c r="G258" s="415">
        <v>165.33</v>
      </c>
    </row>
    <row r="259" spans="1:7" x14ac:dyDescent="0.3">
      <c r="A259" s="411" t="s">
        <v>816</v>
      </c>
      <c r="B259" s="411" t="s">
        <v>595</v>
      </c>
      <c r="C259" s="415">
        <v>206</v>
      </c>
      <c r="D259" s="415">
        <v>206.13</v>
      </c>
      <c r="E259" s="415">
        <v>74.95</v>
      </c>
      <c r="F259" s="415">
        <v>-0.13</v>
      </c>
      <c r="G259" s="415">
        <v>100.06</v>
      </c>
    </row>
    <row r="260" spans="1:7" x14ac:dyDescent="0.3">
      <c r="A260" s="411" t="s">
        <v>817</v>
      </c>
      <c r="B260" s="411" t="s">
        <v>682</v>
      </c>
      <c r="C260" s="415">
        <v>5500</v>
      </c>
      <c r="D260" s="415">
        <v>299.75</v>
      </c>
      <c r="E260" s="415">
        <v>0</v>
      </c>
      <c r="F260" s="415">
        <v>5200.25</v>
      </c>
      <c r="G260" s="415">
        <v>5.45</v>
      </c>
    </row>
    <row r="261" spans="1:7" x14ac:dyDescent="0.3">
      <c r="A261" s="411" t="s">
        <v>818</v>
      </c>
      <c r="B261" s="411" t="s">
        <v>761</v>
      </c>
      <c r="C261" s="415">
        <v>325</v>
      </c>
      <c r="D261" s="415">
        <v>0</v>
      </c>
      <c r="E261" s="415">
        <v>0</v>
      </c>
      <c r="F261" s="415">
        <v>325</v>
      </c>
      <c r="G261" s="415">
        <v>0</v>
      </c>
    </row>
    <row r="262" spans="1:7" x14ac:dyDescent="0.3">
      <c r="A262" s="411" t="s">
        <v>819</v>
      </c>
      <c r="B262" s="411" t="s">
        <v>765</v>
      </c>
      <c r="C262" s="415">
        <v>14000</v>
      </c>
      <c r="D262" s="415">
        <v>3545.71</v>
      </c>
      <c r="E262" s="415">
        <v>3545.71</v>
      </c>
      <c r="F262" s="415">
        <v>10454.290000000001</v>
      </c>
      <c r="G262" s="415">
        <v>25.33</v>
      </c>
    </row>
    <row r="263" spans="1:7" x14ac:dyDescent="0.3">
      <c r="A263" s="411" t="s">
        <v>820</v>
      </c>
      <c r="B263" s="411" t="s">
        <v>258</v>
      </c>
      <c r="C263" s="415">
        <v>8500</v>
      </c>
      <c r="D263" s="415">
        <v>5697.32</v>
      </c>
      <c r="E263" s="415">
        <v>2915.44</v>
      </c>
      <c r="F263" s="415">
        <v>2802.68</v>
      </c>
      <c r="G263" s="415">
        <v>67.03</v>
      </c>
    </row>
    <row r="264" spans="1:7" x14ac:dyDescent="0.3">
      <c r="A264" s="411" t="s">
        <v>821</v>
      </c>
      <c r="B264" s="411" t="s">
        <v>685</v>
      </c>
      <c r="C264" s="415">
        <v>5100</v>
      </c>
      <c r="D264" s="415">
        <v>5100</v>
      </c>
      <c r="E264" s="415">
        <v>0</v>
      </c>
      <c r="F264" s="415">
        <v>0</v>
      </c>
      <c r="G264" s="415">
        <v>100</v>
      </c>
    </row>
    <row r="265" spans="1:7" x14ac:dyDescent="0.3">
      <c r="A265" s="411" t="s">
        <v>822</v>
      </c>
      <c r="B265" s="411" t="s">
        <v>183</v>
      </c>
      <c r="C265" s="415">
        <v>19000</v>
      </c>
      <c r="D265" s="415">
        <v>4240</v>
      </c>
      <c r="E265" s="415">
        <v>3258</v>
      </c>
      <c r="F265" s="415">
        <v>14760</v>
      </c>
      <c r="G265" s="415">
        <v>22.32</v>
      </c>
    </row>
    <row r="266" spans="1:7" x14ac:dyDescent="0.3">
      <c r="A266" s="411" t="s">
        <v>823</v>
      </c>
      <c r="B266" s="411" t="s">
        <v>824</v>
      </c>
      <c r="C266" s="415">
        <v>24000</v>
      </c>
      <c r="D266" s="415">
        <v>9128.16</v>
      </c>
      <c r="E266" s="415">
        <v>4424.59</v>
      </c>
      <c r="F266" s="415">
        <v>14871.84</v>
      </c>
      <c r="G266" s="415">
        <v>38.03</v>
      </c>
    </row>
    <row r="267" spans="1:7" x14ac:dyDescent="0.3">
      <c r="A267" s="411" t="s">
        <v>825</v>
      </c>
      <c r="B267" s="411" t="s">
        <v>600</v>
      </c>
      <c r="C267" s="415">
        <v>14500</v>
      </c>
      <c r="D267" s="415">
        <v>2786.58</v>
      </c>
      <c r="E267" s="415">
        <v>1137.75</v>
      </c>
      <c r="F267" s="415">
        <v>11713.42</v>
      </c>
      <c r="G267" s="415">
        <v>19.22</v>
      </c>
    </row>
    <row r="268" spans="1:7" x14ac:dyDescent="0.3">
      <c r="A268" s="411" t="s">
        <v>826</v>
      </c>
      <c r="B268" s="411" t="s">
        <v>262</v>
      </c>
      <c r="C268" s="415">
        <v>11000</v>
      </c>
      <c r="D268" s="415">
        <v>7309.03</v>
      </c>
      <c r="E268" s="415">
        <v>4166.8100000000004</v>
      </c>
      <c r="F268" s="415">
        <v>3690.97</v>
      </c>
      <c r="G268" s="415">
        <v>66.45</v>
      </c>
    </row>
    <row r="269" spans="1:7" x14ac:dyDescent="0.3">
      <c r="A269" s="411" t="s">
        <v>827</v>
      </c>
      <c r="B269" s="411" t="s">
        <v>697</v>
      </c>
      <c r="C269" s="415">
        <v>13000</v>
      </c>
      <c r="D269" s="415">
        <v>7044.33</v>
      </c>
      <c r="E269" s="415">
        <v>3794.33</v>
      </c>
      <c r="F269" s="415">
        <v>5955.67</v>
      </c>
      <c r="G269" s="415">
        <v>54.19</v>
      </c>
    </row>
    <row r="270" spans="1:7" x14ac:dyDescent="0.3">
      <c r="A270" s="411" t="s">
        <v>828</v>
      </c>
      <c r="B270" s="411" t="s">
        <v>55</v>
      </c>
      <c r="C270" s="415">
        <v>202357</v>
      </c>
      <c r="D270" s="415">
        <v>2009.83</v>
      </c>
      <c r="E270" s="415">
        <v>1518.72</v>
      </c>
      <c r="F270" s="415">
        <v>200347.17</v>
      </c>
      <c r="G270" s="415">
        <v>0.99</v>
      </c>
    </row>
    <row r="271" spans="1:7" x14ac:dyDescent="0.3">
      <c r="A271" s="411" t="s">
        <v>829</v>
      </c>
      <c r="B271" s="411" t="s">
        <v>830</v>
      </c>
      <c r="C271" s="415">
        <v>1051</v>
      </c>
      <c r="D271" s="415">
        <v>1279.42</v>
      </c>
      <c r="E271" s="415">
        <v>602.26</v>
      </c>
      <c r="F271" s="415">
        <v>-228.42</v>
      </c>
      <c r="G271" s="415">
        <v>121.73</v>
      </c>
    </row>
    <row r="272" spans="1:7" x14ac:dyDescent="0.3">
      <c r="A272" s="411" t="s">
        <v>831</v>
      </c>
      <c r="B272" s="411" t="s">
        <v>569</v>
      </c>
      <c r="C272" s="415">
        <v>14000</v>
      </c>
      <c r="D272" s="415">
        <v>1000</v>
      </c>
      <c r="E272" s="415">
        <v>850</v>
      </c>
      <c r="F272" s="415">
        <v>13000</v>
      </c>
      <c r="G272" s="415">
        <v>7.14</v>
      </c>
    </row>
    <row r="273" spans="1:7" x14ac:dyDescent="0.3">
      <c r="A273" s="411" t="s">
        <v>832</v>
      </c>
      <c r="B273" s="411" t="s">
        <v>571</v>
      </c>
      <c r="C273" s="415">
        <v>2500</v>
      </c>
      <c r="D273" s="415">
        <v>0</v>
      </c>
      <c r="E273" s="415">
        <v>0</v>
      </c>
      <c r="F273" s="415">
        <v>2500</v>
      </c>
      <c r="G273" s="415">
        <v>0</v>
      </c>
    </row>
    <row r="274" spans="1:7" x14ac:dyDescent="0.3">
      <c r="A274" s="411" t="s">
        <v>833</v>
      </c>
      <c r="B274" s="411" t="s">
        <v>261</v>
      </c>
      <c r="C274" s="415">
        <v>9834</v>
      </c>
      <c r="D274" s="415">
        <v>651.16</v>
      </c>
      <c r="E274" s="415">
        <v>0</v>
      </c>
      <c r="F274" s="415">
        <v>9182.84</v>
      </c>
      <c r="G274" s="415">
        <v>6.62</v>
      </c>
    </row>
    <row r="275" spans="1:7" x14ac:dyDescent="0.3">
      <c r="A275" s="411" t="s">
        <v>834</v>
      </c>
      <c r="B275" s="411" t="s">
        <v>330</v>
      </c>
      <c r="C275" s="415">
        <v>7200</v>
      </c>
      <c r="D275" s="415">
        <v>6265.08</v>
      </c>
      <c r="E275" s="415">
        <v>2730.51</v>
      </c>
      <c r="F275" s="415">
        <v>934.92</v>
      </c>
      <c r="G275" s="415">
        <v>87.02</v>
      </c>
    </row>
    <row r="276" spans="1:7" x14ac:dyDescent="0.3">
      <c r="A276" s="411" t="s">
        <v>835</v>
      </c>
      <c r="B276" s="411" t="s">
        <v>836</v>
      </c>
      <c r="C276" s="415">
        <v>2000</v>
      </c>
      <c r="D276" s="415">
        <v>632.87</v>
      </c>
      <c r="E276" s="415">
        <v>322.73</v>
      </c>
      <c r="F276" s="415">
        <v>1367.13</v>
      </c>
      <c r="G276" s="415">
        <v>31.64</v>
      </c>
    </row>
    <row r="277" spans="1:7" x14ac:dyDescent="0.3">
      <c r="A277" s="411" t="s">
        <v>837</v>
      </c>
      <c r="B277" s="411" t="s">
        <v>674</v>
      </c>
      <c r="C277" s="415">
        <v>5100</v>
      </c>
      <c r="D277" s="415">
        <v>1402.24</v>
      </c>
      <c r="E277" s="415">
        <v>591.66</v>
      </c>
      <c r="F277" s="415">
        <v>3697.76</v>
      </c>
      <c r="G277" s="415">
        <v>27.49</v>
      </c>
    </row>
    <row r="278" spans="1:7" x14ac:dyDescent="0.3">
      <c r="A278" s="411" t="s">
        <v>838</v>
      </c>
      <c r="B278" s="411" t="s">
        <v>839</v>
      </c>
      <c r="C278" s="415">
        <v>4500</v>
      </c>
      <c r="D278" s="415">
        <v>480.03</v>
      </c>
      <c r="E278" s="415">
        <v>284.64999999999998</v>
      </c>
      <c r="F278" s="415">
        <v>4019.97</v>
      </c>
      <c r="G278" s="415">
        <v>10.67</v>
      </c>
    </row>
    <row r="279" spans="1:7" x14ac:dyDescent="0.3">
      <c r="A279" s="411" t="s">
        <v>840</v>
      </c>
      <c r="B279" s="411" t="s">
        <v>676</v>
      </c>
      <c r="C279" s="415">
        <v>4400</v>
      </c>
      <c r="D279" s="415">
        <v>3677.06</v>
      </c>
      <c r="E279" s="415">
        <v>1403.74</v>
      </c>
      <c r="F279" s="415">
        <v>722.94</v>
      </c>
      <c r="G279" s="415">
        <v>83.57</v>
      </c>
    </row>
    <row r="280" spans="1:7" x14ac:dyDescent="0.3">
      <c r="A280" s="411" t="s">
        <v>841</v>
      </c>
      <c r="B280" s="411" t="s">
        <v>317</v>
      </c>
      <c r="C280" s="415">
        <v>327</v>
      </c>
      <c r="D280" s="415">
        <v>326.98</v>
      </c>
      <c r="E280" s="415">
        <v>0</v>
      </c>
      <c r="F280" s="415">
        <v>0.02</v>
      </c>
      <c r="G280" s="415">
        <v>99.99</v>
      </c>
    </row>
    <row r="281" spans="1:7" x14ac:dyDescent="0.3">
      <c r="A281" s="411" t="s">
        <v>842</v>
      </c>
      <c r="B281" s="411" t="s">
        <v>317</v>
      </c>
      <c r="C281" s="415">
        <v>65700</v>
      </c>
      <c r="D281" s="415">
        <v>13968.77</v>
      </c>
      <c r="E281" s="415">
        <v>6562.22</v>
      </c>
      <c r="F281" s="415">
        <v>51731.23</v>
      </c>
      <c r="G281" s="415">
        <v>21.26</v>
      </c>
    </row>
    <row r="282" spans="1:7" x14ac:dyDescent="0.3">
      <c r="A282" s="411" t="s">
        <v>843</v>
      </c>
      <c r="B282" s="411" t="s">
        <v>573</v>
      </c>
      <c r="C282" s="415">
        <v>9200</v>
      </c>
      <c r="D282" s="415">
        <v>8781.43</v>
      </c>
      <c r="E282" s="415">
        <v>5468.55</v>
      </c>
      <c r="F282" s="415">
        <v>418.57</v>
      </c>
      <c r="G282" s="415">
        <v>95.45</v>
      </c>
    </row>
    <row r="283" spans="1:7" x14ac:dyDescent="0.3">
      <c r="A283" s="411" t="s">
        <v>844</v>
      </c>
      <c r="B283" s="411" t="s">
        <v>575</v>
      </c>
      <c r="C283" s="415">
        <v>8000</v>
      </c>
      <c r="D283" s="415">
        <v>1763.53</v>
      </c>
      <c r="E283" s="415">
        <v>1763.53</v>
      </c>
      <c r="F283" s="415">
        <v>6236.47</v>
      </c>
      <c r="G283" s="415">
        <v>22.04</v>
      </c>
    </row>
    <row r="284" spans="1:7" x14ac:dyDescent="0.3">
      <c r="A284" s="411" t="s">
        <v>845</v>
      </c>
      <c r="B284" s="411" t="s">
        <v>789</v>
      </c>
      <c r="C284" s="415">
        <v>7000</v>
      </c>
      <c r="D284" s="415">
        <v>5148.6099999999997</v>
      </c>
      <c r="E284" s="415">
        <v>2188.06</v>
      </c>
      <c r="F284" s="415">
        <v>1851.39</v>
      </c>
      <c r="G284" s="415">
        <v>73.55</v>
      </c>
    </row>
    <row r="285" spans="1:7" x14ac:dyDescent="0.3">
      <c r="A285" s="411" t="s">
        <v>846</v>
      </c>
      <c r="B285" s="411" t="s">
        <v>501</v>
      </c>
      <c r="C285" s="415">
        <v>4600</v>
      </c>
      <c r="D285" s="415">
        <v>1301.98</v>
      </c>
      <c r="E285" s="415">
        <v>650</v>
      </c>
      <c r="F285" s="415">
        <v>3298.02</v>
      </c>
      <c r="G285" s="415">
        <v>28.3</v>
      </c>
    </row>
    <row r="286" spans="1:7" x14ac:dyDescent="0.3">
      <c r="A286" s="411" t="s">
        <v>847</v>
      </c>
      <c r="B286" s="411" t="s">
        <v>848</v>
      </c>
      <c r="C286" s="415">
        <v>20000</v>
      </c>
      <c r="D286" s="415">
        <v>0</v>
      </c>
      <c r="E286" s="415">
        <v>0</v>
      </c>
      <c r="F286" s="415">
        <v>20000</v>
      </c>
      <c r="G286" s="415">
        <v>0</v>
      </c>
    </row>
    <row r="287" spans="1:7" x14ac:dyDescent="0.3">
      <c r="A287" s="411" t="s">
        <v>849</v>
      </c>
      <c r="B287" s="411" t="s">
        <v>722</v>
      </c>
      <c r="C287" s="415">
        <v>29332</v>
      </c>
      <c r="D287" s="415">
        <v>4722.17</v>
      </c>
      <c r="E287" s="415">
        <v>1041.17</v>
      </c>
      <c r="F287" s="415">
        <v>24609.83</v>
      </c>
      <c r="G287" s="415">
        <v>16.100000000000001</v>
      </c>
    </row>
    <row r="288" spans="1:7" x14ac:dyDescent="0.3">
      <c r="A288" s="411" t="s">
        <v>850</v>
      </c>
      <c r="B288" s="411" t="s">
        <v>851</v>
      </c>
      <c r="C288" s="415">
        <v>34992</v>
      </c>
      <c r="D288" s="415">
        <v>17855.669999999998</v>
      </c>
      <c r="E288" s="415">
        <v>7922.71</v>
      </c>
      <c r="F288" s="415">
        <v>17136.330000000002</v>
      </c>
      <c r="G288" s="415">
        <v>51.03</v>
      </c>
    </row>
    <row r="289" spans="1:7" x14ac:dyDescent="0.3">
      <c r="A289" s="411" t="s">
        <v>852</v>
      </c>
      <c r="B289" s="411" t="s">
        <v>853</v>
      </c>
      <c r="C289" s="415">
        <v>27000</v>
      </c>
      <c r="D289" s="415">
        <v>6110.94</v>
      </c>
      <c r="E289" s="415">
        <v>3701.27</v>
      </c>
      <c r="F289" s="415">
        <v>20889.060000000001</v>
      </c>
      <c r="G289" s="415">
        <v>22.63</v>
      </c>
    </row>
    <row r="290" spans="1:7" x14ac:dyDescent="0.3">
      <c r="A290" s="411" t="s">
        <v>855</v>
      </c>
      <c r="B290" s="411" t="s">
        <v>180</v>
      </c>
      <c r="C290" s="415">
        <v>0</v>
      </c>
      <c r="D290" s="415">
        <v>1136.5999999999999</v>
      </c>
      <c r="E290" s="415">
        <v>644.65</v>
      </c>
      <c r="F290" s="415">
        <v>-1136.5999999999999</v>
      </c>
      <c r="G290" s="415">
        <v>100</v>
      </c>
    </row>
    <row r="291" spans="1:7" x14ac:dyDescent="0.3">
      <c r="A291" s="411" t="s">
        <v>856</v>
      </c>
      <c r="B291" s="411" t="s">
        <v>51</v>
      </c>
      <c r="C291" s="415">
        <v>172000</v>
      </c>
      <c r="D291" s="415">
        <v>84961.34</v>
      </c>
      <c r="E291" s="415">
        <v>44992.639999999999</v>
      </c>
      <c r="F291" s="415">
        <v>87038.66</v>
      </c>
      <c r="G291" s="415">
        <v>49.4</v>
      </c>
    </row>
    <row r="292" spans="1:7" x14ac:dyDescent="0.3">
      <c r="A292" s="411" t="s">
        <v>4854</v>
      </c>
      <c r="B292" s="411" t="s">
        <v>2720</v>
      </c>
      <c r="C292" s="415">
        <v>0</v>
      </c>
      <c r="D292" s="415">
        <v>52.95</v>
      </c>
      <c r="E292" s="415">
        <v>52.95</v>
      </c>
      <c r="F292" s="415">
        <v>-52.95</v>
      </c>
      <c r="G292" s="415">
        <v>100</v>
      </c>
    </row>
    <row r="293" spans="1:7" x14ac:dyDescent="0.3">
      <c r="A293" s="411" t="s">
        <v>857</v>
      </c>
      <c r="B293" s="411" t="s">
        <v>858</v>
      </c>
      <c r="C293" s="415">
        <v>70902</v>
      </c>
      <c r="D293" s="415">
        <v>33977.81</v>
      </c>
      <c r="E293" s="415">
        <v>17860.759999999998</v>
      </c>
      <c r="F293" s="415">
        <v>36924.19</v>
      </c>
      <c r="G293" s="415">
        <v>47.92</v>
      </c>
    </row>
    <row r="294" spans="1:7" x14ac:dyDescent="0.3">
      <c r="A294" s="411" t="s">
        <v>859</v>
      </c>
      <c r="B294" s="411" t="s">
        <v>259</v>
      </c>
      <c r="C294" s="415">
        <v>14207</v>
      </c>
      <c r="D294" s="415">
        <v>7658.84</v>
      </c>
      <c r="E294" s="415">
        <v>4042.34</v>
      </c>
      <c r="F294" s="415">
        <v>6548.16</v>
      </c>
      <c r="G294" s="415">
        <v>53.91</v>
      </c>
    </row>
    <row r="295" spans="1:7" x14ac:dyDescent="0.3">
      <c r="A295" s="411" t="s">
        <v>860</v>
      </c>
      <c r="B295" s="411" t="s">
        <v>53</v>
      </c>
      <c r="C295" s="415">
        <v>33000</v>
      </c>
      <c r="D295" s="415">
        <v>12493.18</v>
      </c>
      <c r="E295" s="415">
        <v>4632.28</v>
      </c>
      <c r="F295" s="415">
        <v>20506.82</v>
      </c>
      <c r="G295" s="415">
        <v>37.86</v>
      </c>
    </row>
    <row r="296" spans="1:7" x14ac:dyDescent="0.3">
      <c r="A296" s="411" t="s">
        <v>861</v>
      </c>
      <c r="B296" s="411" t="s">
        <v>628</v>
      </c>
      <c r="C296" s="415">
        <v>7204</v>
      </c>
      <c r="D296" s="415">
        <v>3230.77</v>
      </c>
      <c r="E296" s="415">
        <v>1846.15</v>
      </c>
      <c r="F296" s="415">
        <v>3973.23</v>
      </c>
      <c r="G296" s="415">
        <v>44.85</v>
      </c>
    </row>
    <row r="297" spans="1:7" x14ac:dyDescent="0.3">
      <c r="A297" s="411" t="s">
        <v>862</v>
      </c>
      <c r="B297" s="411" t="s">
        <v>257</v>
      </c>
      <c r="C297" s="415">
        <v>11110</v>
      </c>
      <c r="D297" s="415">
        <v>0</v>
      </c>
      <c r="E297" s="415">
        <v>0</v>
      </c>
      <c r="F297" s="415">
        <v>11110</v>
      </c>
      <c r="G297" s="415">
        <v>0</v>
      </c>
    </row>
    <row r="298" spans="1:7" x14ac:dyDescent="0.3">
      <c r="A298" s="411" t="s">
        <v>863</v>
      </c>
      <c r="B298" s="411" t="s">
        <v>54</v>
      </c>
      <c r="C298" s="415">
        <v>1343</v>
      </c>
      <c r="D298" s="415">
        <v>1238</v>
      </c>
      <c r="E298" s="415">
        <v>0</v>
      </c>
      <c r="F298" s="415">
        <v>105</v>
      </c>
      <c r="G298" s="415">
        <v>92.18</v>
      </c>
    </row>
    <row r="299" spans="1:7" x14ac:dyDescent="0.3">
      <c r="A299" s="411" t="s">
        <v>864</v>
      </c>
      <c r="B299" s="411" t="s">
        <v>588</v>
      </c>
      <c r="C299" s="415">
        <v>14500</v>
      </c>
      <c r="D299" s="415">
        <v>6777.42</v>
      </c>
      <c r="E299" s="415">
        <v>3597.8</v>
      </c>
      <c r="F299" s="415">
        <v>7722.58</v>
      </c>
      <c r="G299" s="415">
        <v>46.74</v>
      </c>
    </row>
    <row r="300" spans="1:7" x14ac:dyDescent="0.3">
      <c r="A300" s="411" t="s">
        <v>865</v>
      </c>
      <c r="B300" s="411" t="s">
        <v>812</v>
      </c>
      <c r="C300" s="415">
        <v>5050</v>
      </c>
      <c r="D300" s="415">
        <v>1707.6</v>
      </c>
      <c r="E300" s="415">
        <v>876.72</v>
      </c>
      <c r="F300" s="415">
        <v>3342.4</v>
      </c>
      <c r="G300" s="415">
        <v>33.81</v>
      </c>
    </row>
    <row r="301" spans="1:7" x14ac:dyDescent="0.3">
      <c r="A301" s="411" t="s">
        <v>866</v>
      </c>
      <c r="B301" s="411" t="s">
        <v>592</v>
      </c>
      <c r="C301" s="415">
        <v>505</v>
      </c>
      <c r="D301" s="415">
        <v>204.27</v>
      </c>
      <c r="E301" s="415">
        <v>92.85</v>
      </c>
      <c r="F301" s="415">
        <v>300.73</v>
      </c>
      <c r="G301" s="415">
        <v>40.450000000000003</v>
      </c>
    </row>
    <row r="302" spans="1:7" x14ac:dyDescent="0.3">
      <c r="A302" s="411" t="s">
        <v>4861</v>
      </c>
      <c r="B302" s="411" t="s">
        <v>563</v>
      </c>
      <c r="C302" s="415">
        <v>0</v>
      </c>
      <c r="D302" s="415">
        <v>426.11</v>
      </c>
      <c r="E302" s="415">
        <v>426.11</v>
      </c>
      <c r="F302" s="415">
        <v>-426.11</v>
      </c>
      <c r="G302" s="415">
        <v>100</v>
      </c>
    </row>
    <row r="303" spans="1:7" x14ac:dyDescent="0.3">
      <c r="A303" s="411" t="s">
        <v>867</v>
      </c>
      <c r="B303" s="411" t="s">
        <v>595</v>
      </c>
      <c r="C303" s="415">
        <v>27</v>
      </c>
      <c r="D303" s="415">
        <v>0</v>
      </c>
      <c r="E303" s="415">
        <v>0</v>
      </c>
      <c r="F303" s="415">
        <v>27</v>
      </c>
      <c r="G303" s="415">
        <v>0</v>
      </c>
    </row>
    <row r="304" spans="1:7" x14ac:dyDescent="0.3">
      <c r="A304" s="411" t="s">
        <v>868</v>
      </c>
      <c r="B304" s="411" t="s">
        <v>258</v>
      </c>
      <c r="C304" s="415">
        <v>1029</v>
      </c>
      <c r="D304" s="415">
        <v>56</v>
      </c>
      <c r="E304" s="415">
        <v>0</v>
      </c>
      <c r="F304" s="415">
        <v>973</v>
      </c>
      <c r="G304" s="415">
        <v>5.44</v>
      </c>
    </row>
    <row r="305" spans="1:7" x14ac:dyDescent="0.3">
      <c r="A305" s="411" t="s">
        <v>869</v>
      </c>
      <c r="B305" s="411" t="s">
        <v>183</v>
      </c>
      <c r="C305" s="415">
        <v>4166</v>
      </c>
      <c r="D305" s="415">
        <v>4166.1499999999996</v>
      </c>
      <c r="E305" s="415">
        <v>3094.35</v>
      </c>
      <c r="F305" s="415">
        <v>-0.15</v>
      </c>
      <c r="G305" s="415">
        <v>100</v>
      </c>
    </row>
    <row r="306" spans="1:7" x14ac:dyDescent="0.3">
      <c r="A306" s="411" t="s">
        <v>870</v>
      </c>
      <c r="B306" s="411" t="s">
        <v>871</v>
      </c>
      <c r="C306" s="415">
        <v>16000</v>
      </c>
      <c r="D306" s="415">
        <v>9432.31</v>
      </c>
      <c r="E306" s="415">
        <v>3871.21</v>
      </c>
      <c r="F306" s="415">
        <v>6567.69</v>
      </c>
      <c r="G306" s="415">
        <v>58.95</v>
      </c>
    </row>
    <row r="307" spans="1:7" x14ac:dyDescent="0.3">
      <c r="A307" s="411" t="s">
        <v>872</v>
      </c>
      <c r="B307" s="411" t="s">
        <v>873</v>
      </c>
      <c r="C307" s="415">
        <v>16000</v>
      </c>
      <c r="D307" s="415">
        <v>6553.5</v>
      </c>
      <c r="E307" s="415">
        <v>2902.5</v>
      </c>
      <c r="F307" s="415">
        <v>9446.5</v>
      </c>
      <c r="G307" s="415">
        <v>40.96</v>
      </c>
    </row>
    <row r="308" spans="1:7" x14ac:dyDescent="0.3">
      <c r="A308" s="411" t="s">
        <v>874</v>
      </c>
      <c r="B308" s="411" t="s">
        <v>875</v>
      </c>
      <c r="C308" s="415">
        <v>20000</v>
      </c>
      <c r="D308" s="415">
        <v>10740</v>
      </c>
      <c r="E308" s="415">
        <v>4317</v>
      </c>
      <c r="F308" s="415">
        <v>9260</v>
      </c>
      <c r="G308" s="415">
        <v>53.7</v>
      </c>
    </row>
    <row r="309" spans="1:7" x14ac:dyDescent="0.3">
      <c r="A309" s="411" t="s">
        <v>876</v>
      </c>
      <c r="B309" s="411" t="s">
        <v>569</v>
      </c>
      <c r="C309" s="415">
        <v>3000</v>
      </c>
      <c r="D309" s="415">
        <v>985</v>
      </c>
      <c r="E309" s="415">
        <v>385</v>
      </c>
      <c r="F309" s="415">
        <v>2015</v>
      </c>
      <c r="G309" s="415">
        <v>32.83</v>
      </c>
    </row>
    <row r="310" spans="1:7" x14ac:dyDescent="0.3">
      <c r="A310" s="411" t="s">
        <v>877</v>
      </c>
      <c r="B310" s="411" t="s">
        <v>571</v>
      </c>
      <c r="C310" s="415">
        <v>1584</v>
      </c>
      <c r="D310" s="415">
        <v>1682.13</v>
      </c>
      <c r="E310" s="415">
        <v>987.27</v>
      </c>
      <c r="F310" s="415">
        <v>-98.13</v>
      </c>
      <c r="G310" s="415">
        <v>106.2</v>
      </c>
    </row>
    <row r="311" spans="1:7" x14ac:dyDescent="0.3">
      <c r="A311" s="411" t="s">
        <v>878</v>
      </c>
      <c r="B311" s="411" t="s">
        <v>573</v>
      </c>
      <c r="C311" s="415">
        <v>1161</v>
      </c>
      <c r="D311" s="415">
        <v>490</v>
      </c>
      <c r="E311" s="415">
        <v>220</v>
      </c>
      <c r="F311" s="415">
        <v>671</v>
      </c>
      <c r="G311" s="415">
        <v>42.2</v>
      </c>
    </row>
    <row r="312" spans="1:7" x14ac:dyDescent="0.3">
      <c r="A312" s="411" t="s">
        <v>879</v>
      </c>
      <c r="B312" s="411" t="s">
        <v>575</v>
      </c>
      <c r="C312" s="415">
        <v>449</v>
      </c>
      <c r="D312" s="415">
        <v>0</v>
      </c>
      <c r="E312" s="415">
        <v>0</v>
      </c>
      <c r="F312" s="415">
        <v>449</v>
      </c>
      <c r="G312" s="415">
        <v>0</v>
      </c>
    </row>
    <row r="313" spans="1:7" x14ac:dyDescent="0.3">
      <c r="A313" s="411" t="s">
        <v>880</v>
      </c>
      <c r="B313" s="411" t="s">
        <v>881</v>
      </c>
      <c r="C313" s="415">
        <v>9623</v>
      </c>
      <c r="D313" s="415">
        <v>3080</v>
      </c>
      <c r="E313" s="415">
        <v>3080</v>
      </c>
      <c r="F313" s="415">
        <v>6543</v>
      </c>
      <c r="G313" s="415">
        <v>32.01</v>
      </c>
    </row>
    <row r="314" spans="1:7" x14ac:dyDescent="0.3">
      <c r="A314" s="411" t="s">
        <v>882</v>
      </c>
      <c r="B314" s="411" t="s">
        <v>259</v>
      </c>
      <c r="C314" s="415">
        <v>737</v>
      </c>
      <c r="D314" s="415">
        <v>235.64</v>
      </c>
      <c r="E314" s="415">
        <v>235.64</v>
      </c>
      <c r="F314" s="415">
        <v>501.36</v>
      </c>
      <c r="G314" s="415">
        <v>31.97</v>
      </c>
    </row>
    <row r="315" spans="1:7" x14ac:dyDescent="0.3">
      <c r="A315" s="411" t="s">
        <v>883</v>
      </c>
      <c r="B315" s="411" t="s">
        <v>183</v>
      </c>
      <c r="C315" s="415">
        <v>41168</v>
      </c>
      <c r="D315" s="415">
        <v>34378.910000000003</v>
      </c>
      <c r="E315" s="415">
        <v>11126.9</v>
      </c>
      <c r="F315" s="415">
        <v>6789.09</v>
      </c>
      <c r="G315" s="415">
        <v>83.51</v>
      </c>
    </row>
    <row r="316" spans="1:7" x14ac:dyDescent="0.3">
      <c r="A316" s="411" t="s">
        <v>884</v>
      </c>
      <c r="B316" s="411" t="s">
        <v>567</v>
      </c>
      <c r="C316" s="415">
        <v>4216</v>
      </c>
      <c r="D316" s="415">
        <v>1950</v>
      </c>
      <c r="E316" s="415">
        <v>1300</v>
      </c>
      <c r="F316" s="415">
        <v>2266</v>
      </c>
      <c r="G316" s="415">
        <v>46.25</v>
      </c>
    </row>
    <row r="317" spans="1:7" x14ac:dyDescent="0.3">
      <c r="A317" s="411" t="s">
        <v>885</v>
      </c>
      <c r="B317" s="411" t="s">
        <v>886</v>
      </c>
      <c r="C317" s="415">
        <v>1000</v>
      </c>
      <c r="D317" s="415">
        <v>495</v>
      </c>
      <c r="E317" s="415">
        <v>495</v>
      </c>
      <c r="F317" s="415">
        <v>505</v>
      </c>
      <c r="G317" s="415">
        <v>49.5</v>
      </c>
    </row>
    <row r="318" spans="1:7" x14ac:dyDescent="0.3">
      <c r="A318" s="411" t="s">
        <v>887</v>
      </c>
      <c r="B318" s="411" t="s">
        <v>259</v>
      </c>
      <c r="C318" s="415">
        <v>50</v>
      </c>
      <c r="D318" s="415">
        <v>37.85</v>
      </c>
      <c r="E318" s="415">
        <v>37.85</v>
      </c>
      <c r="F318" s="415">
        <v>12.15</v>
      </c>
      <c r="G318" s="415">
        <v>75.7</v>
      </c>
    </row>
    <row r="319" spans="1:7" x14ac:dyDescent="0.3">
      <c r="A319" s="411" t="s">
        <v>888</v>
      </c>
      <c r="B319" s="411" t="s">
        <v>575</v>
      </c>
      <c r="C319" s="415">
        <v>17100</v>
      </c>
      <c r="D319" s="415">
        <v>5564.55</v>
      </c>
      <c r="E319" s="415">
        <v>2658.76</v>
      </c>
      <c r="F319" s="415">
        <v>11535.45</v>
      </c>
      <c r="G319" s="415">
        <v>32.54</v>
      </c>
    </row>
    <row r="320" spans="1:7" x14ac:dyDescent="0.3">
      <c r="A320" s="411" t="s">
        <v>889</v>
      </c>
      <c r="B320" s="411" t="s">
        <v>180</v>
      </c>
      <c r="C320" s="415">
        <v>84188</v>
      </c>
      <c r="D320" s="415">
        <v>15384.62</v>
      </c>
      <c r="E320" s="415">
        <v>15384.62</v>
      </c>
      <c r="F320" s="415">
        <v>68803.38</v>
      </c>
      <c r="G320" s="415">
        <v>18.27</v>
      </c>
    </row>
    <row r="321" spans="1:7" x14ac:dyDescent="0.3">
      <c r="A321" s="411" t="s">
        <v>890</v>
      </c>
      <c r="B321" s="411" t="s">
        <v>51</v>
      </c>
      <c r="C321" s="415">
        <v>848533</v>
      </c>
      <c r="D321" s="415">
        <v>441196.11</v>
      </c>
      <c r="E321" s="415">
        <v>239667.48</v>
      </c>
      <c r="F321" s="415">
        <v>407336.89</v>
      </c>
      <c r="G321" s="415">
        <v>52</v>
      </c>
    </row>
    <row r="322" spans="1:7" x14ac:dyDescent="0.3">
      <c r="A322" s="411" t="s">
        <v>891</v>
      </c>
      <c r="B322" s="411" t="s">
        <v>181</v>
      </c>
      <c r="C322" s="415">
        <v>145155</v>
      </c>
      <c r="D322" s="415">
        <v>62689.86</v>
      </c>
      <c r="E322" s="415">
        <v>32260.46</v>
      </c>
      <c r="F322" s="415">
        <v>82465.14</v>
      </c>
      <c r="G322" s="415">
        <v>43.19</v>
      </c>
    </row>
    <row r="323" spans="1:7" x14ac:dyDescent="0.3">
      <c r="A323" s="411" t="s">
        <v>892</v>
      </c>
      <c r="B323" s="411" t="s">
        <v>580</v>
      </c>
      <c r="C323" s="415">
        <v>97072</v>
      </c>
      <c r="D323" s="415">
        <v>46208.99</v>
      </c>
      <c r="E323" s="415">
        <v>27571.32</v>
      </c>
      <c r="F323" s="415">
        <v>50863.01</v>
      </c>
      <c r="G323" s="415">
        <v>47.6</v>
      </c>
    </row>
    <row r="324" spans="1:7" x14ac:dyDescent="0.3">
      <c r="A324" s="411" t="s">
        <v>893</v>
      </c>
      <c r="B324" s="411" t="s">
        <v>582</v>
      </c>
      <c r="C324" s="415">
        <v>13300</v>
      </c>
      <c r="D324" s="415">
        <v>6300</v>
      </c>
      <c r="E324" s="415">
        <v>6300</v>
      </c>
      <c r="F324" s="415">
        <v>7000</v>
      </c>
      <c r="G324" s="415">
        <v>47.37</v>
      </c>
    </row>
    <row r="325" spans="1:7" x14ac:dyDescent="0.3">
      <c r="A325" s="411" t="s">
        <v>894</v>
      </c>
      <c r="B325" s="411" t="s">
        <v>259</v>
      </c>
      <c r="C325" s="415">
        <v>87944</v>
      </c>
      <c r="D325" s="415">
        <v>45692</v>
      </c>
      <c r="E325" s="415">
        <v>24946.12</v>
      </c>
      <c r="F325" s="415">
        <v>42252</v>
      </c>
      <c r="G325" s="415">
        <v>51.96</v>
      </c>
    </row>
    <row r="326" spans="1:7" x14ac:dyDescent="0.3">
      <c r="A326" s="411" t="s">
        <v>895</v>
      </c>
      <c r="B326" s="411" t="s">
        <v>53</v>
      </c>
      <c r="C326" s="415">
        <v>176152</v>
      </c>
      <c r="D326" s="415">
        <v>84553.44</v>
      </c>
      <c r="E326" s="415">
        <v>40899.410000000003</v>
      </c>
      <c r="F326" s="415">
        <v>91598.56</v>
      </c>
      <c r="G326" s="415">
        <v>48</v>
      </c>
    </row>
    <row r="327" spans="1:7" x14ac:dyDescent="0.3">
      <c r="A327" s="411" t="s">
        <v>896</v>
      </c>
      <c r="B327" s="411" t="s">
        <v>628</v>
      </c>
      <c r="C327" s="415">
        <v>18367</v>
      </c>
      <c r="D327" s="415">
        <v>10500.36</v>
      </c>
      <c r="E327" s="415">
        <v>5654.04</v>
      </c>
      <c r="F327" s="415">
        <v>7866.64</v>
      </c>
      <c r="G327" s="415">
        <v>57.17</v>
      </c>
    </row>
    <row r="328" spans="1:7" x14ac:dyDescent="0.3">
      <c r="A328" s="411" t="s">
        <v>897</v>
      </c>
      <c r="B328" s="411" t="s">
        <v>630</v>
      </c>
      <c r="C328" s="415">
        <v>412</v>
      </c>
      <c r="D328" s="415">
        <v>0</v>
      </c>
      <c r="E328" s="415">
        <v>0</v>
      </c>
      <c r="F328" s="415">
        <v>412</v>
      </c>
      <c r="G328" s="415">
        <v>0</v>
      </c>
    </row>
    <row r="329" spans="1:7" x14ac:dyDescent="0.3">
      <c r="A329" s="411" t="s">
        <v>898</v>
      </c>
      <c r="B329" s="411" t="s">
        <v>257</v>
      </c>
      <c r="C329" s="415">
        <v>53847</v>
      </c>
      <c r="D329" s="415">
        <v>875</v>
      </c>
      <c r="E329" s="415">
        <v>175</v>
      </c>
      <c r="F329" s="415">
        <v>52972</v>
      </c>
      <c r="G329" s="415">
        <v>1.62</v>
      </c>
    </row>
    <row r="330" spans="1:7" x14ac:dyDescent="0.3">
      <c r="A330" s="411" t="s">
        <v>899</v>
      </c>
      <c r="B330" s="411" t="s">
        <v>54</v>
      </c>
      <c r="C330" s="415">
        <v>102101</v>
      </c>
      <c r="D330" s="415">
        <v>94050</v>
      </c>
      <c r="E330" s="415">
        <v>0</v>
      </c>
      <c r="F330" s="415">
        <v>8051</v>
      </c>
      <c r="G330" s="415">
        <v>92.11</v>
      </c>
    </row>
    <row r="331" spans="1:7" x14ac:dyDescent="0.3">
      <c r="A331" s="411" t="s">
        <v>900</v>
      </c>
      <c r="B331" s="411" t="s">
        <v>588</v>
      </c>
      <c r="C331" s="415">
        <v>37989</v>
      </c>
      <c r="D331" s="415">
        <v>19665.689999999999</v>
      </c>
      <c r="E331" s="415">
        <v>11427.74</v>
      </c>
      <c r="F331" s="415">
        <v>18323.310000000001</v>
      </c>
      <c r="G331" s="415">
        <v>51.77</v>
      </c>
    </row>
    <row r="332" spans="1:7" x14ac:dyDescent="0.3">
      <c r="A332" s="411" t="s">
        <v>901</v>
      </c>
      <c r="B332" s="411" t="s">
        <v>590</v>
      </c>
      <c r="C332" s="415">
        <v>11115</v>
      </c>
      <c r="D332" s="415">
        <v>5445.6</v>
      </c>
      <c r="E332" s="415">
        <v>3045.28</v>
      </c>
      <c r="F332" s="415">
        <v>5669.4</v>
      </c>
      <c r="G332" s="415">
        <v>48.99</v>
      </c>
    </row>
    <row r="333" spans="1:7" x14ac:dyDescent="0.3">
      <c r="A333" s="411" t="s">
        <v>902</v>
      </c>
      <c r="B333" s="411" t="s">
        <v>592</v>
      </c>
      <c r="C333" s="415">
        <v>7500</v>
      </c>
      <c r="D333" s="415">
        <v>3345.92</v>
      </c>
      <c r="E333" s="415">
        <v>1805.96</v>
      </c>
      <c r="F333" s="415">
        <v>4154.08</v>
      </c>
      <c r="G333" s="415">
        <v>44.61</v>
      </c>
    </row>
    <row r="334" spans="1:7" x14ac:dyDescent="0.3">
      <c r="A334" s="411" t="s">
        <v>903</v>
      </c>
      <c r="B334" s="411" t="s">
        <v>563</v>
      </c>
      <c r="C334" s="415">
        <v>40000</v>
      </c>
      <c r="D334" s="415">
        <v>58298.68</v>
      </c>
      <c r="E334" s="415">
        <v>18822.68</v>
      </c>
      <c r="F334" s="415">
        <v>-18298.68</v>
      </c>
      <c r="G334" s="415">
        <v>145.75</v>
      </c>
    </row>
    <row r="335" spans="1:7" x14ac:dyDescent="0.3">
      <c r="A335" s="411" t="s">
        <v>904</v>
      </c>
      <c r="B335" s="411" t="s">
        <v>595</v>
      </c>
      <c r="C335" s="415">
        <v>117</v>
      </c>
      <c r="D335" s="415">
        <v>117.21</v>
      </c>
      <c r="E335" s="415">
        <v>29.13</v>
      </c>
      <c r="F335" s="415">
        <v>-0.21</v>
      </c>
      <c r="G335" s="415">
        <v>100.18</v>
      </c>
    </row>
    <row r="336" spans="1:7" x14ac:dyDescent="0.3">
      <c r="A336" s="411" t="s">
        <v>905</v>
      </c>
      <c r="B336" s="411" t="s">
        <v>761</v>
      </c>
      <c r="C336" s="415">
        <v>13546</v>
      </c>
      <c r="D336" s="415">
        <v>13545.99</v>
      </c>
      <c r="E336" s="415">
        <v>105.99</v>
      </c>
      <c r="F336" s="415">
        <v>0.01</v>
      </c>
      <c r="G336" s="415">
        <v>100</v>
      </c>
    </row>
    <row r="337" spans="1:7" x14ac:dyDescent="0.3">
      <c r="A337" s="411" t="s">
        <v>906</v>
      </c>
      <c r="B337" s="411" t="s">
        <v>907</v>
      </c>
      <c r="C337" s="415">
        <v>4216</v>
      </c>
      <c r="D337" s="415">
        <v>1888.19</v>
      </c>
      <c r="E337" s="415">
        <v>1463.19</v>
      </c>
      <c r="F337" s="415">
        <v>2327.81</v>
      </c>
      <c r="G337" s="415">
        <v>44.79</v>
      </c>
    </row>
    <row r="338" spans="1:7" x14ac:dyDescent="0.3">
      <c r="A338" s="411" t="s">
        <v>908</v>
      </c>
      <c r="B338" s="411" t="s">
        <v>258</v>
      </c>
      <c r="C338" s="415">
        <v>15809</v>
      </c>
      <c r="D338" s="415">
        <v>6162.81</v>
      </c>
      <c r="E338" s="415">
        <v>3573.38</v>
      </c>
      <c r="F338" s="415">
        <v>9646.19</v>
      </c>
      <c r="G338" s="415">
        <v>38.979999999999997</v>
      </c>
    </row>
    <row r="339" spans="1:7" x14ac:dyDescent="0.3">
      <c r="A339" s="411" t="s">
        <v>909</v>
      </c>
      <c r="B339" s="411" t="s">
        <v>183</v>
      </c>
      <c r="C339" s="415">
        <v>20000</v>
      </c>
      <c r="D339" s="415">
        <v>24326.9</v>
      </c>
      <c r="E339" s="415">
        <v>20446.900000000001</v>
      </c>
      <c r="F339" s="415">
        <v>-4326.8999999999996</v>
      </c>
      <c r="G339" s="415">
        <v>121.63</v>
      </c>
    </row>
    <row r="340" spans="1:7" x14ac:dyDescent="0.3">
      <c r="A340" s="411" t="s">
        <v>910</v>
      </c>
      <c r="B340" s="411" t="s">
        <v>262</v>
      </c>
      <c r="C340" s="415">
        <v>18500</v>
      </c>
      <c r="D340" s="415">
        <v>8219.31</v>
      </c>
      <c r="E340" s="415">
        <v>4366.26</v>
      </c>
      <c r="F340" s="415">
        <v>10280.69</v>
      </c>
      <c r="G340" s="415">
        <v>44.43</v>
      </c>
    </row>
    <row r="341" spans="1:7" x14ac:dyDescent="0.3">
      <c r="A341" s="411" t="s">
        <v>911</v>
      </c>
      <c r="B341" s="411" t="s">
        <v>697</v>
      </c>
      <c r="C341" s="415">
        <v>8431</v>
      </c>
      <c r="D341" s="415">
        <v>4215.5</v>
      </c>
      <c r="E341" s="415">
        <v>2107.75</v>
      </c>
      <c r="F341" s="415">
        <v>4215.5</v>
      </c>
      <c r="G341" s="415">
        <v>50</v>
      </c>
    </row>
    <row r="342" spans="1:7" x14ac:dyDescent="0.3">
      <c r="A342" s="411" t="s">
        <v>912</v>
      </c>
      <c r="B342" s="411" t="s">
        <v>55</v>
      </c>
      <c r="C342" s="415">
        <v>87764</v>
      </c>
      <c r="D342" s="415">
        <v>12082.91</v>
      </c>
      <c r="E342" s="415">
        <v>2823.05</v>
      </c>
      <c r="F342" s="415">
        <v>75681.09</v>
      </c>
      <c r="G342" s="415">
        <v>13.77</v>
      </c>
    </row>
    <row r="343" spans="1:7" x14ac:dyDescent="0.3">
      <c r="A343" s="411" t="s">
        <v>913</v>
      </c>
      <c r="B343" s="411" t="s">
        <v>914</v>
      </c>
      <c r="C343" s="415">
        <v>6392</v>
      </c>
      <c r="D343" s="415">
        <v>0</v>
      </c>
      <c r="E343" s="415">
        <v>0</v>
      </c>
      <c r="F343" s="415">
        <v>6392</v>
      </c>
      <c r="G343" s="415">
        <v>0</v>
      </c>
    </row>
    <row r="344" spans="1:7" x14ac:dyDescent="0.3">
      <c r="A344" s="411" t="s">
        <v>915</v>
      </c>
      <c r="B344" s="411" t="s">
        <v>569</v>
      </c>
      <c r="C344" s="415">
        <v>12000</v>
      </c>
      <c r="D344" s="415">
        <v>20.29</v>
      </c>
      <c r="E344" s="415">
        <v>0</v>
      </c>
      <c r="F344" s="415">
        <v>11979.71</v>
      </c>
      <c r="G344" s="415">
        <v>0.17</v>
      </c>
    </row>
    <row r="345" spans="1:7" x14ac:dyDescent="0.3">
      <c r="A345" s="411" t="s">
        <v>916</v>
      </c>
      <c r="B345" s="411" t="s">
        <v>330</v>
      </c>
      <c r="C345" s="415">
        <v>115928</v>
      </c>
      <c r="D345" s="415">
        <v>38840.33</v>
      </c>
      <c r="E345" s="415">
        <v>19736.439999999999</v>
      </c>
      <c r="F345" s="415">
        <v>77087.67</v>
      </c>
      <c r="G345" s="415">
        <v>33.5</v>
      </c>
    </row>
    <row r="346" spans="1:7" x14ac:dyDescent="0.3">
      <c r="A346" s="411" t="s">
        <v>917</v>
      </c>
      <c r="B346" s="411" t="s">
        <v>918</v>
      </c>
      <c r="C346" s="415">
        <v>30876</v>
      </c>
      <c r="D346" s="415">
        <v>17612.330000000002</v>
      </c>
      <c r="E346" s="415">
        <v>5923.5</v>
      </c>
      <c r="F346" s="415">
        <v>13263.67</v>
      </c>
      <c r="G346" s="415">
        <v>57.04</v>
      </c>
    </row>
    <row r="347" spans="1:7" x14ac:dyDescent="0.3">
      <c r="A347" s="411" t="s">
        <v>919</v>
      </c>
      <c r="B347" s="411" t="s">
        <v>920</v>
      </c>
      <c r="C347" s="415">
        <v>10292</v>
      </c>
      <c r="D347" s="415">
        <v>300</v>
      </c>
      <c r="E347" s="415">
        <v>300</v>
      </c>
      <c r="F347" s="415">
        <v>9992</v>
      </c>
      <c r="G347" s="415">
        <v>2.91</v>
      </c>
    </row>
    <row r="348" spans="1:7" x14ac:dyDescent="0.3">
      <c r="A348" s="411" t="s">
        <v>921</v>
      </c>
      <c r="B348" s="411" t="s">
        <v>573</v>
      </c>
      <c r="C348" s="415">
        <v>1697</v>
      </c>
      <c r="D348" s="415">
        <v>820</v>
      </c>
      <c r="E348" s="415">
        <v>820</v>
      </c>
      <c r="F348" s="415">
        <v>877</v>
      </c>
      <c r="G348" s="415">
        <v>48.32</v>
      </c>
    </row>
    <row r="349" spans="1:7" x14ac:dyDescent="0.3">
      <c r="A349" s="411" t="s">
        <v>922</v>
      </c>
      <c r="B349" s="411" t="s">
        <v>575</v>
      </c>
      <c r="C349" s="415">
        <v>846</v>
      </c>
      <c r="D349" s="415">
        <v>6274.11</v>
      </c>
      <c r="E349" s="415">
        <v>6274.11</v>
      </c>
      <c r="F349" s="415">
        <v>-5428.11</v>
      </c>
      <c r="G349" s="415">
        <v>741.62</v>
      </c>
    </row>
    <row r="350" spans="1:7" x14ac:dyDescent="0.3">
      <c r="A350" s="411" t="s">
        <v>923</v>
      </c>
      <c r="B350" s="411" t="s">
        <v>722</v>
      </c>
      <c r="C350" s="415">
        <v>3088</v>
      </c>
      <c r="D350" s="415">
        <v>543.37</v>
      </c>
      <c r="E350" s="415">
        <v>0</v>
      </c>
      <c r="F350" s="415">
        <v>2544.63</v>
      </c>
      <c r="G350" s="415">
        <v>17.600000000000001</v>
      </c>
    </row>
    <row r="351" spans="1:7" x14ac:dyDescent="0.3">
      <c r="A351" s="411" t="s">
        <v>925</v>
      </c>
      <c r="B351" s="411" t="s">
        <v>56</v>
      </c>
      <c r="C351" s="415">
        <v>750681</v>
      </c>
      <c r="D351" s="415">
        <v>313138.02</v>
      </c>
      <c r="E351" s="415">
        <v>189386.26</v>
      </c>
      <c r="F351" s="415">
        <v>437542.98</v>
      </c>
      <c r="G351" s="415">
        <v>41.71</v>
      </c>
    </row>
    <row r="352" spans="1:7" x14ac:dyDescent="0.3">
      <c r="A352" s="411" t="s">
        <v>926</v>
      </c>
      <c r="B352" s="411" t="s">
        <v>927</v>
      </c>
      <c r="C352" s="415">
        <v>19000</v>
      </c>
      <c r="D352" s="415">
        <v>11179.12</v>
      </c>
      <c r="E352" s="415">
        <v>4857.12</v>
      </c>
      <c r="F352" s="415">
        <v>7820.88</v>
      </c>
      <c r="G352" s="415">
        <v>58.84</v>
      </c>
    </row>
    <row r="353" spans="1:7" x14ac:dyDescent="0.3">
      <c r="A353" s="411" t="s">
        <v>928</v>
      </c>
      <c r="B353" s="411" t="s">
        <v>929</v>
      </c>
      <c r="C353" s="415">
        <v>887</v>
      </c>
      <c r="D353" s="415">
        <v>330</v>
      </c>
      <c r="E353" s="415">
        <v>180</v>
      </c>
      <c r="F353" s="415">
        <v>557</v>
      </c>
      <c r="G353" s="415">
        <v>37.200000000000003</v>
      </c>
    </row>
    <row r="354" spans="1:7" x14ac:dyDescent="0.3">
      <c r="A354" s="411" t="s">
        <v>930</v>
      </c>
      <c r="B354" s="411" t="s">
        <v>575</v>
      </c>
      <c r="C354" s="415">
        <v>528</v>
      </c>
      <c r="D354" s="415">
        <v>0</v>
      </c>
      <c r="E354" s="415">
        <v>0</v>
      </c>
      <c r="F354" s="415">
        <v>528</v>
      </c>
      <c r="G354" s="415">
        <v>0</v>
      </c>
    </row>
    <row r="355" spans="1:7" x14ac:dyDescent="0.3">
      <c r="A355" s="411" t="s">
        <v>931</v>
      </c>
      <c r="B355" s="411" t="s">
        <v>54</v>
      </c>
      <c r="C355" s="415">
        <v>17674</v>
      </c>
      <c r="D355" s="415">
        <v>16281</v>
      </c>
      <c r="E355" s="415">
        <v>0</v>
      </c>
      <c r="F355" s="415">
        <v>1393</v>
      </c>
      <c r="G355" s="415">
        <v>92.12</v>
      </c>
    </row>
    <row r="356" spans="1:7" x14ac:dyDescent="0.3">
      <c r="A356" s="411" t="s">
        <v>932</v>
      </c>
      <c r="B356" s="411" t="s">
        <v>55</v>
      </c>
      <c r="C356" s="415">
        <v>166464</v>
      </c>
      <c r="D356" s="415">
        <v>77042.490000000005</v>
      </c>
      <c r="E356" s="415">
        <v>31416.82</v>
      </c>
      <c r="F356" s="415">
        <v>89421.51</v>
      </c>
      <c r="G356" s="415">
        <v>46.28</v>
      </c>
    </row>
    <row r="357" spans="1:7" x14ac:dyDescent="0.3">
      <c r="A357" s="411" t="s">
        <v>933</v>
      </c>
      <c r="B357" s="411" t="s">
        <v>934</v>
      </c>
      <c r="C357" s="415">
        <v>41168</v>
      </c>
      <c r="D357" s="415">
        <v>13570</v>
      </c>
      <c r="E357" s="415">
        <v>7430</v>
      </c>
      <c r="F357" s="415">
        <v>27598</v>
      </c>
      <c r="G357" s="415">
        <v>32.96</v>
      </c>
    </row>
    <row r="358" spans="1:7" x14ac:dyDescent="0.3">
      <c r="A358" s="411" t="s">
        <v>935</v>
      </c>
      <c r="B358" s="411" t="s">
        <v>936</v>
      </c>
      <c r="C358" s="415">
        <v>27055</v>
      </c>
      <c r="D358" s="415">
        <v>0</v>
      </c>
      <c r="E358" s="415">
        <v>0</v>
      </c>
      <c r="F358" s="415">
        <v>27055</v>
      </c>
      <c r="G358" s="415">
        <v>0</v>
      </c>
    </row>
    <row r="359" spans="1:7" x14ac:dyDescent="0.3">
      <c r="A359" s="411" t="s">
        <v>937</v>
      </c>
      <c r="B359" s="411" t="s">
        <v>575</v>
      </c>
      <c r="C359" s="415">
        <v>3196</v>
      </c>
      <c r="D359" s="415">
        <v>712.9</v>
      </c>
      <c r="E359" s="415">
        <v>352.9</v>
      </c>
      <c r="F359" s="415">
        <v>2483.1</v>
      </c>
      <c r="G359" s="415">
        <v>22.31</v>
      </c>
    </row>
    <row r="360" spans="1:7" x14ac:dyDescent="0.3">
      <c r="A360" s="411" t="s">
        <v>938</v>
      </c>
      <c r="B360" s="411" t="s">
        <v>54</v>
      </c>
      <c r="C360" s="415">
        <v>34258</v>
      </c>
      <c r="D360" s="415">
        <v>31785.22</v>
      </c>
      <c r="E360" s="415">
        <v>0</v>
      </c>
      <c r="F360" s="415">
        <v>2472.7800000000002</v>
      </c>
      <c r="G360" s="415">
        <v>92.78</v>
      </c>
    </row>
    <row r="361" spans="1:7" x14ac:dyDescent="0.3">
      <c r="A361" s="411" t="s">
        <v>939</v>
      </c>
      <c r="B361" s="411" t="s">
        <v>595</v>
      </c>
      <c r="C361" s="415">
        <v>29</v>
      </c>
      <c r="D361" s="415">
        <v>13.82</v>
      </c>
      <c r="E361" s="415">
        <v>0</v>
      </c>
      <c r="F361" s="415">
        <v>15.18</v>
      </c>
      <c r="G361" s="415">
        <v>47.66</v>
      </c>
    </row>
    <row r="362" spans="1:7" x14ac:dyDescent="0.3">
      <c r="A362" s="411" t="s">
        <v>940</v>
      </c>
      <c r="B362" s="411" t="s">
        <v>907</v>
      </c>
      <c r="C362" s="415">
        <v>4216</v>
      </c>
      <c r="D362" s="415">
        <v>1976.34</v>
      </c>
      <c r="E362" s="415">
        <v>1893.22</v>
      </c>
      <c r="F362" s="415">
        <v>2239.66</v>
      </c>
      <c r="G362" s="415">
        <v>46.88</v>
      </c>
    </row>
    <row r="363" spans="1:7" x14ac:dyDescent="0.3">
      <c r="A363" s="411" t="s">
        <v>941</v>
      </c>
      <c r="B363" s="411" t="s">
        <v>183</v>
      </c>
      <c r="C363" s="415">
        <v>150807</v>
      </c>
      <c r="D363" s="415">
        <v>72594.45</v>
      </c>
      <c r="E363" s="415">
        <v>65041.7</v>
      </c>
      <c r="F363" s="415">
        <v>78212.55</v>
      </c>
      <c r="G363" s="415">
        <v>48.14</v>
      </c>
    </row>
    <row r="364" spans="1:7" x14ac:dyDescent="0.3">
      <c r="A364" s="411" t="s">
        <v>942</v>
      </c>
      <c r="B364" s="411" t="s">
        <v>943</v>
      </c>
      <c r="C364" s="415">
        <v>42155</v>
      </c>
      <c r="D364" s="415">
        <v>0</v>
      </c>
      <c r="E364" s="415">
        <v>0</v>
      </c>
      <c r="F364" s="415">
        <v>42155</v>
      </c>
      <c r="G364" s="415">
        <v>0</v>
      </c>
    </row>
    <row r="365" spans="1:7" x14ac:dyDescent="0.3">
      <c r="A365" s="411" t="s">
        <v>944</v>
      </c>
      <c r="B365" s="411" t="s">
        <v>262</v>
      </c>
      <c r="C365" s="415">
        <v>1584</v>
      </c>
      <c r="D365" s="415">
        <v>369.58</v>
      </c>
      <c r="E365" s="415">
        <v>221.57</v>
      </c>
      <c r="F365" s="415">
        <v>1214.42</v>
      </c>
      <c r="G365" s="415">
        <v>23.33</v>
      </c>
    </row>
    <row r="366" spans="1:7" x14ac:dyDescent="0.3">
      <c r="A366" s="411" t="s">
        <v>945</v>
      </c>
      <c r="B366" s="411" t="s">
        <v>55</v>
      </c>
      <c r="C366" s="415">
        <v>99107</v>
      </c>
      <c r="D366" s="415">
        <v>28297.25</v>
      </c>
      <c r="E366" s="415">
        <v>6995.28</v>
      </c>
      <c r="F366" s="415">
        <v>70809.75</v>
      </c>
      <c r="G366" s="415">
        <v>28.55</v>
      </c>
    </row>
    <row r="367" spans="1:7" x14ac:dyDescent="0.3">
      <c r="A367" s="411" t="s">
        <v>946</v>
      </c>
      <c r="B367" s="411" t="s">
        <v>914</v>
      </c>
      <c r="C367" s="415">
        <v>1279</v>
      </c>
      <c r="D367" s="415">
        <v>0</v>
      </c>
      <c r="E367" s="415">
        <v>0</v>
      </c>
      <c r="F367" s="415">
        <v>1279</v>
      </c>
      <c r="G367" s="415">
        <v>0</v>
      </c>
    </row>
    <row r="368" spans="1:7" x14ac:dyDescent="0.3">
      <c r="A368" s="411" t="s">
        <v>947</v>
      </c>
      <c r="B368" s="411" t="s">
        <v>569</v>
      </c>
      <c r="C368" s="415">
        <v>1492</v>
      </c>
      <c r="D368" s="415">
        <v>0</v>
      </c>
      <c r="E368" s="415">
        <v>0</v>
      </c>
      <c r="F368" s="415">
        <v>1492</v>
      </c>
      <c r="G368" s="415">
        <v>0</v>
      </c>
    </row>
    <row r="369" spans="1:7" x14ac:dyDescent="0.3">
      <c r="A369" s="411" t="s">
        <v>948</v>
      </c>
      <c r="B369" s="411" t="s">
        <v>571</v>
      </c>
      <c r="C369" s="415">
        <v>266</v>
      </c>
      <c r="D369" s="415">
        <v>0</v>
      </c>
      <c r="E369" s="415">
        <v>0</v>
      </c>
      <c r="F369" s="415">
        <v>266</v>
      </c>
      <c r="G369" s="415">
        <v>0</v>
      </c>
    </row>
    <row r="370" spans="1:7" x14ac:dyDescent="0.3">
      <c r="A370" s="411" t="s">
        <v>949</v>
      </c>
      <c r="B370" s="411" t="s">
        <v>950</v>
      </c>
      <c r="C370" s="415">
        <v>91810</v>
      </c>
      <c r="D370" s="415">
        <v>44681.88</v>
      </c>
      <c r="E370" s="415">
        <v>44681.88</v>
      </c>
      <c r="F370" s="415">
        <v>47128.12</v>
      </c>
      <c r="G370" s="415">
        <v>48.67</v>
      </c>
    </row>
    <row r="371" spans="1:7" x14ac:dyDescent="0.3">
      <c r="A371" s="411" t="s">
        <v>951</v>
      </c>
      <c r="B371" s="411" t="s">
        <v>952</v>
      </c>
      <c r="C371" s="415">
        <v>0</v>
      </c>
      <c r="D371" s="415">
        <v>185</v>
      </c>
      <c r="E371" s="415">
        <v>0</v>
      </c>
      <c r="F371" s="415">
        <v>-185</v>
      </c>
      <c r="G371" s="415">
        <v>100</v>
      </c>
    </row>
    <row r="372" spans="1:7" x14ac:dyDescent="0.3">
      <c r="A372" s="411" t="s">
        <v>953</v>
      </c>
      <c r="B372" s="411" t="s">
        <v>330</v>
      </c>
      <c r="C372" s="415">
        <v>10539</v>
      </c>
      <c r="D372" s="415">
        <v>6622.16</v>
      </c>
      <c r="E372" s="415">
        <v>2520.1799999999998</v>
      </c>
      <c r="F372" s="415">
        <v>3916.84</v>
      </c>
      <c r="G372" s="415">
        <v>62.83</v>
      </c>
    </row>
    <row r="373" spans="1:7" x14ac:dyDescent="0.3">
      <c r="A373" s="411" t="s">
        <v>954</v>
      </c>
      <c r="B373" s="411" t="s">
        <v>674</v>
      </c>
      <c r="C373" s="415">
        <v>8323</v>
      </c>
      <c r="D373" s="415">
        <v>814.2</v>
      </c>
      <c r="E373" s="415">
        <v>774.06</v>
      </c>
      <c r="F373" s="415">
        <v>7508.8</v>
      </c>
      <c r="G373" s="415">
        <v>9.7799999999999994</v>
      </c>
    </row>
    <row r="374" spans="1:7" x14ac:dyDescent="0.3">
      <c r="A374" s="411" t="s">
        <v>955</v>
      </c>
      <c r="B374" s="411" t="s">
        <v>676</v>
      </c>
      <c r="C374" s="415">
        <v>3294</v>
      </c>
      <c r="D374" s="415">
        <v>2563.4299999999998</v>
      </c>
      <c r="E374" s="415">
        <v>817.64</v>
      </c>
      <c r="F374" s="415">
        <v>730.57</v>
      </c>
      <c r="G374" s="415">
        <v>77.819999999999993</v>
      </c>
    </row>
    <row r="375" spans="1:7" x14ac:dyDescent="0.3">
      <c r="A375" s="411" t="s">
        <v>956</v>
      </c>
      <c r="B375" s="411" t="s">
        <v>573</v>
      </c>
      <c r="C375" s="415">
        <v>426</v>
      </c>
      <c r="D375" s="415">
        <v>0</v>
      </c>
      <c r="E375" s="415">
        <v>0</v>
      </c>
      <c r="F375" s="415">
        <v>426</v>
      </c>
      <c r="G375" s="415">
        <v>0</v>
      </c>
    </row>
    <row r="376" spans="1:7" x14ac:dyDescent="0.3">
      <c r="A376" s="411" t="s">
        <v>957</v>
      </c>
      <c r="B376" s="411" t="s">
        <v>575</v>
      </c>
      <c r="C376" s="415">
        <v>518</v>
      </c>
      <c r="D376" s="415">
        <v>366.73</v>
      </c>
      <c r="E376" s="415">
        <v>118.81</v>
      </c>
      <c r="F376" s="415">
        <v>151.27000000000001</v>
      </c>
      <c r="G376" s="415">
        <v>70.8</v>
      </c>
    </row>
    <row r="377" spans="1:7" x14ac:dyDescent="0.3">
      <c r="A377" s="411" t="s">
        <v>959</v>
      </c>
      <c r="B377" s="411" t="s">
        <v>58</v>
      </c>
      <c r="C377" s="415">
        <v>514299</v>
      </c>
      <c r="D377" s="415">
        <v>518652.12</v>
      </c>
      <c r="E377" s="415">
        <v>172884.04</v>
      </c>
      <c r="F377" s="415">
        <v>-4353.12</v>
      </c>
      <c r="G377" s="415">
        <v>100.85</v>
      </c>
    </row>
    <row r="378" spans="1:7" x14ac:dyDescent="0.3">
      <c r="A378" s="411" t="s">
        <v>960</v>
      </c>
      <c r="B378" s="411" t="s">
        <v>961</v>
      </c>
      <c r="C378" s="415">
        <v>65604.78</v>
      </c>
      <c r="D378" s="415">
        <v>0</v>
      </c>
      <c r="E378" s="415">
        <v>0</v>
      </c>
      <c r="F378" s="415">
        <v>65604.78</v>
      </c>
      <c r="G378" s="415">
        <v>0</v>
      </c>
    </row>
    <row r="379" spans="1:7" x14ac:dyDescent="0.3">
      <c r="A379" s="411" t="s">
        <v>962</v>
      </c>
      <c r="B379" s="411" t="s">
        <v>963</v>
      </c>
      <c r="C379" s="415">
        <v>6000</v>
      </c>
      <c r="D379" s="415">
        <v>6.74</v>
      </c>
      <c r="E379" s="415">
        <v>132.80000000000001</v>
      </c>
      <c r="F379" s="415">
        <v>5993.26</v>
      </c>
      <c r="G379" s="415">
        <v>0.11</v>
      </c>
    </row>
    <row r="380" spans="1:7" x14ac:dyDescent="0.3">
      <c r="A380" s="411" t="s">
        <v>964</v>
      </c>
      <c r="B380" s="411" t="s">
        <v>965</v>
      </c>
      <c r="C380" s="415">
        <v>44915</v>
      </c>
      <c r="D380" s="415">
        <v>44915</v>
      </c>
      <c r="E380" s="415">
        <v>2915</v>
      </c>
      <c r="F380" s="415">
        <v>0</v>
      </c>
      <c r="G380" s="415">
        <v>100</v>
      </c>
    </row>
    <row r="381" spans="1:7" x14ac:dyDescent="0.3">
      <c r="A381" s="411" t="s">
        <v>966</v>
      </c>
      <c r="B381" s="411" t="s">
        <v>967</v>
      </c>
      <c r="C381" s="415">
        <v>1246397</v>
      </c>
      <c r="D381" s="415">
        <v>0</v>
      </c>
      <c r="E381" s="415">
        <v>0</v>
      </c>
      <c r="F381" s="415">
        <v>1246397</v>
      </c>
      <c r="G381" s="415">
        <v>0</v>
      </c>
    </row>
    <row r="382" spans="1:7" x14ac:dyDescent="0.3">
      <c r="A382" s="411" t="s">
        <v>968</v>
      </c>
      <c r="B382" s="411" t="s">
        <v>969</v>
      </c>
      <c r="C382" s="415">
        <v>104887</v>
      </c>
      <c r="D382" s="415">
        <v>0</v>
      </c>
      <c r="E382" s="415">
        <v>0</v>
      </c>
      <c r="F382" s="415">
        <v>104887</v>
      </c>
      <c r="G382" s="415">
        <v>0</v>
      </c>
    </row>
    <row r="383" spans="1:7" x14ac:dyDescent="0.3">
      <c r="A383" s="411" t="s">
        <v>970</v>
      </c>
      <c r="B383" s="411" t="s">
        <v>971</v>
      </c>
      <c r="C383" s="415">
        <v>324681</v>
      </c>
      <c r="D383" s="415">
        <v>249965.64</v>
      </c>
      <c r="E383" s="415">
        <v>0</v>
      </c>
      <c r="F383" s="415">
        <v>74715.360000000001</v>
      </c>
      <c r="G383" s="415">
        <v>76.989999999999995</v>
      </c>
    </row>
    <row r="384" spans="1:7" x14ac:dyDescent="0.3">
      <c r="A384" s="411" t="s">
        <v>4979</v>
      </c>
      <c r="B384" s="411" t="s">
        <v>1345</v>
      </c>
      <c r="C384" s="415">
        <v>695837</v>
      </c>
      <c r="D384" s="415">
        <v>0</v>
      </c>
      <c r="E384" s="415">
        <v>0</v>
      </c>
      <c r="F384" s="415">
        <v>695837</v>
      </c>
      <c r="G384" s="415">
        <v>0</v>
      </c>
    </row>
    <row r="385" spans="1:7" x14ac:dyDescent="0.3">
      <c r="A385" s="411" t="s">
        <v>972</v>
      </c>
      <c r="B385" s="411" t="s">
        <v>973</v>
      </c>
      <c r="C385" s="416">
        <v>311867</v>
      </c>
      <c r="D385" s="416">
        <v>0</v>
      </c>
      <c r="E385" s="416">
        <v>0</v>
      </c>
      <c r="F385" s="416">
        <v>311867</v>
      </c>
      <c r="G385" s="416">
        <v>0</v>
      </c>
    </row>
    <row r="386" spans="1:7" x14ac:dyDescent="0.3">
      <c r="A386" s="411" t="s">
        <v>974</v>
      </c>
      <c r="B386" s="417"/>
      <c r="C386" s="415"/>
      <c r="D386" s="415"/>
      <c r="E386" s="415"/>
      <c r="F386" s="415"/>
      <c r="G386" s="415"/>
    </row>
    <row r="387" spans="1:7" x14ac:dyDescent="0.3">
      <c r="A387" s="274"/>
      <c r="B387" s="277"/>
      <c r="C387" s="275"/>
      <c r="D387" s="275"/>
      <c r="E387" s="275"/>
      <c r="F387" s="275"/>
      <c r="G387" s="275"/>
    </row>
    <row r="388" spans="1:7" x14ac:dyDescent="0.3">
      <c r="A388" s="411" t="s">
        <v>975</v>
      </c>
      <c r="B388" s="417"/>
      <c r="C388" s="415">
        <v>15568032</v>
      </c>
      <c r="D388" s="415">
        <v>13062906.24</v>
      </c>
      <c r="E388" s="415">
        <v>1630883.04</v>
      </c>
      <c r="F388" s="415">
        <v>2505125.7599999998</v>
      </c>
      <c r="G388" s="415">
        <v>83.91</v>
      </c>
    </row>
    <row r="389" spans="1:7" x14ac:dyDescent="0.3">
      <c r="A389" s="411" t="s">
        <v>976</v>
      </c>
      <c r="B389" s="417"/>
      <c r="C389" s="416">
        <v>16116032.779999999</v>
      </c>
      <c r="D389" s="416">
        <v>6900928.8899999997</v>
      </c>
      <c r="E389" s="416">
        <v>3116228.84</v>
      </c>
      <c r="F389" s="416">
        <v>9215103.8900000006</v>
      </c>
      <c r="G389" s="416">
        <v>42.82</v>
      </c>
    </row>
    <row r="390" spans="1:7" x14ac:dyDescent="0.3">
      <c r="A390" s="411" t="s">
        <v>977</v>
      </c>
      <c r="B390" s="417"/>
      <c r="C390" s="415">
        <v>-548000.78</v>
      </c>
      <c r="D390" s="415">
        <v>6161977.3499999996</v>
      </c>
      <c r="E390" s="415">
        <v>-1485345.8</v>
      </c>
      <c r="F390" s="415">
        <v>-6709978.1299999999</v>
      </c>
      <c r="G390" s="415">
        <v>1124.45</v>
      </c>
    </row>
    <row r="391" spans="1:7" x14ac:dyDescent="0.3">
      <c r="A391" s="274"/>
      <c r="B391" s="274"/>
      <c r="C391" s="275"/>
      <c r="D391" s="275"/>
      <c r="E391" s="275"/>
      <c r="F391" s="275"/>
      <c r="G391" s="275"/>
    </row>
    <row r="392" spans="1:7" x14ac:dyDescent="0.3">
      <c r="A392" s="411" t="s">
        <v>358</v>
      </c>
      <c r="B392" s="410"/>
      <c r="C392" s="410"/>
      <c r="D392" s="410"/>
      <c r="E392" s="410"/>
      <c r="F392" s="410"/>
      <c r="G392" s="410"/>
    </row>
    <row r="393" spans="1:7" x14ac:dyDescent="0.3">
      <c r="A393" s="411" t="s">
        <v>978</v>
      </c>
      <c r="B393" s="411" t="s">
        <v>979</v>
      </c>
      <c r="C393" s="415">
        <v>835000</v>
      </c>
      <c r="D393" s="415">
        <v>463384.51</v>
      </c>
      <c r="E393" s="415">
        <v>149238.04999999999</v>
      </c>
      <c r="F393" s="415">
        <v>371615.49</v>
      </c>
      <c r="G393" s="415">
        <v>55.5</v>
      </c>
    </row>
    <row r="394" spans="1:7" x14ac:dyDescent="0.3">
      <c r="A394" s="411" t="s">
        <v>980</v>
      </c>
      <c r="B394" s="411" t="s">
        <v>981</v>
      </c>
      <c r="C394" s="415">
        <v>37125</v>
      </c>
      <c r="D394" s="415">
        <v>28904.99</v>
      </c>
      <c r="E394" s="415">
        <v>28904.99</v>
      </c>
      <c r="F394" s="415">
        <v>8220.01</v>
      </c>
      <c r="G394" s="415">
        <v>77.86</v>
      </c>
    </row>
    <row r="395" spans="1:7" x14ac:dyDescent="0.3">
      <c r="A395" s="411" t="s">
        <v>982</v>
      </c>
      <c r="B395" s="411" t="s">
        <v>245</v>
      </c>
      <c r="C395" s="415">
        <v>500</v>
      </c>
      <c r="D395" s="415">
        <v>0</v>
      </c>
      <c r="E395" s="415">
        <v>0</v>
      </c>
      <c r="F395" s="415">
        <v>500</v>
      </c>
      <c r="G395" s="415">
        <v>0</v>
      </c>
    </row>
    <row r="396" spans="1:7" x14ac:dyDescent="0.3">
      <c r="A396" s="411" t="s">
        <v>2531</v>
      </c>
      <c r="B396" s="411" t="s">
        <v>2492</v>
      </c>
      <c r="C396" s="415">
        <v>0</v>
      </c>
      <c r="D396" s="415">
        <v>48.12</v>
      </c>
      <c r="E396" s="415">
        <v>20.86</v>
      </c>
      <c r="F396" s="415">
        <v>-48.12</v>
      </c>
      <c r="G396" s="415">
        <v>100</v>
      </c>
    </row>
    <row r="397" spans="1:7" x14ac:dyDescent="0.3">
      <c r="A397" s="411" t="s">
        <v>4994</v>
      </c>
      <c r="B397" s="411" t="s">
        <v>2886</v>
      </c>
      <c r="C397" s="415">
        <v>0</v>
      </c>
      <c r="D397" s="415">
        <v>37595.1</v>
      </c>
      <c r="E397" s="415">
        <v>37595.1</v>
      </c>
      <c r="F397" s="415">
        <v>-37595.1</v>
      </c>
      <c r="G397" s="415">
        <v>100</v>
      </c>
    </row>
    <row r="398" spans="1:7" x14ac:dyDescent="0.3">
      <c r="A398" s="411" t="s">
        <v>983</v>
      </c>
      <c r="B398" s="411" t="s">
        <v>984</v>
      </c>
      <c r="C398" s="415">
        <v>9364</v>
      </c>
      <c r="D398" s="415">
        <v>0</v>
      </c>
      <c r="E398" s="415">
        <v>0</v>
      </c>
      <c r="F398" s="415">
        <v>9364</v>
      </c>
      <c r="G398" s="415">
        <v>0</v>
      </c>
    </row>
    <row r="399" spans="1:7" x14ac:dyDescent="0.3">
      <c r="A399" s="411" t="s">
        <v>4995</v>
      </c>
      <c r="B399" s="411" t="s">
        <v>246</v>
      </c>
      <c r="C399" s="415">
        <v>0</v>
      </c>
      <c r="D399" s="415">
        <v>208712.91</v>
      </c>
      <c r="E399" s="415">
        <v>208712.91</v>
      </c>
      <c r="F399" s="415">
        <v>-208712.91</v>
      </c>
      <c r="G399" s="415">
        <v>100</v>
      </c>
    </row>
    <row r="400" spans="1:7" x14ac:dyDescent="0.3">
      <c r="A400" s="411" t="s">
        <v>985</v>
      </c>
      <c r="B400" s="411" t="s">
        <v>690</v>
      </c>
      <c r="C400" s="415">
        <v>10404</v>
      </c>
      <c r="D400" s="415">
        <v>5469</v>
      </c>
      <c r="E400" s="415">
        <v>3568.43</v>
      </c>
      <c r="F400" s="415">
        <v>4935</v>
      </c>
      <c r="G400" s="415">
        <v>52.57</v>
      </c>
    </row>
    <row r="401" spans="1:7" x14ac:dyDescent="0.3">
      <c r="A401" s="411" t="s">
        <v>986</v>
      </c>
      <c r="B401" s="411" t="s">
        <v>987</v>
      </c>
      <c r="C401" s="415">
        <v>10000</v>
      </c>
      <c r="D401" s="415">
        <v>0</v>
      </c>
      <c r="E401" s="415">
        <v>0</v>
      </c>
      <c r="F401" s="415">
        <v>10000</v>
      </c>
      <c r="G401" s="415">
        <v>0</v>
      </c>
    </row>
    <row r="402" spans="1:7" x14ac:dyDescent="0.3">
      <c r="A402" s="411" t="s">
        <v>988</v>
      </c>
      <c r="B402" s="411" t="s">
        <v>989</v>
      </c>
      <c r="C402" s="415">
        <v>10000</v>
      </c>
      <c r="D402" s="415">
        <v>11891.92</v>
      </c>
      <c r="E402" s="415">
        <v>9725.07</v>
      </c>
      <c r="F402" s="415">
        <v>-1891.92</v>
      </c>
      <c r="G402" s="415">
        <v>118.92</v>
      </c>
    </row>
    <row r="403" spans="1:7" x14ac:dyDescent="0.3">
      <c r="A403" s="411" t="s">
        <v>4996</v>
      </c>
      <c r="B403" s="411" t="s">
        <v>1040</v>
      </c>
      <c r="C403" s="415">
        <v>95638</v>
      </c>
      <c r="D403" s="415">
        <v>91112</v>
      </c>
      <c r="E403" s="415">
        <v>91112</v>
      </c>
      <c r="F403" s="415">
        <v>4526</v>
      </c>
      <c r="G403" s="415">
        <v>95.27</v>
      </c>
    </row>
    <row r="404" spans="1:7" x14ac:dyDescent="0.3">
      <c r="A404" s="411" t="s">
        <v>990</v>
      </c>
      <c r="B404" s="411" t="s">
        <v>991</v>
      </c>
      <c r="C404" s="415">
        <v>105555</v>
      </c>
      <c r="D404" s="415">
        <v>0</v>
      </c>
      <c r="E404" s="415">
        <v>0</v>
      </c>
      <c r="F404" s="415">
        <v>105555</v>
      </c>
      <c r="G404" s="415">
        <v>0</v>
      </c>
    </row>
    <row r="405" spans="1:7" x14ac:dyDescent="0.3">
      <c r="A405" s="411" t="s">
        <v>992</v>
      </c>
      <c r="B405" s="411" t="s">
        <v>993</v>
      </c>
      <c r="C405" s="415">
        <v>270001</v>
      </c>
      <c r="D405" s="415">
        <v>197710.2</v>
      </c>
      <c r="E405" s="415">
        <v>197488.7</v>
      </c>
      <c r="F405" s="415">
        <v>72290.8</v>
      </c>
      <c r="G405" s="415">
        <v>73.23</v>
      </c>
    </row>
    <row r="406" spans="1:7" x14ac:dyDescent="0.3">
      <c r="A406" s="411" t="s">
        <v>994</v>
      </c>
      <c r="B406" s="411" t="s">
        <v>995</v>
      </c>
      <c r="C406" s="415">
        <v>128905</v>
      </c>
      <c r="D406" s="415">
        <v>10985</v>
      </c>
      <c r="E406" s="415">
        <v>0</v>
      </c>
      <c r="F406" s="415">
        <v>117920</v>
      </c>
      <c r="G406" s="415">
        <v>8.52</v>
      </c>
    </row>
    <row r="407" spans="1:7" x14ac:dyDescent="0.3">
      <c r="A407" s="411" t="s">
        <v>996</v>
      </c>
      <c r="B407" s="411" t="s">
        <v>255</v>
      </c>
      <c r="C407" s="415">
        <v>8448</v>
      </c>
      <c r="D407" s="415">
        <v>2400.38</v>
      </c>
      <c r="E407" s="415">
        <v>482.44</v>
      </c>
      <c r="F407" s="415">
        <v>6047.62</v>
      </c>
      <c r="G407" s="415">
        <v>28.41</v>
      </c>
    </row>
    <row r="408" spans="1:7" x14ac:dyDescent="0.3">
      <c r="A408" s="411" t="s">
        <v>997</v>
      </c>
      <c r="B408" s="411" t="s">
        <v>183</v>
      </c>
      <c r="C408" s="415">
        <v>171966</v>
      </c>
      <c r="D408" s="415">
        <v>120121.33</v>
      </c>
      <c r="E408" s="415">
        <v>410.83</v>
      </c>
      <c r="F408" s="415">
        <v>51844.67</v>
      </c>
      <c r="G408" s="415">
        <v>69.849999999999994</v>
      </c>
    </row>
    <row r="409" spans="1:7" x14ac:dyDescent="0.3">
      <c r="A409" s="411" t="s">
        <v>998</v>
      </c>
      <c r="B409" s="411" t="s">
        <v>999</v>
      </c>
      <c r="C409" s="415">
        <v>15781</v>
      </c>
      <c r="D409" s="415">
        <v>6415</v>
      </c>
      <c r="E409" s="415">
        <v>750</v>
      </c>
      <c r="F409" s="415">
        <v>9366</v>
      </c>
      <c r="G409" s="415">
        <v>40.65</v>
      </c>
    </row>
    <row r="410" spans="1:7" x14ac:dyDescent="0.3">
      <c r="A410" s="411" t="s">
        <v>1000</v>
      </c>
      <c r="B410" s="411" t="s">
        <v>55</v>
      </c>
      <c r="C410" s="415">
        <v>42240</v>
      </c>
      <c r="D410" s="415">
        <v>12915.41</v>
      </c>
      <c r="E410" s="415">
        <v>2686.97</v>
      </c>
      <c r="F410" s="415">
        <v>29324.59</v>
      </c>
      <c r="G410" s="415">
        <v>30.58</v>
      </c>
    </row>
    <row r="411" spans="1:7" x14ac:dyDescent="0.3">
      <c r="A411" s="411" t="s">
        <v>1001</v>
      </c>
      <c r="B411" s="411" t="s">
        <v>1002</v>
      </c>
      <c r="C411" s="415">
        <v>3000</v>
      </c>
      <c r="D411" s="415">
        <v>0</v>
      </c>
      <c r="E411" s="415">
        <v>0</v>
      </c>
      <c r="F411" s="415">
        <v>3000</v>
      </c>
      <c r="G411" s="415">
        <v>0</v>
      </c>
    </row>
    <row r="412" spans="1:7" x14ac:dyDescent="0.3">
      <c r="A412" s="411" t="s">
        <v>1003</v>
      </c>
      <c r="B412" s="411" t="s">
        <v>1004</v>
      </c>
      <c r="C412" s="415">
        <v>2000</v>
      </c>
      <c r="D412" s="415">
        <v>173.2</v>
      </c>
      <c r="E412" s="415">
        <v>-1200</v>
      </c>
      <c r="F412" s="415">
        <v>1826.8</v>
      </c>
      <c r="G412" s="415">
        <v>8.66</v>
      </c>
    </row>
    <row r="413" spans="1:7" x14ac:dyDescent="0.3">
      <c r="A413" s="411" t="s">
        <v>1005</v>
      </c>
      <c r="B413" s="411" t="s">
        <v>255</v>
      </c>
      <c r="C413" s="415">
        <v>10654</v>
      </c>
      <c r="D413" s="415">
        <v>864.13</v>
      </c>
      <c r="E413" s="415">
        <v>864.13</v>
      </c>
      <c r="F413" s="415">
        <v>9789.8700000000008</v>
      </c>
      <c r="G413" s="415">
        <v>8.11</v>
      </c>
    </row>
    <row r="414" spans="1:7" x14ac:dyDescent="0.3">
      <c r="A414" s="411" t="s">
        <v>1006</v>
      </c>
      <c r="B414" s="411" t="s">
        <v>183</v>
      </c>
      <c r="C414" s="415">
        <v>380</v>
      </c>
      <c r="D414" s="415">
        <v>0</v>
      </c>
      <c r="E414" s="415">
        <v>0</v>
      </c>
      <c r="F414" s="415">
        <v>380</v>
      </c>
      <c r="G414" s="415">
        <v>0</v>
      </c>
    </row>
    <row r="415" spans="1:7" x14ac:dyDescent="0.3">
      <c r="A415" s="411" t="s">
        <v>1007</v>
      </c>
      <c r="B415" s="411" t="s">
        <v>1008</v>
      </c>
      <c r="C415" s="415">
        <v>36960</v>
      </c>
      <c r="D415" s="415">
        <v>4956.2700000000004</v>
      </c>
      <c r="E415" s="415">
        <v>3781.31</v>
      </c>
      <c r="F415" s="415">
        <v>32003.73</v>
      </c>
      <c r="G415" s="415">
        <v>13.41</v>
      </c>
    </row>
    <row r="416" spans="1:7" x14ac:dyDescent="0.3">
      <c r="A416" s="411" t="s">
        <v>1009</v>
      </c>
      <c r="B416" s="411" t="s">
        <v>55</v>
      </c>
      <c r="C416" s="415">
        <v>2112</v>
      </c>
      <c r="D416" s="415">
        <v>414.75</v>
      </c>
      <c r="E416" s="415">
        <v>110.6</v>
      </c>
      <c r="F416" s="415">
        <v>1697.25</v>
      </c>
      <c r="G416" s="415">
        <v>19.64</v>
      </c>
    </row>
    <row r="417" spans="1:7" x14ac:dyDescent="0.3">
      <c r="A417" s="411" t="s">
        <v>1010</v>
      </c>
      <c r="B417" s="411" t="s">
        <v>255</v>
      </c>
      <c r="C417" s="415">
        <v>52020</v>
      </c>
      <c r="D417" s="415">
        <v>2258.66</v>
      </c>
      <c r="E417" s="415">
        <v>2258.66</v>
      </c>
      <c r="F417" s="415">
        <v>49761.34</v>
      </c>
      <c r="G417" s="415">
        <v>4.34</v>
      </c>
    </row>
    <row r="418" spans="1:7" x14ac:dyDescent="0.3">
      <c r="A418" s="411" t="s">
        <v>1011</v>
      </c>
      <c r="B418" s="411" t="s">
        <v>55</v>
      </c>
      <c r="C418" s="415">
        <v>35771</v>
      </c>
      <c r="D418" s="415">
        <v>0</v>
      </c>
      <c r="E418" s="415">
        <v>0</v>
      </c>
      <c r="F418" s="415">
        <v>35771</v>
      </c>
      <c r="G418" s="415">
        <v>0</v>
      </c>
    </row>
    <row r="419" spans="1:7" x14ac:dyDescent="0.3">
      <c r="A419" s="411" t="s">
        <v>1012</v>
      </c>
      <c r="B419" s="411" t="s">
        <v>44</v>
      </c>
      <c r="C419" s="415">
        <v>322867</v>
      </c>
      <c r="D419" s="415">
        <v>161433.48000000001</v>
      </c>
      <c r="E419" s="415">
        <v>80716.740000000005</v>
      </c>
      <c r="F419" s="415">
        <v>161433.51999999999</v>
      </c>
      <c r="G419" s="415">
        <v>50</v>
      </c>
    </row>
    <row r="420" spans="1:7" x14ac:dyDescent="0.3">
      <c r="A420" s="411" t="s">
        <v>1013</v>
      </c>
      <c r="B420" s="411" t="s">
        <v>685</v>
      </c>
      <c r="C420" s="415">
        <v>213</v>
      </c>
      <c r="D420" s="415">
        <v>0</v>
      </c>
      <c r="E420" s="415">
        <v>0</v>
      </c>
      <c r="F420" s="415">
        <v>213</v>
      </c>
      <c r="G420" s="415">
        <v>0</v>
      </c>
    </row>
    <row r="421" spans="1:7" x14ac:dyDescent="0.3">
      <c r="A421" s="411" t="s">
        <v>1014</v>
      </c>
      <c r="B421" s="411" t="s">
        <v>687</v>
      </c>
      <c r="C421" s="415">
        <v>1165</v>
      </c>
      <c r="D421" s="415">
        <v>0</v>
      </c>
      <c r="E421" s="415">
        <v>0</v>
      </c>
      <c r="F421" s="415">
        <v>1165</v>
      </c>
      <c r="G421" s="415">
        <v>0</v>
      </c>
    </row>
    <row r="422" spans="1:7" x14ac:dyDescent="0.3">
      <c r="A422" s="411" t="s">
        <v>1015</v>
      </c>
      <c r="B422" s="411" t="s">
        <v>697</v>
      </c>
      <c r="C422" s="415">
        <v>1381</v>
      </c>
      <c r="D422" s="415">
        <v>690.5</v>
      </c>
      <c r="E422" s="415">
        <v>345.25</v>
      </c>
      <c r="F422" s="415">
        <v>690.5</v>
      </c>
      <c r="G422" s="415">
        <v>50</v>
      </c>
    </row>
    <row r="423" spans="1:7" x14ac:dyDescent="0.3">
      <c r="A423" s="411" t="s">
        <v>1016</v>
      </c>
      <c r="B423" s="411" t="s">
        <v>261</v>
      </c>
      <c r="C423" s="415">
        <v>4136</v>
      </c>
      <c r="D423" s="415">
        <v>799.81</v>
      </c>
      <c r="E423" s="415">
        <v>0</v>
      </c>
      <c r="F423" s="415">
        <v>3336.19</v>
      </c>
      <c r="G423" s="415">
        <v>19.34</v>
      </c>
    </row>
    <row r="424" spans="1:7" x14ac:dyDescent="0.3">
      <c r="A424" s="411" t="s">
        <v>1017</v>
      </c>
      <c r="B424" s="411" t="s">
        <v>255</v>
      </c>
      <c r="C424" s="415">
        <v>1065</v>
      </c>
      <c r="D424" s="415">
        <v>0</v>
      </c>
      <c r="E424" s="415">
        <v>0</v>
      </c>
      <c r="F424" s="415">
        <v>1065</v>
      </c>
      <c r="G424" s="415">
        <v>0</v>
      </c>
    </row>
    <row r="425" spans="1:7" x14ac:dyDescent="0.3">
      <c r="A425" s="411" t="s">
        <v>1018</v>
      </c>
      <c r="B425" s="411" t="s">
        <v>183</v>
      </c>
      <c r="C425" s="415">
        <v>5326</v>
      </c>
      <c r="D425" s="415">
        <v>0</v>
      </c>
      <c r="E425" s="415">
        <v>0</v>
      </c>
      <c r="F425" s="415">
        <v>5326</v>
      </c>
      <c r="G425" s="415">
        <v>0</v>
      </c>
    </row>
    <row r="426" spans="1:7" x14ac:dyDescent="0.3">
      <c r="A426" s="411" t="s">
        <v>1019</v>
      </c>
      <c r="B426" s="411" t="s">
        <v>55</v>
      </c>
      <c r="C426" s="415">
        <v>2166</v>
      </c>
      <c r="D426" s="415">
        <v>128.33000000000001</v>
      </c>
      <c r="E426" s="415">
        <v>0</v>
      </c>
      <c r="F426" s="415">
        <v>2037.67</v>
      </c>
      <c r="G426" s="415">
        <v>5.92</v>
      </c>
    </row>
    <row r="427" spans="1:7" x14ac:dyDescent="0.3">
      <c r="A427" s="411" t="s">
        <v>1020</v>
      </c>
      <c r="B427" s="411" t="s">
        <v>55</v>
      </c>
      <c r="C427" s="415">
        <v>3931</v>
      </c>
      <c r="D427" s="415">
        <v>117.23</v>
      </c>
      <c r="E427" s="415">
        <v>0</v>
      </c>
      <c r="F427" s="415">
        <v>3813.77</v>
      </c>
      <c r="G427" s="415">
        <v>2.98</v>
      </c>
    </row>
    <row r="428" spans="1:7" x14ac:dyDescent="0.3">
      <c r="A428" s="411" t="s">
        <v>1021</v>
      </c>
      <c r="B428" s="411" t="s">
        <v>55</v>
      </c>
      <c r="C428" s="415">
        <v>2166</v>
      </c>
      <c r="D428" s="415">
        <v>460.36</v>
      </c>
      <c r="E428" s="415">
        <v>76.73</v>
      </c>
      <c r="F428" s="415">
        <v>1705.64</v>
      </c>
      <c r="G428" s="415">
        <v>21.25</v>
      </c>
    </row>
    <row r="429" spans="1:7" x14ac:dyDescent="0.3">
      <c r="A429" s="411" t="s">
        <v>1022</v>
      </c>
      <c r="B429" s="411" t="s">
        <v>255</v>
      </c>
      <c r="C429" s="415">
        <v>14382</v>
      </c>
      <c r="D429" s="415">
        <v>564.66999999999996</v>
      </c>
      <c r="E429" s="415">
        <v>564.66999999999996</v>
      </c>
      <c r="F429" s="415">
        <v>13817.33</v>
      </c>
      <c r="G429" s="415">
        <v>3.93</v>
      </c>
    </row>
    <row r="430" spans="1:7" x14ac:dyDescent="0.3">
      <c r="A430" s="411" t="s">
        <v>1023</v>
      </c>
      <c r="B430" s="411" t="s">
        <v>55</v>
      </c>
      <c r="C430" s="416">
        <v>10359</v>
      </c>
      <c r="D430" s="416">
        <v>0</v>
      </c>
      <c r="E430" s="416">
        <v>0</v>
      </c>
      <c r="F430" s="416">
        <v>10359</v>
      </c>
      <c r="G430" s="416">
        <v>0</v>
      </c>
    </row>
    <row r="431" spans="1:7" x14ac:dyDescent="0.3">
      <c r="A431" s="411" t="s">
        <v>1024</v>
      </c>
      <c r="B431" s="417"/>
      <c r="C431" s="415"/>
      <c r="D431" s="415"/>
      <c r="E431" s="415"/>
      <c r="F431" s="415"/>
      <c r="G431" s="415"/>
    </row>
    <row r="432" spans="1:7" x14ac:dyDescent="0.3">
      <c r="A432" s="274"/>
      <c r="B432" s="274"/>
      <c r="C432" s="275"/>
      <c r="D432" s="275"/>
      <c r="E432" s="275"/>
      <c r="F432" s="275"/>
      <c r="G432" s="275"/>
    </row>
    <row r="433" spans="1:7" x14ac:dyDescent="0.3">
      <c r="A433" s="411" t="s">
        <v>975</v>
      </c>
      <c r="B433" s="417"/>
      <c r="C433" s="415">
        <v>881989</v>
      </c>
      <c r="D433" s="415">
        <v>738645.63</v>
      </c>
      <c r="E433" s="415">
        <v>424471.91</v>
      </c>
      <c r="F433" s="415">
        <v>143343.37</v>
      </c>
      <c r="G433" s="415">
        <v>83.75</v>
      </c>
    </row>
    <row r="434" spans="1:7" x14ac:dyDescent="0.3">
      <c r="A434" s="411" t="s">
        <v>976</v>
      </c>
      <c r="B434" s="417"/>
      <c r="C434" s="416">
        <v>1380992</v>
      </c>
      <c r="D434" s="416">
        <v>631881.63</v>
      </c>
      <c r="E434" s="416">
        <v>393742.53</v>
      </c>
      <c r="F434" s="416">
        <v>749110.37</v>
      </c>
      <c r="G434" s="416">
        <v>45.76</v>
      </c>
    </row>
    <row r="435" spans="1:7" x14ac:dyDescent="0.3">
      <c r="A435" s="411" t="s">
        <v>977</v>
      </c>
      <c r="B435" s="417"/>
      <c r="C435" s="415">
        <v>-499003</v>
      </c>
      <c r="D435" s="415">
        <v>106764</v>
      </c>
      <c r="E435" s="415">
        <v>30729.38</v>
      </c>
      <c r="F435" s="415">
        <v>-605767</v>
      </c>
      <c r="G435" s="415">
        <v>21.4</v>
      </c>
    </row>
    <row r="436" spans="1:7" x14ac:dyDescent="0.3">
      <c r="A436" s="274"/>
      <c r="B436" s="274"/>
      <c r="C436" s="275"/>
      <c r="D436" s="275"/>
      <c r="E436" s="275"/>
      <c r="F436" s="275"/>
      <c r="G436" s="275"/>
    </row>
    <row r="437" spans="1:7" x14ac:dyDescent="0.3">
      <c r="A437" s="411" t="s">
        <v>359</v>
      </c>
      <c r="B437" s="410"/>
      <c r="C437" s="410"/>
      <c r="D437" s="410"/>
      <c r="E437" s="410"/>
      <c r="F437" s="410"/>
      <c r="G437" s="410"/>
    </row>
    <row r="438" spans="1:7" x14ac:dyDescent="0.3">
      <c r="A438" s="411" t="s">
        <v>1025</v>
      </c>
      <c r="B438" s="411" t="s">
        <v>1026</v>
      </c>
      <c r="C438" s="415">
        <v>30000</v>
      </c>
      <c r="D438" s="415">
        <v>30408.6</v>
      </c>
      <c r="E438" s="415">
        <v>0</v>
      </c>
      <c r="F438" s="415">
        <v>-408.6</v>
      </c>
      <c r="G438" s="415">
        <v>101.36</v>
      </c>
    </row>
    <row r="439" spans="1:7" x14ac:dyDescent="0.3">
      <c r="A439" s="411" t="s">
        <v>1027</v>
      </c>
      <c r="B439" s="411" t="s">
        <v>979</v>
      </c>
      <c r="C439" s="415">
        <v>365000</v>
      </c>
      <c r="D439" s="415">
        <v>200908.12</v>
      </c>
      <c r="E439" s="415">
        <v>64609.29</v>
      </c>
      <c r="F439" s="415">
        <v>164091.88</v>
      </c>
      <c r="G439" s="415">
        <v>55.04</v>
      </c>
    </row>
    <row r="440" spans="1:7" x14ac:dyDescent="0.3">
      <c r="A440" s="411" t="s">
        <v>1028</v>
      </c>
      <c r="B440" s="411" t="s">
        <v>1029</v>
      </c>
      <c r="C440" s="415">
        <v>43000</v>
      </c>
      <c r="D440" s="415">
        <v>0</v>
      </c>
      <c r="E440" s="415">
        <v>0</v>
      </c>
      <c r="F440" s="415">
        <v>43000</v>
      </c>
      <c r="G440" s="415">
        <v>0</v>
      </c>
    </row>
    <row r="441" spans="1:7" x14ac:dyDescent="0.3">
      <c r="A441" s="411" t="s">
        <v>1030</v>
      </c>
      <c r="B441" s="411" t="s">
        <v>245</v>
      </c>
      <c r="C441" s="415">
        <v>500</v>
      </c>
      <c r="D441" s="415">
        <v>0</v>
      </c>
      <c r="E441" s="415">
        <v>0</v>
      </c>
      <c r="F441" s="415">
        <v>500</v>
      </c>
      <c r="G441" s="415">
        <v>0</v>
      </c>
    </row>
    <row r="442" spans="1:7" x14ac:dyDescent="0.3">
      <c r="A442" s="411" t="s">
        <v>2532</v>
      </c>
      <c r="B442" s="411" t="s">
        <v>2533</v>
      </c>
      <c r="C442" s="415">
        <v>0</v>
      </c>
      <c r="D442" s="415">
        <v>139.58000000000001</v>
      </c>
      <c r="E442" s="415">
        <v>61.12</v>
      </c>
      <c r="F442" s="415">
        <v>-139.58000000000001</v>
      </c>
      <c r="G442" s="415">
        <v>100</v>
      </c>
    </row>
    <row r="443" spans="1:7" x14ac:dyDescent="0.3">
      <c r="A443" s="411" t="s">
        <v>1031</v>
      </c>
      <c r="B443" s="411" t="s">
        <v>1032</v>
      </c>
      <c r="C443" s="415">
        <v>20808</v>
      </c>
      <c r="D443" s="415">
        <v>29564.11</v>
      </c>
      <c r="E443" s="415">
        <v>28549.25</v>
      </c>
      <c r="F443" s="415">
        <v>-8756.11</v>
      </c>
      <c r="G443" s="415">
        <v>142.08000000000001</v>
      </c>
    </row>
    <row r="444" spans="1:7" x14ac:dyDescent="0.3">
      <c r="A444" s="411" t="s">
        <v>1033</v>
      </c>
      <c r="B444" s="411" t="s">
        <v>984</v>
      </c>
      <c r="C444" s="415">
        <v>516</v>
      </c>
      <c r="D444" s="415">
        <v>0</v>
      </c>
      <c r="E444" s="415">
        <v>0</v>
      </c>
      <c r="F444" s="415">
        <v>516</v>
      </c>
      <c r="G444" s="415">
        <v>0</v>
      </c>
    </row>
    <row r="445" spans="1:7" x14ac:dyDescent="0.3">
      <c r="A445" s="411" t="s">
        <v>1034</v>
      </c>
      <c r="B445" s="411" t="s">
        <v>244</v>
      </c>
      <c r="C445" s="415">
        <v>516</v>
      </c>
      <c r="D445" s="415">
        <v>1539</v>
      </c>
      <c r="E445" s="415">
        <v>1539</v>
      </c>
      <c r="F445" s="415">
        <v>-1023</v>
      </c>
      <c r="G445" s="415">
        <v>298.26</v>
      </c>
    </row>
    <row r="446" spans="1:7" x14ac:dyDescent="0.3">
      <c r="A446" s="411" t="s">
        <v>1035</v>
      </c>
      <c r="B446" s="411" t="s">
        <v>1036</v>
      </c>
      <c r="C446" s="415">
        <v>1246397</v>
      </c>
      <c r="D446" s="415">
        <v>0</v>
      </c>
      <c r="E446" s="415">
        <v>0</v>
      </c>
      <c r="F446" s="415">
        <v>1246397</v>
      </c>
      <c r="G446" s="415">
        <v>0</v>
      </c>
    </row>
    <row r="447" spans="1:7" x14ac:dyDescent="0.3">
      <c r="A447" s="411" t="s">
        <v>4997</v>
      </c>
      <c r="B447" s="411" t="s">
        <v>246</v>
      </c>
      <c r="C447" s="415">
        <v>654630</v>
      </c>
      <c r="D447" s="415">
        <v>0</v>
      </c>
      <c r="E447" s="415">
        <v>0</v>
      </c>
      <c r="F447" s="415">
        <v>654630</v>
      </c>
      <c r="G447" s="415">
        <v>0</v>
      </c>
    </row>
    <row r="448" spans="1:7" x14ac:dyDescent="0.3">
      <c r="A448" s="411" t="s">
        <v>1037</v>
      </c>
      <c r="B448" s="411" t="s">
        <v>690</v>
      </c>
      <c r="C448" s="415">
        <v>10404</v>
      </c>
      <c r="D448" s="415">
        <v>4883.2700000000004</v>
      </c>
      <c r="E448" s="415">
        <v>3568.43</v>
      </c>
      <c r="F448" s="415">
        <v>5520.73</v>
      </c>
      <c r="G448" s="415">
        <v>46.94</v>
      </c>
    </row>
    <row r="449" spans="1:7" x14ac:dyDescent="0.3">
      <c r="A449" s="411" t="s">
        <v>1038</v>
      </c>
      <c r="B449" s="411" t="s">
        <v>989</v>
      </c>
      <c r="C449" s="415">
        <v>17529</v>
      </c>
      <c r="D449" s="415">
        <v>11891.92</v>
      </c>
      <c r="E449" s="415">
        <v>9725.07</v>
      </c>
      <c r="F449" s="415">
        <v>5637.08</v>
      </c>
      <c r="G449" s="415">
        <v>67.84</v>
      </c>
    </row>
    <row r="450" spans="1:7" x14ac:dyDescent="0.3">
      <c r="A450" s="411" t="s">
        <v>1039</v>
      </c>
      <c r="B450" s="411" t="s">
        <v>1040</v>
      </c>
      <c r="C450" s="415">
        <v>1023761</v>
      </c>
      <c r="D450" s="415">
        <v>23395.75</v>
      </c>
      <c r="E450" s="415">
        <v>21022</v>
      </c>
      <c r="F450" s="415">
        <v>1000365.25</v>
      </c>
      <c r="G450" s="415">
        <v>2.29</v>
      </c>
    </row>
    <row r="451" spans="1:7" x14ac:dyDescent="0.3">
      <c r="A451" s="411" t="s">
        <v>1041</v>
      </c>
      <c r="B451" s="411" t="s">
        <v>993</v>
      </c>
      <c r="C451" s="415">
        <v>169243</v>
      </c>
      <c r="D451" s="415">
        <v>109195.78</v>
      </c>
      <c r="E451" s="415">
        <v>109132.78</v>
      </c>
      <c r="F451" s="415">
        <v>60047.22</v>
      </c>
      <c r="G451" s="415">
        <v>64.52</v>
      </c>
    </row>
    <row r="452" spans="1:7" x14ac:dyDescent="0.3">
      <c r="A452" s="411" t="s">
        <v>1042</v>
      </c>
      <c r="B452" s="411" t="s">
        <v>995</v>
      </c>
      <c r="C452" s="415">
        <v>77343</v>
      </c>
      <c r="D452" s="415">
        <v>7085</v>
      </c>
      <c r="E452" s="415">
        <v>3600</v>
      </c>
      <c r="F452" s="415">
        <v>70258</v>
      </c>
      <c r="G452" s="415">
        <v>9.16</v>
      </c>
    </row>
    <row r="453" spans="1:7" x14ac:dyDescent="0.3">
      <c r="A453" s="411" t="s">
        <v>1043</v>
      </c>
      <c r="B453" s="411" t="s">
        <v>255</v>
      </c>
      <c r="C453" s="415">
        <v>10560</v>
      </c>
      <c r="D453" s="415">
        <v>4001.59</v>
      </c>
      <c r="E453" s="415">
        <v>1332.44</v>
      </c>
      <c r="F453" s="415">
        <v>6558.41</v>
      </c>
      <c r="G453" s="415">
        <v>37.89</v>
      </c>
    </row>
    <row r="454" spans="1:7" x14ac:dyDescent="0.3">
      <c r="A454" s="411" t="s">
        <v>1044</v>
      </c>
      <c r="B454" s="411" t="s">
        <v>183</v>
      </c>
      <c r="C454" s="415">
        <v>78580</v>
      </c>
      <c r="D454" s="415">
        <v>798</v>
      </c>
      <c r="E454" s="415">
        <v>628.5</v>
      </c>
      <c r="F454" s="415">
        <v>77782</v>
      </c>
      <c r="G454" s="415">
        <v>1.02</v>
      </c>
    </row>
    <row r="455" spans="1:7" x14ac:dyDescent="0.3">
      <c r="A455" s="411" t="s">
        <v>1045</v>
      </c>
      <c r="B455" s="411" t="s">
        <v>999</v>
      </c>
      <c r="C455" s="415">
        <v>87343</v>
      </c>
      <c r="D455" s="415">
        <v>51450.96</v>
      </c>
      <c r="E455" s="415">
        <v>48150.96</v>
      </c>
      <c r="F455" s="415">
        <v>35892.04</v>
      </c>
      <c r="G455" s="415">
        <v>58.91</v>
      </c>
    </row>
    <row r="456" spans="1:7" x14ac:dyDescent="0.3">
      <c r="A456" s="411" t="s">
        <v>1046</v>
      </c>
      <c r="B456" s="411" t="s">
        <v>55</v>
      </c>
      <c r="C456" s="415">
        <v>62101</v>
      </c>
      <c r="D456" s="415">
        <v>26856</v>
      </c>
      <c r="E456" s="415">
        <v>5203.82</v>
      </c>
      <c r="F456" s="415">
        <v>35245</v>
      </c>
      <c r="G456" s="415">
        <v>43.25</v>
      </c>
    </row>
    <row r="457" spans="1:7" x14ac:dyDescent="0.3">
      <c r="A457" s="411" t="s">
        <v>1047</v>
      </c>
      <c r="B457" s="411" t="s">
        <v>1002</v>
      </c>
      <c r="C457" s="415">
        <v>5326</v>
      </c>
      <c r="D457" s="415">
        <v>0</v>
      </c>
      <c r="E457" s="415">
        <v>0</v>
      </c>
      <c r="F457" s="415">
        <v>5326</v>
      </c>
      <c r="G457" s="415">
        <v>0</v>
      </c>
    </row>
    <row r="458" spans="1:7" x14ac:dyDescent="0.3">
      <c r="A458" s="411" t="s">
        <v>1048</v>
      </c>
      <c r="B458" s="411" t="s">
        <v>1004</v>
      </c>
      <c r="C458" s="415">
        <v>15300</v>
      </c>
      <c r="D458" s="415">
        <v>960.42</v>
      </c>
      <c r="E458" s="415">
        <v>0</v>
      </c>
      <c r="F458" s="415">
        <v>14339.58</v>
      </c>
      <c r="G458" s="415">
        <v>6.28</v>
      </c>
    </row>
    <row r="459" spans="1:7" x14ac:dyDescent="0.3">
      <c r="A459" s="411" t="s">
        <v>1049</v>
      </c>
      <c r="B459" s="411" t="s">
        <v>255</v>
      </c>
      <c r="C459" s="415">
        <v>5326</v>
      </c>
      <c r="D459" s="415">
        <v>265.24</v>
      </c>
      <c r="E459" s="415">
        <v>14.14</v>
      </c>
      <c r="F459" s="415">
        <v>5060.76</v>
      </c>
      <c r="G459" s="415">
        <v>4.9800000000000004</v>
      </c>
    </row>
    <row r="460" spans="1:7" x14ac:dyDescent="0.3">
      <c r="A460" s="411" t="s">
        <v>1050</v>
      </c>
      <c r="B460" s="411" t="s">
        <v>183</v>
      </c>
      <c r="C460" s="415">
        <v>10654</v>
      </c>
      <c r="D460" s="415">
        <v>0</v>
      </c>
      <c r="E460" s="415">
        <v>0</v>
      </c>
      <c r="F460" s="415">
        <v>10654</v>
      </c>
      <c r="G460" s="415">
        <v>0</v>
      </c>
    </row>
    <row r="461" spans="1:7" x14ac:dyDescent="0.3">
      <c r="A461" s="411" t="s">
        <v>1051</v>
      </c>
      <c r="B461" s="411" t="s">
        <v>1008</v>
      </c>
      <c r="C461" s="415">
        <v>20</v>
      </c>
      <c r="D461" s="415">
        <v>0</v>
      </c>
      <c r="E461" s="415">
        <v>0</v>
      </c>
      <c r="F461" s="415">
        <v>20</v>
      </c>
      <c r="G461" s="415">
        <v>0</v>
      </c>
    </row>
    <row r="462" spans="1:7" x14ac:dyDescent="0.3">
      <c r="A462" s="411" t="s">
        <v>1052</v>
      </c>
      <c r="B462" s="411" t="s">
        <v>55</v>
      </c>
      <c r="C462" s="415">
        <v>3105</v>
      </c>
      <c r="D462" s="415">
        <v>0</v>
      </c>
      <c r="E462" s="415">
        <v>0</v>
      </c>
      <c r="F462" s="415">
        <v>3105</v>
      </c>
      <c r="G462" s="415">
        <v>0</v>
      </c>
    </row>
    <row r="463" spans="1:7" x14ac:dyDescent="0.3">
      <c r="A463" s="411" t="s">
        <v>1053</v>
      </c>
      <c r="B463" s="411" t="s">
        <v>255</v>
      </c>
      <c r="C463" s="415">
        <v>60726</v>
      </c>
      <c r="D463" s="415">
        <v>2258.67</v>
      </c>
      <c r="E463" s="415">
        <v>2258.67</v>
      </c>
      <c r="F463" s="415">
        <v>58467.33</v>
      </c>
      <c r="G463" s="415">
        <v>3.72</v>
      </c>
    </row>
    <row r="464" spans="1:7" x14ac:dyDescent="0.3">
      <c r="A464" s="411" t="s">
        <v>1054</v>
      </c>
      <c r="B464" s="411" t="s">
        <v>55</v>
      </c>
      <c r="C464" s="415">
        <v>31961</v>
      </c>
      <c r="D464" s="415">
        <v>0</v>
      </c>
      <c r="E464" s="415">
        <v>0</v>
      </c>
      <c r="F464" s="415">
        <v>31961</v>
      </c>
      <c r="G464" s="415">
        <v>0</v>
      </c>
    </row>
    <row r="465" spans="1:7" x14ac:dyDescent="0.3">
      <c r="A465" s="411" t="s">
        <v>1055</v>
      </c>
      <c r="B465" s="411" t="s">
        <v>682</v>
      </c>
      <c r="C465" s="415">
        <v>106</v>
      </c>
      <c r="D465" s="415">
        <v>0</v>
      </c>
      <c r="E465" s="415">
        <v>0</v>
      </c>
      <c r="F465" s="415">
        <v>106</v>
      </c>
      <c r="G465" s="415">
        <v>0</v>
      </c>
    </row>
    <row r="466" spans="1:7" x14ac:dyDescent="0.3">
      <c r="A466" s="411" t="s">
        <v>1056</v>
      </c>
      <c r="B466" s="411" t="s">
        <v>44</v>
      </c>
      <c r="C466" s="415">
        <v>610204</v>
      </c>
      <c r="D466" s="415">
        <v>305101.98</v>
      </c>
      <c r="E466" s="415">
        <v>152550.99</v>
      </c>
      <c r="F466" s="415">
        <v>305102.02</v>
      </c>
      <c r="G466" s="415">
        <v>50</v>
      </c>
    </row>
    <row r="467" spans="1:7" x14ac:dyDescent="0.3">
      <c r="A467" s="411" t="s">
        <v>1057</v>
      </c>
      <c r="B467" s="411" t="s">
        <v>687</v>
      </c>
      <c r="C467" s="415">
        <v>2112</v>
      </c>
      <c r="D467" s="415">
        <v>0</v>
      </c>
      <c r="E467" s="415">
        <v>0</v>
      </c>
      <c r="F467" s="415">
        <v>2112</v>
      </c>
      <c r="G467" s="415">
        <v>0</v>
      </c>
    </row>
    <row r="468" spans="1:7" x14ac:dyDescent="0.3">
      <c r="A468" s="411" t="s">
        <v>1058</v>
      </c>
      <c r="B468" s="411" t="s">
        <v>183</v>
      </c>
      <c r="C468" s="415">
        <v>8250</v>
      </c>
      <c r="D468" s="415">
        <v>0</v>
      </c>
      <c r="E468" s="415">
        <v>0</v>
      </c>
      <c r="F468" s="415">
        <v>8250</v>
      </c>
      <c r="G468" s="415">
        <v>0</v>
      </c>
    </row>
    <row r="469" spans="1:7" x14ac:dyDescent="0.3">
      <c r="A469" s="411" t="s">
        <v>1059</v>
      </c>
      <c r="B469" s="411" t="s">
        <v>697</v>
      </c>
      <c r="C469" s="415">
        <v>1381</v>
      </c>
      <c r="D469" s="415">
        <v>690.5</v>
      </c>
      <c r="E469" s="415">
        <v>345.25</v>
      </c>
      <c r="F469" s="415">
        <v>690.5</v>
      </c>
      <c r="G469" s="415">
        <v>50</v>
      </c>
    </row>
    <row r="470" spans="1:7" x14ac:dyDescent="0.3">
      <c r="A470" s="411" t="s">
        <v>1060</v>
      </c>
      <c r="B470" s="411" t="s">
        <v>261</v>
      </c>
      <c r="C470" s="415">
        <v>5347</v>
      </c>
      <c r="D470" s="415">
        <v>680.3</v>
      </c>
      <c r="E470" s="415">
        <v>0</v>
      </c>
      <c r="F470" s="415">
        <v>4666.7</v>
      </c>
      <c r="G470" s="415">
        <v>12.72</v>
      </c>
    </row>
    <row r="471" spans="1:7" x14ac:dyDescent="0.3">
      <c r="A471" s="411" t="s">
        <v>1061</v>
      </c>
      <c r="B471" s="411" t="s">
        <v>713</v>
      </c>
      <c r="C471" s="415">
        <v>4</v>
      </c>
      <c r="D471" s="415">
        <v>0</v>
      </c>
      <c r="E471" s="415">
        <v>0</v>
      </c>
      <c r="F471" s="415">
        <v>4</v>
      </c>
      <c r="G471" s="415">
        <v>0</v>
      </c>
    </row>
    <row r="472" spans="1:7" x14ac:dyDescent="0.3">
      <c r="A472" s="411" t="s">
        <v>1062</v>
      </c>
      <c r="B472" s="411" t="s">
        <v>575</v>
      </c>
      <c r="C472" s="416">
        <v>528</v>
      </c>
      <c r="D472" s="416">
        <v>0</v>
      </c>
      <c r="E472" s="416">
        <v>0</v>
      </c>
      <c r="F472" s="416">
        <v>528</v>
      </c>
      <c r="G472" s="416">
        <v>0</v>
      </c>
    </row>
    <row r="473" spans="1:7" x14ac:dyDescent="0.3">
      <c r="A473" s="411" t="s">
        <v>1063</v>
      </c>
      <c r="B473" s="417"/>
      <c r="C473" s="415"/>
      <c r="D473" s="415"/>
      <c r="E473" s="415"/>
      <c r="F473" s="415"/>
      <c r="G473" s="415"/>
    </row>
    <row r="474" spans="1:7" x14ac:dyDescent="0.3">
      <c r="A474" s="274"/>
      <c r="B474" s="274"/>
      <c r="C474" s="275"/>
      <c r="D474" s="275"/>
      <c r="E474" s="275"/>
      <c r="F474" s="275"/>
      <c r="G474" s="275"/>
    </row>
    <row r="475" spans="1:7" x14ac:dyDescent="0.3">
      <c r="A475" s="411" t="s">
        <v>975</v>
      </c>
      <c r="B475" s="417"/>
      <c r="C475" s="415">
        <v>2361367</v>
      </c>
      <c r="D475" s="415">
        <v>262559.40999999997</v>
      </c>
      <c r="E475" s="415">
        <v>94758.66</v>
      </c>
      <c r="F475" s="415">
        <v>2098807.59</v>
      </c>
      <c r="G475" s="415">
        <v>11.12</v>
      </c>
    </row>
    <row r="476" spans="1:7" x14ac:dyDescent="0.3">
      <c r="A476" s="411" t="s">
        <v>976</v>
      </c>
      <c r="B476" s="417"/>
      <c r="C476" s="416">
        <v>2297214</v>
      </c>
      <c r="D476" s="416">
        <v>549515.38</v>
      </c>
      <c r="E476" s="416">
        <v>357533.05</v>
      </c>
      <c r="F476" s="416">
        <v>1747698.62</v>
      </c>
      <c r="G476" s="416">
        <v>23.92</v>
      </c>
    </row>
    <row r="477" spans="1:7" x14ac:dyDescent="0.3">
      <c r="A477" s="411" t="s">
        <v>977</v>
      </c>
      <c r="B477" s="417"/>
      <c r="C477" s="415">
        <v>64153</v>
      </c>
      <c r="D477" s="415">
        <v>-286955.96999999997</v>
      </c>
      <c r="E477" s="415">
        <v>-262774.39</v>
      </c>
      <c r="F477" s="415">
        <v>351108.97</v>
      </c>
      <c r="G477" s="415">
        <v>447.3</v>
      </c>
    </row>
    <row r="478" spans="1:7" x14ac:dyDescent="0.3">
      <c r="A478" s="274"/>
      <c r="B478" s="274"/>
      <c r="C478" s="275"/>
      <c r="D478" s="275"/>
      <c r="E478" s="275"/>
      <c r="F478" s="275"/>
      <c r="G478" s="275"/>
    </row>
    <row r="479" spans="1:7" x14ac:dyDescent="0.3">
      <c r="A479" s="411" t="s">
        <v>360</v>
      </c>
      <c r="B479" s="410"/>
      <c r="C479" s="410"/>
      <c r="D479" s="410"/>
      <c r="E479" s="410"/>
      <c r="F479" s="410"/>
      <c r="G479" s="410"/>
    </row>
    <row r="480" spans="1:7" x14ac:dyDescent="0.3">
      <c r="A480" s="411" t="s">
        <v>1064</v>
      </c>
      <c r="B480" s="411" t="s">
        <v>1065</v>
      </c>
      <c r="C480" s="415">
        <v>34546</v>
      </c>
      <c r="D480" s="415">
        <v>26450</v>
      </c>
      <c r="E480" s="415">
        <v>14150</v>
      </c>
      <c r="F480" s="415">
        <v>8096</v>
      </c>
      <c r="G480" s="415">
        <v>76.56</v>
      </c>
    </row>
    <row r="481" spans="1:7" x14ac:dyDescent="0.3">
      <c r="A481" s="411" t="s">
        <v>1066</v>
      </c>
      <c r="B481" s="411" t="s">
        <v>1067</v>
      </c>
      <c r="C481" s="415">
        <v>13406</v>
      </c>
      <c r="D481" s="415">
        <v>8600</v>
      </c>
      <c r="E481" s="415">
        <v>4524</v>
      </c>
      <c r="F481" s="415">
        <v>4806</v>
      </c>
      <c r="G481" s="415">
        <v>64.150000000000006</v>
      </c>
    </row>
    <row r="482" spans="1:7" x14ac:dyDescent="0.3">
      <c r="A482" s="411" t="s">
        <v>1068</v>
      </c>
      <c r="B482" s="411" t="s">
        <v>1069</v>
      </c>
      <c r="C482" s="415">
        <v>24750</v>
      </c>
      <c r="D482" s="415">
        <v>23400</v>
      </c>
      <c r="E482" s="415">
        <v>16000</v>
      </c>
      <c r="F482" s="415">
        <v>1350</v>
      </c>
      <c r="G482" s="415">
        <v>94.55</v>
      </c>
    </row>
    <row r="483" spans="1:7" x14ac:dyDescent="0.3">
      <c r="A483" s="411" t="s">
        <v>1070</v>
      </c>
      <c r="B483" s="411" t="s">
        <v>1071</v>
      </c>
      <c r="C483" s="415">
        <v>1031</v>
      </c>
      <c r="D483" s="415">
        <v>6400</v>
      </c>
      <c r="E483" s="415">
        <v>1600</v>
      </c>
      <c r="F483" s="415">
        <v>-5369</v>
      </c>
      <c r="G483" s="415">
        <v>620.76</v>
      </c>
    </row>
    <row r="484" spans="1:7" x14ac:dyDescent="0.3">
      <c r="A484" s="411" t="s">
        <v>1072</v>
      </c>
      <c r="B484" s="411" t="s">
        <v>245</v>
      </c>
      <c r="C484" s="415">
        <v>500</v>
      </c>
      <c r="D484" s="415">
        <v>0</v>
      </c>
      <c r="E484" s="415">
        <v>0</v>
      </c>
      <c r="F484" s="415">
        <v>500</v>
      </c>
      <c r="G484" s="415">
        <v>0</v>
      </c>
    </row>
    <row r="485" spans="1:7" x14ac:dyDescent="0.3">
      <c r="A485" s="411" t="s">
        <v>2534</v>
      </c>
      <c r="B485" s="411" t="s">
        <v>2492</v>
      </c>
      <c r="C485" s="415">
        <v>0</v>
      </c>
      <c r="D485" s="415">
        <v>8.75</v>
      </c>
      <c r="E485" s="415">
        <v>3.9</v>
      </c>
      <c r="F485" s="415">
        <v>-8.75</v>
      </c>
      <c r="G485" s="415">
        <v>100</v>
      </c>
    </row>
    <row r="486" spans="1:7" x14ac:dyDescent="0.3">
      <c r="A486" s="411" t="s">
        <v>1073</v>
      </c>
      <c r="B486" s="411" t="s">
        <v>1074</v>
      </c>
      <c r="C486" s="415">
        <v>0</v>
      </c>
      <c r="D486" s="415">
        <v>1983.92</v>
      </c>
      <c r="E486" s="415">
        <v>0</v>
      </c>
      <c r="F486" s="415">
        <v>-1983.92</v>
      </c>
      <c r="G486" s="415">
        <v>100</v>
      </c>
    </row>
    <row r="487" spans="1:7" x14ac:dyDescent="0.3">
      <c r="A487" s="411" t="s">
        <v>1075</v>
      </c>
      <c r="B487" s="411" t="s">
        <v>1036</v>
      </c>
      <c r="C487" s="415">
        <v>104887</v>
      </c>
      <c r="D487" s="415">
        <v>0</v>
      </c>
      <c r="E487" s="415">
        <v>0</v>
      </c>
      <c r="F487" s="415">
        <v>104887</v>
      </c>
      <c r="G487" s="415">
        <v>0</v>
      </c>
    </row>
    <row r="488" spans="1:7" x14ac:dyDescent="0.3">
      <c r="A488" s="411" t="s">
        <v>1076</v>
      </c>
      <c r="B488" s="411" t="s">
        <v>1077</v>
      </c>
      <c r="C488" s="415">
        <v>348</v>
      </c>
      <c r="D488" s="415">
        <v>307.75</v>
      </c>
      <c r="E488" s="415">
        <v>0</v>
      </c>
      <c r="F488" s="415">
        <v>40.25</v>
      </c>
      <c r="G488" s="415">
        <v>88.43</v>
      </c>
    </row>
    <row r="489" spans="1:7" x14ac:dyDescent="0.3">
      <c r="A489" s="411" t="s">
        <v>1078</v>
      </c>
      <c r="B489" s="411" t="s">
        <v>255</v>
      </c>
      <c r="C489" s="415">
        <v>1584</v>
      </c>
      <c r="D489" s="415">
        <v>983.99</v>
      </c>
      <c r="E489" s="415">
        <v>0</v>
      </c>
      <c r="F489" s="415">
        <v>600.01</v>
      </c>
      <c r="G489" s="415">
        <v>62.12</v>
      </c>
    </row>
    <row r="490" spans="1:7" x14ac:dyDescent="0.3">
      <c r="A490" s="411" t="s">
        <v>1079</v>
      </c>
      <c r="B490" s="411" t="s">
        <v>687</v>
      </c>
      <c r="C490" s="415">
        <v>278</v>
      </c>
      <c r="D490" s="415">
        <v>0</v>
      </c>
      <c r="E490" s="415">
        <v>0</v>
      </c>
      <c r="F490" s="415">
        <v>278</v>
      </c>
      <c r="G490" s="415">
        <v>0</v>
      </c>
    </row>
    <row r="491" spans="1:7" x14ac:dyDescent="0.3">
      <c r="A491" s="411" t="s">
        <v>1080</v>
      </c>
      <c r="B491" s="411" t="s">
        <v>183</v>
      </c>
      <c r="C491" s="415">
        <v>62216</v>
      </c>
      <c r="D491" s="415">
        <v>29906.91</v>
      </c>
      <c r="E491" s="415">
        <v>13026.08</v>
      </c>
      <c r="F491" s="415">
        <v>32309.09</v>
      </c>
      <c r="G491" s="415">
        <v>48.07</v>
      </c>
    </row>
    <row r="492" spans="1:7" x14ac:dyDescent="0.3">
      <c r="A492" s="411" t="s">
        <v>1081</v>
      </c>
      <c r="B492" s="411" t="s">
        <v>55</v>
      </c>
      <c r="C492" s="415">
        <v>26777</v>
      </c>
      <c r="D492" s="415">
        <v>8543.0300000000007</v>
      </c>
      <c r="E492" s="415">
        <v>1940.02</v>
      </c>
      <c r="F492" s="415">
        <v>18233.97</v>
      </c>
      <c r="G492" s="415">
        <v>31.9</v>
      </c>
    </row>
    <row r="493" spans="1:7" x14ac:dyDescent="0.3">
      <c r="A493" s="411" t="s">
        <v>1082</v>
      </c>
      <c r="B493" s="411" t="s">
        <v>261</v>
      </c>
      <c r="C493" s="415">
        <v>1417</v>
      </c>
      <c r="D493" s="415">
        <v>92.5</v>
      </c>
      <c r="E493" s="415">
        <v>0</v>
      </c>
      <c r="F493" s="415">
        <v>1324.5</v>
      </c>
      <c r="G493" s="415">
        <v>6.53</v>
      </c>
    </row>
    <row r="494" spans="1:7" x14ac:dyDescent="0.3">
      <c r="A494" s="411" t="s">
        <v>1083</v>
      </c>
      <c r="B494" s="411" t="s">
        <v>330</v>
      </c>
      <c r="C494" s="415">
        <v>309</v>
      </c>
      <c r="D494" s="415">
        <v>136.82</v>
      </c>
      <c r="E494" s="415">
        <v>55.67</v>
      </c>
      <c r="F494" s="415">
        <v>172.18</v>
      </c>
      <c r="G494" s="415">
        <v>44.28</v>
      </c>
    </row>
    <row r="495" spans="1:7" x14ac:dyDescent="0.3">
      <c r="A495" s="411" t="s">
        <v>1084</v>
      </c>
      <c r="B495" s="411" t="s">
        <v>674</v>
      </c>
      <c r="C495" s="415">
        <v>516</v>
      </c>
      <c r="D495" s="415">
        <v>87.13</v>
      </c>
      <c r="E495" s="415">
        <v>53.71</v>
      </c>
      <c r="F495" s="415">
        <v>428.87</v>
      </c>
      <c r="G495" s="415">
        <v>16.89</v>
      </c>
    </row>
    <row r="496" spans="1:7" x14ac:dyDescent="0.3">
      <c r="A496" s="411" t="s">
        <v>1085</v>
      </c>
      <c r="B496" s="411" t="s">
        <v>575</v>
      </c>
      <c r="C496" s="415">
        <v>516</v>
      </c>
      <c r="D496" s="415">
        <v>314.89999999999998</v>
      </c>
      <c r="E496" s="415">
        <v>0</v>
      </c>
      <c r="F496" s="415">
        <v>201.1</v>
      </c>
      <c r="G496" s="415">
        <v>61.03</v>
      </c>
    </row>
    <row r="497" spans="1:7" x14ac:dyDescent="0.3">
      <c r="A497" s="411" t="s">
        <v>1086</v>
      </c>
      <c r="B497" s="411" t="s">
        <v>1087</v>
      </c>
      <c r="C497" s="415">
        <v>2081</v>
      </c>
      <c r="D497" s="415">
        <v>973.21</v>
      </c>
      <c r="E497" s="415">
        <v>312.20999999999998</v>
      </c>
      <c r="F497" s="415">
        <v>1107.79</v>
      </c>
      <c r="G497" s="415">
        <v>46.77</v>
      </c>
    </row>
    <row r="498" spans="1:7" x14ac:dyDescent="0.3">
      <c r="A498" s="411" t="s">
        <v>1088</v>
      </c>
      <c r="B498" s="411" t="s">
        <v>722</v>
      </c>
      <c r="C498" s="415">
        <v>520</v>
      </c>
      <c r="D498" s="415">
        <v>0</v>
      </c>
      <c r="E498" s="415">
        <v>0</v>
      </c>
      <c r="F498" s="415">
        <v>520</v>
      </c>
      <c r="G498" s="415">
        <v>0</v>
      </c>
    </row>
    <row r="499" spans="1:7" x14ac:dyDescent="0.3">
      <c r="A499" s="411" t="s">
        <v>1089</v>
      </c>
      <c r="B499" s="411" t="s">
        <v>646</v>
      </c>
      <c r="C499" s="415">
        <v>777</v>
      </c>
      <c r="D499" s="415">
        <v>820</v>
      </c>
      <c r="E499" s="415">
        <v>0</v>
      </c>
      <c r="F499" s="415">
        <v>-43</v>
      </c>
      <c r="G499" s="415">
        <v>105.53</v>
      </c>
    </row>
    <row r="500" spans="1:7" x14ac:dyDescent="0.3">
      <c r="A500" s="411" t="s">
        <v>1090</v>
      </c>
      <c r="B500" s="411" t="s">
        <v>44</v>
      </c>
      <c r="C500" s="416">
        <v>81781</v>
      </c>
      <c r="D500" s="416">
        <v>40890.480000000003</v>
      </c>
      <c r="E500" s="416">
        <v>20445.240000000002</v>
      </c>
      <c r="F500" s="416">
        <v>40890.519999999997</v>
      </c>
      <c r="G500" s="416">
        <v>50</v>
      </c>
    </row>
    <row r="501" spans="1:7" x14ac:dyDescent="0.3">
      <c r="A501" s="411" t="s">
        <v>1091</v>
      </c>
      <c r="B501" s="417"/>
      <c r="C501" s="415"/>
      <c r="D501" s="415"/>
      <c r="E501" s="415"/>
      <c r="F501" s="415"/>
      <c r="G501" s="415"/>
    </row>
    <row r="502" spans="1:7" x14ac:dyDescent="0.3">
      <c r="A502" s="274"/>
      <c r="B502" s="277"/>
      <c r="C502" s="275"/>
      <c r="D502" s="275"/>
      <c r="E502" s="275"/>
      <c r="F502" s="275"/>
      <c r="G502" s="275"/>
    </row>
    <row r="503" spans="1:7" x14ac:dyDescent="0.3">
      <c r="A503" s="411" t="s">
        <v>975</v>
      </c>
      <c r="B503" s="417"/>
      <c r="C503" s="415">
        <v>179120</v>
      </c>
      <c r="D503" s="415">
        <v>66842.67</v>
      </c>
      <c r="E503" s="415">
        <v>36277.9</v>
      </c>
      <c r="F503" s="415">
        <v>112277.33</v>
      </c>
      <c r="G503" s="415">
        <v>37.32</v>
      </c>
    </row>
    <row r="504" spans="1:7" x14ac:dyDescent="0.3">
      <c r="A504" s="411" t="s">
        <v>976</v>
      </c>
      <c r="B504" s="417"/>
      <c r="C504" s="416">
        <v>179120</v>
      </c>
      <c r="D504" s="416">
        <v>83056.72</v>
      </c>
      <c r="E504" s="416">
        <v>35832.93</v>
      </c>
      <c r="F504" s="416">
        <v>96063.28</v>
      </c>
      <c r="G504" s="416">
        <v>46.37</v>
      </c>
    </row>
    <row r="505" spans="1:7" x14ac:dyDescent="0.3">
      <c r="A505" s="411" t="s">
        <v>977</v>
      </c>
      <c r="B505" s="417"/>
      <c r="C505" s="415">
        <v>0</v>
      </c>
      <c r="D505" s="415">
        <v>-16214.05</v>
      </c>
      <c r="E505" s="415">
        <v>444.97</v>
      </c>
      <c r="F505" s="415">
        <v>16214.05</v>
      </c>
      <c r="G505" s="415">
        <v>100</v>
      </c>
    </row>
    <row r="506" spans="1:7" x14ac:dyDescent="0.3">
      <c r="A506" s="274"/>
      <c r="B506" s="277"/>
      <c r="C506" s="275"/>
      <c r="D506" s="275"/>
      <c r="E506" s="275"/>
      <c r="F506" s="275"/>
      <c r="G506" s="275"/>
    </row>
    <row r="507" spans="1:7" x14ac:dyDescent="0.3">
      <c r="A507" s="411" t="s">
        <v>1092</v>
      </c>
      <c r="B507" s="410"/>
      <c r="C507" s="410"/>
      <c r="D507" s="410"/>
      <c r="E507" s="410"/>
      <c r="F507" s="410"/>
      <c r="G507" s="410"/>
    </row>
    <row r="508" spans="1:7" x14ac:dyDescent="0.3">
      <c r="A508" s="411" t="s">
        <v>1093</v>
      </c>
      <c r="B508" s="411" t="s">
        <v>1094</v>
      </c>
      <c r="C508" s="415">
        <v>1031</v>
      </c>
      <c r="D508" s="415">
        <v>0</v>
      </c>
      <c r="E508" s="415">
        <v>0</v>
      </c>
      <c r="F508" s="415">
        <v>1031</v>
      </c>
      <c r="G508" s="415">
        <v>0</v>
      </c>
    </row>
    <row r="509" spans="1:7" x14ac:dyDescent="0.3">
      <c r="A509" s="411" t="s">
        <v>1095</v>
      </c>
      <c r="B509" s="411" t="s">
        <v>984</v>
      </c>
      <c r="C509" s="415">
        <v>42281</v>
      </c>
      <c r="D509" s="415">
        <v>24183.67</v>
      </c>
      <c r="E509" s="415">
        <v>24183.67</v>
      </c>
      <c r="F509" s="415">
        <v>18097.330000000002</v>
      </c>
      <c r="G509" s="415">
        <v>57.2</v>
      </c>
    </row>
    <row r="510" spans="1:7" x14ac:dyDescent="0.3">
      <c r="A510" s="411" t="s">
        <v>1096</v>
      </c>
      <c r="B510" s="411" t="s">
        <v>1097</v>
      </c>
      <c r="C510" s="415">
        <v>42281</v>
      </c>
      <c r="D510" s="415">
        <v>0</v>
      </c>
      <c r="E510" s="415">
        <v>0</v>
      </c>
      <c r="F510" s="415">
        <v>42281</v>
      </c>
      <c r="G510" s="415">
        <v>0</v>
      </c>
    </row>
    <row r="511" spans="1:7" x14ac:dyDescent="0.3">
      <c r="A511" s="411" t="s">
        <v>1098</v>
      </c>
      <c r="B511" s="411" t="s">
        <v>722</v>
      </c>
      <c r="C511" s="416">
        <v>1031</v>
      </c>
      <c r="D511" s="416">
        <v>0</v>
      </c>
      <c r="E511" s="416">
        <v>0</v>
      </c>
      <c r="F511" s="416">
        <v>1031</v>
      </c>
      <c r="G511" s="416">
        <v>0</v>
      </c>
    </row>
    <row r="512" spans="1:7" x14ac:dyDescent="0.3">
      <c r="A512" s="411" t="s">
        <v>1099</v>
      </c>
      <c r="B512" s="417"/>
      <c r="C512" s="415"/>
      <c r="D512" s="415"/>
      <c r="E512" s="415"/>
      <c r="F512" s="415"/>
      <c r="G512" s="415"/>
    </row>
    <row r="513" spans="1:7" x14ac:dyDescent="0.3">
      <c r="A513" s="274"/>
      <c r="B513" s="277"/>
      <c r="C513" s="275"/>
      <c r="D513" s="275"/>
      <c r="E513" s="275"/>
      <c r="F513" s="275"/>
      <c r="G513" s="275"/>
    </row>
    <row r="514" spans="1:7" x14ac:dyDescent="0.3">
      <c r="A514" s="411" t="s">
        <v>975</v>
      </c>
      <c r="B514" s="417"/>
      <c r="C514" s="415">
        <v>43312</v>
      </c>
      <c r="D514" s="415">
        <v>24183.67</v>
      </c>
      <c r="E514" s="415">
        <v>24183.67</v>
      </c>
      <c r="F514" s="415">
        <v>19128.330000000002</v>
      </c>
      <c r="G514" s="415">
        <v>55.84</v>
      </c>
    </row>
    <row r="515" spans="1:7" x14ac:dyDescent="0.3">
      <c r="A515" s="411" t="s">
        <v>976</v>
      </c>
      <c r="B515" s="417"/>
      <c r="C515" s="416">
        <v>43312</v>
      </c>
      <c r="D515" s="416">
        <v>0</v>
      </c>
      <c r="E515" s="416">
        <v>0</v>
      </c>
      <c r="F515" s="416">
        <v>43312</v>
      </c>
      <c r="G515" s="416">
        <v>0</v>
      </c>
    </row>
    <row r="516" spans="1:7" x14ac:dyDescent="0.3">
      <c r="A516" s="411" t="s">
        <v>977</v>
      </c>
      <c r="B516" s="417"/>
      <c r="C516" s="415">
        <v>0</v>
      </c>
      <c r="D516" s="415">
        <v>24183.67</v>
      </c>
      <c r="E516" s="415">
        <v>24183.67</v>
      </c>
      <c r="F516" s="415">
        <v>-24183.67</v>
      </c>
      <c r="G516" s="415">
        <v>100</v>
      </c>
    </row>
    <row r="517" spans="1:7" x14ac:dyDescent="0.3">
      <c r="A517" s="274"/>
      <c r="B517" s="273"/>
      <c r="C517" s="273"/>
      <c r="D517" s="273"/>
      <c r="E517" s="273"/>
      <c r="F517" s="273"/>
      <c r="G517" s="273"/>
    </row>
    <row r="518" spans="1:7" x14ac:dyDescent="0.3">
      <c r="A518" s="411" t="s">
        <v>1100</v>
      </c>
      <c r="B518" s="410"/>
      <c r="C518" s="410"/>
      <c r="D518" s="410"/>
      <c r="E518" s="410"/>
      <c r="F518" s="410"/>
      <c r="G518" s="410"/>
    </row>
    <row r="519" spans="1:7" x14ac:dyDescent="0.3">
      <c r="A519" s="411" t="s">
        <v>1101</v>
      </c>
      <c r="B519" s="411" t="s">
        <v>1102</v>
      </c>
      <c r="C519" s="415">
        <v>26010</v>
      </c>
      <c r="D519" s="415">
        <v>0</v>
      </c>
      <c r="E519" s="415">
        <v>0</v>
      </c>
      <c r="F519" s="415">
        <v>26010</v>
      </c>
      <c r="G519" s="415">
        <v>0</v>
      </c>
    </row>
    <row r="520" spans="1:7" x14ac:dyDescent="0.3">
      <c r="A520" s="411" t="s">
        <v>1103</v>
      </c>
      <c r="B520" s="411" t="s">
        <v>1104</v>
      </c>
      <c r="C520" s="416">
        <v>25781</v>
      </c>
      <c r="D520" s="416">
        <v>0</v>
      </c>
      <c r="E520" s="416">
        <v>0</v>
      </c>
      <c r="F520" s="416">
        <v>25781</v>
      </c>
      <c r="G520" s="416">
        <v>0</v>
      </c>
    </row>
    <row r="521" spans="1:7" x14ac:dyDescent="0.3">
      <c r="A521" s="411" t="s">
        <v>1105</v>
      </c>
      <c r="B521" s="417"/>
      <c r="C521" s="415"/>
      <c r="D521" s="415"/>
      <c r="E521" s="415"/>
      <c r="F521" s="415"/>
      <c r="G521" s="415"/>
    </row>
    <row r="522" spans="1:7" x14ac:dyDescent="0.3">
      <c r="A522" s="274"/>
      <c r="B522" s="274"/>
      <c r="C522" s="275"/>
      <c r="D522" s="275"/>
      <c r="E522" s="275"/>
      <c r="F522" s="275"/>
      <c r="G522" s="275"/>
    </row>
    <row r="523" spans="1:7" x14ac:dyDescent="0.3">
      <c r="A523" s="411" t="s">
        <v>975</v>
      </c>
      <c r="B523" s="417"/>
      <c r="C523" s="415">
        <v>26010</v>
      </c>
      <c r="D523" s="415">
        <v>0</v>
      </c>
      <c r="E523" s="415">
        <v>0</v>
      </c>
      <c r="F523" s="415">
        <v>26010</v>
      </c>
      <c r="G523" s="415">
        <v>0</v>
      </c>
    </row>
    <row r="524" spans="1:7" x14ac:dyDescent="0.3">
      <c r="A524" s="411" t="s">
        <v>976</v>
      </c>
      <c r="B524" s="417"/>
      <c r="C524" s="416">
        <v>25781</v>
      </c>
      <c r="D524" s="416">
        <v>0</v>
      </c>
      <c r="E524" s="416">
        <v>0</v>
      </c>
      <c r="F524" s="416">
        <v>25781</v>
      </c>
      <c r="G524" s="416">
        <v>0</v>
      </c>
    </row>
    <row r="525" spans="1:7" x14ac:dyDescent="0.3">
      <c r="A525" s="411" t="s">
        <v>977</v>
      </c>
      <c r="B525" s="417"/>
      <c r="C525" s="415">
        <v>229</v>
      </c>
      <c r="D525" s="415">
        <v>0</v>
      </c>
      <c r="E525" s="415">
        <v>0</v>
      </c>
      <c r="F525" s="415">
        <v>229</v>
      </c>
      <c r="G525" s="415">
        <v>0</v>
      </c>
    </row>
    <row r="526" spans="1:7" x14ac:dyDescent="0.3">
      <c r="A526" s="274"/>
      <c r="B526" s="277"/>
      <c r="C526" s="275"/>
      <c r="D526" s="275"/>
      <c r="E526" s="275"/>
      <c r="F526" s="275"/>
      <c r="G526" s="275"/>
    </row>
    <row r="527" spans="1:7" x14ac:dyDescent="0.3">
      <c r="A527" s="411" t="s">
        <v>361</v>
      </c>
      <c r="B527" s="410"/>
      <c r="C527" s="410"/>
      <c r="D527" s="410"/>
      <c r="E527" s="410"/>
      <c r="F527" s="410"/>
      <c r="G527" s="410"/>
    </row>
    <row r="528" spans="1:7" x14ac:dyDescent="0.3">
      <c r="A528" s="411" t="s">
        <v>2535</v>
      </c>
      <c r="B528" s="411" t="s">
        <v>2492</v>
      </c>
      <c r="C528" s="415">
        <v>0</v>
      </c>
      <c r="D528" s="415">
        <v>55.56</v>
      </c>
      <c r="E528" s="415">
        <v>24.96</v>
      </c>
      <c r="F528" s="415">
        <v>-55.56</v>
      </c>
      <c r="G528" s="415">
        <v>100</v>
      </c>
    </row>
    <row r="529" spans="1:7" x14ac:dyDescent="0.3">
      <c r="A529" s="411" t="s">
        <v>1106</v>
      </c>
      <c r="B529" s="411" t="s">
        <v>1036</v>
      </c>
      <c r="C529" s="415">
        <v>324681</v>
      </c>
      <c r="D529" s="415">
        <v>249965.64</v>
      </c>
      <c r="E529" s="415">
        <v>0</v>
      </c>
      <c r="F529" s="415">
        <v>74715.360000000001</v>
      </c>
      <c r="G529" s="415">
        <v>76.989999999999995</v>
      </c>
    </row>
    <row r="530" spans="1:7" x14ac:dyDescent="0.3">
      <c r="A530" s="411" t="s">
        <v>1107</v>
      </c>
      <c r="B530" s="411" t="s">
        <v>1108</v>
      </c>
      <c r="C530" s="415">
        <v>996527</v>
      </c>
      <c r="D530" s="415">
        <v>49996</v>
      </c>
      <c r="E530" s="415">
        <v>34498</v>
      </c>
      <c r="F530" s="415">
        <v>946531</v>
      </c>
      <c r="G530" s="415">
        <v>5.0199999999999996</v>
      </c>
    </row>
    <row r="531" spans="1:7" x14ac:dyDescent="0.3">
      <c r="A531" s="411" t="s">
        <v>1109</v>
      </c>
      <c r="B531" s="411" t="s">
        <v>1110</v>
      </c>
      <c r="C531" s="415">
        <v>0</v>
      </c>
      <c r="D531" s="415">
        <v>63773.5</v>
      </c>
      <c r="E531" s="415">
        <v>0</v>
      </c>
      <c r="F531" s="415">
        <v>-63773.5</v>
      </c>
      <c r="G531" s="415">
        <v>100</v>
      </c>
    </row>
    <row r="532" spans="1:7" x14ac:dyDescent="0.3">
      <c r="A532" s="411" t="s">
        <v>1111</v>
      </c>
      <c r="B532" s="411" t="s">
        <v>247</v>
      </c>
      <c r="C532" s="415">
        <v>0</v>
      </c>
      <c r="D532" s="415">
        <v>170000</v>
      </c>
      <c r="E532" s="415">
        <v>0</v>
      </c>
      <c r="F532" s="415">
        <v>-170000</v>
      </c>
      <c r="G532" s="415">
        <v>100</v>
      </c>
    </row>
    <row r="533" spans="1:7" x14ac:dyDescent="0.3">
      <c r="A533" s="411" t="s">
        <v>1112</v>
      </c>
      <c r="B533" s="411" t="s">
        <v>1113</v>
      </c>
      <c r="C533" s="415">
        <v>324681</v>
      </c>
      <c r="D533" s="415">
        <v>79465.64</v>
      </c>
      <c r="E533" s="415">
        <v>0</v>
      </c>
      <c r="F533" s="415">
        <v>245215.35999999999</v>
      </c>
      <c r="G533" s="415">
        <v>24.47</v>
      </c>
    </row>
    <row r="534" spans="1:7" x14ac:dyDescent="0.3">
      <c r="A534" s="411" t="s">
        <v>1114</v>
      </c>
      <c r="B534" s="411" t="s">
        <v>1115</v>
      </c>
      <c r="C534" s="416">
        <v>500</v>
      </c>
      <c r="D534" s="416">
        <v>500</v>
      </c>
      <c r="E534" s="416">
        <v>0</v>
      </c>
      <c r="F534" s="416">
        <v>0</v>
      </c>
      <c r="G534" s="416">
        <v>100</v>
      </c>
    </row>
    <row r="535" spans="1:7" x14ac:dyDescent="0.3">
      <c r="A535" s="411" t="s">
        <v>1117</v>
      </c>
      <c r="B535" s="417"/>
      <c r="C535" s="415"/>
      <c r="D535" s="415"/>
      <c r="E535" s="415"/>
      <c r="F535" s="415"/>
      <c r="G535" s="415"/>
    </row>
    <row r="536" spans="1:7" x14ac:dyDescent="0.3">
      <c r="A536" s="274"/>
      <c r="B536" s="274"/>
      <c r="C536" s="275"/>
      <c r="D536" s="275"/>
      <c r="E536" s="275"/>
      <c r="F536" s="275"/>
      <c r="G536" s="275"/>
    </row>
    <row r="537" spans="1:7" x14ac:dyDescent="0.3">
      <c r="A537" s="411" t="s">
        <v>975</v>
      </c>
      <c r="B537" s="417"/>
      <c r="C537" s="415">
        <v>324681</v>
      </c>
      <c r="D537" s="415">
        <v>250021.2</v>
      </c>
      <c r="E537" s="415">
        <v>24.96</v>
      </c>
      <c r="F537" s="415">
        <v>74659.8</v>
      </c>
      <c r="G537" s="415">
        <v>77.010000000000005</v>
      </c>
    </row>
    <row r="538" spans="1:7" x14ac:dyDescent="0.3">
      <c r="A538" s="411" t="s">
        <v>976</v>
      </c>
      <c r="B538" s="417"/>
      <c r="C538" s="416">
        <v>1321708</v>
      </c>
      <c r="D538" s="416">
        <v>363735.14</v>
      </c>
      <c r="E538" s="416">
        <v>34498</v>
      </c>
      <c r="F538" s="416">
        <v>957972.86</v>
      </c>
      <c r="G538" s="416">
        <v>27.52</v>
      </c>
    </row>
    <row r="539" spans="1:7" x14ac:dyDescent="0.3">
      <c r="A539" s="411" t="s">
        <v>977</v>
      </c>
      <c r="B539" s="417"/>
      <c r="C539" s="415">
        <v>-997027</v>
      </c>
      <c r="D539" s="415">
        <v>-113713.94</v>
      </c>
      <c r="E539" s="415">
        <v>-34473.040000000001</v>
      </c>
      <c r="F539" s="415">
        <v>-883313.06</v>
      </c>
      <c r="G539" s="415">
        <v>11.41</v>
      </c>
    </row>
    <row r="540" spans="1:7" x14ac:dyDescent="0.3">
      <c r="A540" s="274"/>
      <c r="B540" s="274"/>
      <c r="C540" s="275"/>
      <c r="D540" s="275"/>
      <c r="E540" s="275"/>
      <c r="F540" s="275"/>
      <c r="G540" s="275"/>
    </row>
    <row r="541" spans="1:7" x14ac:dyDescent="0.3">
      <c r="A541" s="411" t="s">
        <v>363</v>
      </c>
      <c r="B541" s="410"/>
      <c r="C541" s="410"/>
      <c r="D541" s="410"/>
      <c r="E541" s="410"/>
      <c r="F541" s="410"/>
      <c r="G541" s="410"/>
    </row>
    <row r="542" spans="1:7" x14ac:dyDescent="0.3">
      <c r="A542" s="411" t="s">
        <v>1118</v>
      </c>
      <c r="B542" s="411" t="s">
        <v>489</v>
      </c>
      <c r="C542" s="415">
        <v>2629066</v>
      </c>
      <c r="D542" s="415">
        <v>2629066</v>
      </c>
      <c r="E542" s="415">
        <v>1811154</v>
      </c>
      <c r="F542" s="415">
        <v>0</v>
      </c>
      <c r="G542" s="415">
        <v>100</v>
      </c>
    </row>
    <row r="543" spans="1:7" x14ac:dyDescent="0.3">
      <c r="A543" s="411" t="s">
        <v>1119</v>
      </c>
      <c r="B543" s="411" t="s">
        <v>1120</v>
      </c>
      <c r="C543" s="415">
        <v>154686</v>
      </c>
      <c r="D543" s="415">
        <v>83967.3</v>
      </c>
      <c r="E543" s="415">
        <v>34858</v>
      </c>
      <c r="F543" s="415">
        <v>70718.7</v>
      </c>
      <c r="G543" s="415">
        <v>54.28</v>
      </c>
    </row>
    <row r="544" spans="1:7" x14ac:dyDescent="0.3">
      <c r="A544" s="411" t="s">
        <v>1121</v>
      </c>
      <c r="B544" s="411" t="s">
        <v>1122</v>
      </c>
      <c r="C544" s="415">
        <v>515619</v>
      </c>
      <c r="D544" s="415">
        <v>236559.56</v>
      </c>
      <c r="E544" s="415">
        <v>107922.58</v>
      </c>
      <c r="F544" s="415">
        <v>279059.44</v>
      </c>
      <c r="G544" s="415">
        <v>45.88</v>
      </c>
    </row>
    <row r="545" spans="1:7" x14ac:dyDescent="0.3">
      <c r="A545" s="411" t="s">
        <v>1123</v>
      </c>
      <c r="B545" s="411" t="s">
        <v>1124</v>
      </c>
      <c r="C545" s="415">
        <v>146436</v>
      </c>
      <c r="D545" s="415">
        <v>75819.199999999997</v>
      </c>
      <c r="E545" s="415">
        <v>31581.599999999999</v>
      </c>
      <c r="F545" s="415">
        <v>70616.800000000003</v>
      </c>
      <c r="G545" s="415">
        <v>51.78</v>
      </c>
    </row>
    <row r="546" spans="1:7" x14ac:dyDescent="0.3">
      <c r="A546" s="411" t="s">
        <v>1125</v>
      </c>
      <c r="B546" s="411" t="s">
        <v>1126</v>
      </c>
      <c r="C546" s="415">
        <v>515619</v>
      </c>
      <c r="D546" s="415">
        <v>216856.95999999999</v>
      </c>
      <c r="E546" s="415">
        <v>96270.57</v>
      </c>
      <c r="F546" s="415">
        <v>298762.03999999998</v>
      </c>
      <c r="G546" s="415">
        <v>42.06</v>
      </c>
    </row>
    <row r="547" spans="1:7" x14ac:dyDescent="0.3">
      <c r="A547" s="411" t="s">
        <v>1127</v>
      </c>
      <c r="B547" s="411" t="s">
        <v>1128</v>
      </c>
      <c r="C547" s="415">
        <v>32000</v>
      </c>
      <c r="D547" s="415">
        <v>16830</v>
      </c>
      <c r="E547" s="415">
        <v>10200</v>
      </c>
      <c r="F547" s="415">
        <v>15170</v>
      </c>
      <c r="G547" s="415">
        <v>52.59</v>
      </c>
    </row>
    <row r="548" spans="1:7" x14ac:dyDescent="0.3">
      <c r="A548" s="411" t="s">
        <v>1129</v>
      </c>
      <c r="B548" s="411" t="s">
        <v>1130</v>
      </c>
      <c r="C548" s="415">
        <v>25781</v>
      </c>
      <c r="D548" s="415">
        <v>8160</v>
      </c>
      <c r="E548" s="415">
        <v>5100</v>
      </c>
      <c r="F548" s="415">
        <v>17621</v>
      </c>
      <c r="G548" s="415">
        <v>31.65</v>
      </c>
    </row>
    <row r="549" spans="1:7" x14ac:dyDescent="0.3">
      <c r="A549" s="411" t="s">
        <v>1131</v>
      </c>
      <c r="B549" s="411" t="s">
        <v>1132</v>
      </c>
      <c r="C549" s="415">
        <v>15469</v>
      </c>
      <c r="D549" s="415">
        <v>5408.2</v>
      </c>
      <c r="E549" s="415">
        <v>2470.6</v>
      </c>
      <c r="F549" s="415">
        <v>10060.799999999999</v>
      </c>
      <c r="G549" s="415">
        <v>34.96</v>
      </c>
    </row>
    <row r="550" spans="1:7" x14ac:dyDescent="0.3">
      <c r="A550" s="411" t="s">
        <v>1133</v>
      </c>
      <c r="B550" s="411" t="s">
        <v>245</v>
      </c>
      <c r="C550" s="415">
        <v>5000</v>
      </c>
      <c r="D550" s="415">
        <v>0</v>
      </c>
      <c r="E550" s="415">
        <v>0</v>
      </c>
      <c r="F550" s="415">
        <v>5000</v>
      </c>
      <c r="G550" s="415">
        <v>0</v>
      </c>
    </row>
    <row r="551" spans="1:7" x14ac:dyDescent="0.3">
      <c r="A551" s="411" t="s">
        <v>2536</v>
      </c>
      <c r="B551" s="411" t="s">
        <v>2537</v>
      </c>
      <c r="C551" s="415">
        <v>0</v>
      </c>
      <c r="D551" s="415">
        <v>0.34</v>
      </c>
      <c r="E551" s="415">
        <v>0</v>
      </c>
      <c r="F551" s="415">
        <v>-0.34</v>
      </c>
      <c r="G551" s="415">
        <v>100</v>
      </c>
    </row>
    <row r="552" spans="1:7" x14ac:dyDescent="0.3">
      <c r="A552" s="411" t="s">
        <v>2538</v>
      </c>
      <c r="B552" s="411" t="s">
        <v>2492</v>
      </c>
      <c r="C552" s="415">
        <v>0</v>
      </c>
      <c r="D552" s="415">
        <v>55.06</v>
      </c>
      <c r="E552" s="415">
        <v>17.52</v>
      </c>
      <c r="F552" s="415">
        <v>-55.06</v>
      </c>
      <c r="G552" s="415">
        <v>100</v>
      </c>
    </row>
    <row r="553" spans="1:7" x14ac:dyDescent="0.3">
      <c r="A553" s="411" t="s">
        <v>1134</v>
      </c>
      <c r="B553" s="411" t="s">
        <v>44</v>
      </c>
      <c r="C553" s="415">
        <v>216767</v>
      </c>
      <c r="D553" s="415">
        <v>108383.52</v>
      </c>
      <c r="E553" s="415">
        <v>54191.76</v>
      </c>
      <c r="F553" s="415">
        <v>108383.48</v>
      </c>
      <c r="G553" s="415">
        <v>50</v>
      </c>
    </row>
    <row r="554" spans="1:7" x14ac:dyDescent="0.3">
      <c r="A554" s="411" t="s">
        <v>1136</v>
      </c>
      <c r="B554" s="411" t="s">
        <v>1137</v>
      </c>
      <c r="C554" s="415">
        <v>540285</v>
      </c>
      <c r="D554" s="415">
        <v>0</v>
      </c>
      <c r="E554" s="415">
        <v>0</v>
      </c>
      <c r="F554" s="415">
        <v>540285</v>
      </c>
      <c r="G554" s="415">
        <v>0</v>
      </c>
    </row>
    <row r="555" spans="1:7" x14ac:dyDescent="0.3">
      <c r="A555" s="411" t="s">
        <v>1138</v>
      </c>
      <c r="B555" s="411" t="s">
        <v>1139</v>
      </c>
      <c r="C555" s="415">
        <v>468180</v>
      </c>
      <c r="D555" s="415">
        <v>0</v>
      </c>
      <c r="E555" s="415">
        <v>0</v>
      </c>
      <c r="F555" s="415">
        <v>468180</v>
      </c>
      <c r="G555" s="415">
        <v>0</v>
      </c>
    </row>
    <row r="556" spans="1:7" x14ac:dyDescent="0.3">
      <c r="A556" s="411" t="s">
        <v>1140</v>
      </c>
      <c r="B556" s="411" t="s">
        <v>1141</v>
      </c>
      <c r="C556" s="415">
        <v>229781.08</v>
      </c>
      <c r="D556" s="415">
        <v>385712.74</v>
      </c>
      <c r="E556" s="415">
        <v>193244.5</v>
      </c>
      <c r="F556" s="415">
        <v>-155931.66</v>
      </c>
      <c r="G556" s="415">
        <v>167.86</v>
      </c>
    </row>
    <row r="557" spans="1:7" x14ac:dyDescent="0.3">
      <c r="A557" s="411" t="s">
        <v>1142</v>
      </c>
      <c r="B557" s="411" t="s">
        <v>1143</v>
      </c>
      <c r="C557" s="416">
        <v>2310548</v>
      </c>
      <c r="D557" s="416">
        <v>3220808.16</v>
      </c>
      <c r="E557" s="416">
        <v>2787059.52</v>
      </c>
      <c r="F557" s="416">
        <v>-910260.16</v>
      </c>
      <c r="G557" s="416">
        <v>139.4</v>
      </c>
    </row>
    <row r="558" spans="1:7" x14ac:dyDescent="0.3">
      <c r="A558" s="411" t="s">
        <v>1145</v>
      </c>
      <c r="B558" s="417"/>
      <c r="C558" s="415"/>
      <c r="D558" s="415"/>
      <c r="E558" s="415"/>
      <c r="F558" s="415"/>
      <c r="G558" s="415"/>
    </row>
    <row r="559" spans="1:7" x14ac:dyDescent="0.3">
      <c r="A559" s="274"/>
      <c r="B559" s="277"/>
      <c r="C559" s="276"/>
      <c r="D559" s="276"/>
      <c r="E559" s="276"/>
      <c r="F559" s="276"/>
      <c r="G559" s="276"/>
    </row>
    <row r="560" spans="1:7" x14ac:dyDescent="0.3">
      <c r="A560" s="411" t="s">
        <v>975</v>
      </c>
      <c r="B560" s="417"/>
      <c r="C560" s="415">
        <v>4039676</v>
      </c>
      <c r="D560" s="415">
        <v>3272722.62</v>
      </c>
      <c r="E560" s="415">
        <v>2099574.87</v>
      </c>
      <c r="F560" s="415">
        <v>766953.38</v>
      </c>
      <c r="G560" s="415">
        <v>81.010000000000005</v>
      </c>
    </row>
    <row r="561" spans="1:7" x14ac:dyDescent="0.3">
      <c r="A561" s="411" t="s">
        <v>976</v>
      </c>
      <c r="B561" s="417"/>
      <c r="C561" s="416">
        <v>3765561.08</v>
      </c>
      <c r="D561" s="416">
        <v>3714904.42</v>
      </c>
      <c r="E561" s="416">
        <v>3034495.78</v>
      </c>
      <c r="F561" s="416">
        <v>50656.66</v>
      </c>
      <c r="G561" s="416">
        <v>98.65</v>
      </c>
    </row>
    <row r="562" spans="1:7" x14ac:dyDescent="0.3">
      <c r="A562" s="411" t="s">
        <v>977</v>
      </c>
      <c r="B562" s="417"/>
      <c r="C562" s="415">
        <v>274114.92</v>
      </c>
      <c r="D562" s="415">
        <v>-442181.8</v>
      </c>
      <c r="E562" s="415">
        <v>-934920.91</v>
      </c>
      <c r="F562" s="415">
        <v>716296.72</v>
      </c>
      <c r="G562" s="415">
        <v>161.31</v>
      </c>
    </row>
    <row r="563" spans="1:7" x14ac:dyDescent="0.3">
      <c r="A563" s="274"/>
      <c r="B563" s="274"/>
      <c r="C563" s="275"/>
      <c r="D563" s="275"/>
      <c r="E563" s="275"/>
      <c r="F563" s="275"/>
      <c r="G563" s="275"/>
    </row>
    <row r="564" spans="1:7" x14ac:dyDescent="0.3">
      <c r="A564" s="411" t="s">
        <v>366</v>
      </c>
      <c r="B564" s="410"/>
      <c r="C564" s="410"/>
      <c r="D564" s="410"/>
      <c r="E564" s="410"/>
      <c r="F564" s="410"/>
      <c r="G564" s="410"/>
    </row>
    <row r="565" spans="1:7" x14ac:dyDescent="0.3">
      <c r="A565" s="411" t="s">
        <v>1146</v>
      </c>
      <c r="B565" s="411" t="s">
        <v>43</v>
      </c>
      <c r="C565" s="415">
        <v>122000</v>
      </c>
      <c r="D565" s="415">
        <v>123389.1</v>
      </c>
      <c r="E565" s="415">
        <v>0</v>
      </c>
      <c r="F565" s="415">
        <v>-1389.1</v>
      </c>
      <c r="G565" s="415">
        <v>101.14</v>
      </c>
    </row>
    <row r="566" spans="1:7" x14ac:dyDescent="0.3">
      <c r="A566" s="411" t="s">
        <v>2539</v>
      </c>
      <c r="B566" s="411" t="s">
        <v>2492</v>
      </c>
      <c r="C566" s="415">
        <v>0</v>
      </c>
      <c r="D566" s="415">
        <v>155.11000000000001</v>
      </c>
      <c r="E566" s="415">
        <v>70.959999999999994</v>
      </c>
      <c r="F566" s="415">
        <v>-155.11000000000001</v>
      </c>
      <c r="G566" s="415">
        <v>100</v>
      </c>
    </row>
    <row r="567" spans="1:7" x14ac:dyDescent="0.3">
      <c r="A567" s="411" t="s">
        <v>1147</v>
      </c>
      <c r="B567" s="411" t="s">
        <v>1148</v>
      </c>
      <c r="C567" s="415">
        <v>1200</v>
      </c>
      <c r="D567" s="415">
        <v>1320</v>
      </c>
      <c r="E567" s="415">
        <v>1240</v>
      </c>
      <c r="F567" s="415">
        <v>-120</v>
      </c>
      <c r="G567" s="415">
        <v>110</v>
      </c>
    </row>
    <row r="568" spans="1:7" x14ac:dyDescent="0.3">
      <c r="A568" s="411" t="s">
        <v>1149</v>
      </c>
      <c r="B568" s="411" t="s">
        <v>1150</v>
      </c>
      <c r="C568" s="415">
        <v>0</v>
      </c>
      <c r="D568" s="415">
        <v>2551.44</v>
      </c>
      <c r="E568" s="415">
        <v>0</v>
      </c>
      <c r="F568" s="415">
        <v>-2551.44</v>
      </c>
      <c r="G568" s="415">
        <v>100</v>
      </c>
    </row>
    <row r="569" spans="1:7" x14ac:dyDescent="0.3">
      <c r="A569" s="411" t="s">
        <v>1151</v>
      </c>
      <c r="B569" s="411" t="s">
        <v>1152</v>
      </c>
      <c r="C569" s="416">
        <v>0</v>
      </c>
      <c r="D569" s="416">
        <v>10620.5</v>
      </c>
      <c r="E569" s="416">
        <v>0</v>
      </c>
      <c r="F569" s="416">
        <v>-10620.5</v>
      </c>
      <c r="G569" s="416">
        <v>100</v>
      </c>
    </row>
    <row r="570" spans="1:7" x14ac:dyDescent="0.3">
      <c r="A570" s="411" t="s">
        <v>1153</v>
      </c>
      <c r="B570" s="417"/>
      <c r="C570" s="415"/>
      <c r="D570" s="415"/>
      <c r="E570" s="415"/>
      <c r="F570" s="415"/>
      <c r="G570" s="415"/>
    </row>
    <row r="571" spans="1:7" x14ac:dyDescent="0.3">
      <c r="A571" s="274"/>
      <c r="B571" s="274"/>
      <c r="C571" s="275"/>
      <c r="D571" s="275"/>
      <c r="E571" s="275"/>
      <c r="F571" s="275"/>
      <c r="G571" s="275"/>
    </row>
    <row r="572" spans="1:7" x14ac:dyDescent="0.3">
      <c r="A572" s="411" t="s">
        <v>975</v>
      </c>
      <c r="B572" s="417"/>
      <c r="C572" s="415">
        <v>122000</v>
      </c>
      <c r="D572" s="415">
        <v>123544.21</v>
      </c>
      <c r="E572" s="415">
        <v>70.959999999999994</v>
      </c>
      <c r="F572" s="415">
        <v>-1544.21</v>
      </c>
      <c r="G572" s="415">
        <v>101.27</v>
      </c>
    </row>
    <row r="573" spans="1:7" x14ac:dyDescent="0.3">
      <c r="A573" s="411" t="s">
        <v>976</v>
      </c>
      <c r="B573" s="417"/>
      <c r="C573" s="416">
        <v>1200</v>
      </c>
      <c r="D573" s="416">
        <v>14491.94</v>
      </c>
      <c r="E573" s="416">
        <v>1240</v>
      </c>
      <c r="F573" s="416">
        <v>-13291.94</v>
      </c>
      <c r="G573" s="416">
        <v>1207.6600000000001</v>
      </c>
    </row>
    <row r="574" spans="1:7" x14ac:dyDescent="0.3">
      <c r="A574" s="411" t="s">
        <v>977</v>
      </c>
      <c r="B574" s="417"/>
      <c r="C574" s="415">
        <v>120800</v>
      </c>
      <c r="D574" s="415">
        <v>109052.27</v>
      </c>
      <c r="E574" s="415">
        <v>-1169.04</v>
      </c>
      <c r="F574" s="415">
        <v>11747.73</v>
      </c>
      <c r="G574" s="415">
        <v>90.28</v>
      </c>
    </row>
    <row r="575" spans="1:7" x14ac:dyDescent="0.3">
      <c r="A575" s="274"/>
      <c r="B575" s="274"/>
      <c r="C575" s="275"/>
      <c r="D575" s="275"/>
      <c r="E575" s="275"/>
      <c r="F575" s="275"/>
      <c r="G575" s="275"/>
    </row>
    <row r="576" spans="1:7" x14ac:dyDescent="0.3">
      <c r="A576" s="411" t="s">
        <v>369</v>
      </c>
      <c r="B576" s="410"/>
      <c r="C576" s="410"/>
      <c r="D576" s="410"/>
      <c r="E576" s="410"/>
      <c r="F576" s="410"/>
      <c r="G576" s="410"/>
    </row>
    <row r="577" spans="1:7" x14ac:dyDescent="0.3">
      <c r="A577" s="411" t="s">
        <v>1154</v>
      </c>
      <c r="B577" s="411" t="s">
        <v>1155</v>
      </c>
      <c r="C577" s="415">
        <v>1250</v>
      </c>
      <c r="D577" s="415">
        <v>0</v>
      </c>
      <c r="E577" s="415">
        <v>0</v>
      </c>
      <c r="F577" s="415">
        <v>1250</v>
      </c>
      <c r="G577" s="415">
        <v>0</v>
      </c>
    </row>
    <row r="578" spans="1:7" x14ac:dyDescent="0.3">
      <c r="A578" s="411" t="s">
        <v>1156</v>
      </c>
      <c r="B578" s="411" t="s">
        <v>1157</v>
      </c>
      <c r="C578" s="415">
        <v>1250</v>
      </c>
      <c r="D578" s="415">
        <v>0</v>
      </c>
      <c r="E578" s="415">
        <v>0</v>
      </c>
      <c r="F578" s="415">
        <v>1250</v>
      </c>
      <c r="G578" s="415">
        <v>0</v>
      </c>
    </row>
    <row r="579" spans="1:7" x14ac:dyDescent="0.3">
      <c r="A579" s="411" t="s">
        <v>1158</v>
      </c>
      <c r="B579" s="411" t="s">
        <v>1159</v>
      </c>
      <c r="C579" s="415">
        <v>1000</v>
      </c>
      <c r="D579" s="415">
        <v>0</v>
      </c>
      <c r="E579" s="415">
        <v>0</v>
      </c>
      <c r="F579" s="415">
        <v>1000</v>
      </c>
      <c r="G579" s="415">
        <v>0</v>
      </c>
    </row>
    <row r="580" spans="1:7" x14ac:dyDescent="0.3">
      <c r="A580" s="411" t="s">
        <v>1160</v>
      </c>
      <c r="B580" s="411" t="s">
        <v>1161</v>
      </c>
      <c r="C580" s="415">
        <v>300158</v>
      </c>
      <c r="D580" s="415">
        <v>290910.49</v>
      </c>
      <c r="E580" s="415">
        <v>2851.07</v>
      </c>
      <c r="F580" s="415">
        <v>9247.51</v>
      </c>
      <c r="G580" s="415">
        <v>96.92</v>
      </c>
    </row>
    <row r="581" spans="1:7" x14ac:dyDescent="0.3">
      <c r="A581" s="411" t="s">
        <v>1162</v>
      </c>
      <c r="B581" s="411" t="s">
        <v>1163</v>
      </c>
      <c r="C581" s="415">
        <v>5000</v>
      </c>
      <c r="D581" s="415">
        <v>700</v>
      </c>
      <c r="E581" s="415">
        <v>0</v>
      </c>
      <c r="F581" s="415">
        <v>4300</v>
      </c>
      <c r="G581" s="415">
        <v>14</v>
      </c>
    </row>
    <row r="582" spans="1:7" x14ac:dyDescent="0.3">
      <c r="A582" s="411" t="s">
        <v>1164</v>
      </c>
      <c r="B582" s="411" t="s">
        <v>1165</v>
      </c>
      <c r="C582" s="415">
        <v>2000</v>
      </c>
      <c r="D582" s="415">
        <v>0</v>
      </c>
      <c r="E582" s="415">
        <v>0</v>
      </c>
      <c r="F582" s="415">
        <v>2000</v>
      </c>
      <c r="G582" s="415">
        <v>0</v>
      </c>
    </row>
    <row r="583" spans="1:7" x14ac:dyDescent="0.3">
      <c r="A583" s="411" t="s">
        <v>1166</v>
      </c>
      <c r="B583" s="411" t="s">
        <v>1167</v>
      </c>
      <c r="C583" s="415">
        <v>0</v>
      </c>
      <c r="D583" s="415">
        <v>1000</v>
      </c>
      <c r="E583" s="415">
        <v>0</v>
      </c>
      <c r="F583" s="415">
        <v>-1000</v>
      </c>
      <c r="G583" s="415">
        <v>100</v>
      </c>
    </row>
    <row r="584" spans="1:7" x14ac:dyDescent="0.3">
      <c r="A584" s="411" t="s">
        <v>1168</v>
      </c>
      <c r="B584" s="411" t="s">
        <v>1169</v>
      </c>
      <c r="C584" s="415">
        <v>0</v>
      </c>
      <c r="D584" s="415">
        <v>550</v>
      </c>
      <c r="E584" s="415">
        <v>0</v>
      </c>
      <c r="F584" s="415">
        <v>-550</v>
      </c>
      <c r="G584" s="415">
        <v>100</v>
      </c>
    </row>
    <row r="585" spans="1:7" x14ac:dyDescent="0.3">
      <c r="A585" s="411" t="s">
        <v>1170</v>
      </c>
      <c r="B585" s="411" t="s">
        <v>1171</v>
      </c>
      <c r="C585" s="415">
        <v>2000</v>
      </c>
      <c r="D585" s="415">
        <v>0</v>
      </c>
      <c r="E585" s="415">
        <v>0</v>
      </c>
      <c r="F585" s="415">
        <v>2000</v>
      </c>
      <c r="G585" s="415">
        <v>0</v>
      </c>
    </row>
    <row r="586" spans="1:7" x14ac:dyDescent="0.3">
      <c r="A586" s="411" t="s">
        <v>1172</v>
      </c>
      <c r="B586" s="411" t="s">
        <v>1173</v>
      </c>
      <c r="C586" s="415">
        <v>1000</v>
      </c>
      <c r="D586" s="415">
        <v>1000</v>
      </c>
      <c r="E586" s="415">
        <v>500</v>
      </c>
      <c r="F586" s="415">
        <v>0</v>
      </c>
      <c r="G586" s="415">
        <v>100</v>
      </c>
    </row>
    <row r="587" spans="1:7" x14ac:dyDescent="0.3">
      <c r="A587" s="411" t="s">
        <v>1174</v>
      </c>
      <c r="B587" s="411" t="s">
        <v>1175</v>
      </c>
      <c r="C587" s="415">
        <v>28000</v>
      </c>
      <c r="D587" s="415">
        <v>40228</v>
      </c>
      <c r="E587" s="415">
        <v>33038</v>
      </c>
      <c r="F587" s="415">
        <v>-12228</v>
      </c>
      <c r="G587" s="415">
        <v>143.66999999999999</v>
      </c>
    </row>
    <row r="588" spans="1:7" x14ac:dyDescent="0.3">
      <c r="A588" s="411" t="s">
        <v>1176</v>
      </c>
      <c r="B588" s="411" t="s">
        <v>1177</v>
      </c>
      <c r="C588" s="415">
        <v>75000</v>
      </c>
      <c r="D588" s="415">
        <v>47210</v>
      </c>
      <c r="E588" s="415">
        <v>36010</v>
      </c>
      <c r="F588" s="415">
        <v>27790</v>
      </c>
      <c r="G588" s="415">
        <v>62.95</v>
      </c>
    </row>
    <row r="589" spans="1:7" x14ac:dyDescent="0.3">
      <c r="A589" s="411" t="s">
        <v>1178</v>
      </c>
      <c r="B589" s="411" t="s">
        <v>1179</v>
      </c>
      <c r="C589" s="415">
        <v>20000</v>
      </c>
      <c r="D589" s="415">
        <v>9637.5</v>
      </c>
      <c r="E589" s="415">
        <v>200</v>
      </c>
      <c r="F589" s="415">
        <v>10362.5</v>
      </c>
      <c r="G589" s="415">
        <v>48.19</v>
      </c>
    </row>
    <row r="590" spans="1:7" x14ac:dyDescent="0.3">
      <c r="A590" s="411" t="s">
        <v>1180</v>
      </c>
      <c r="B590" s="411" t="s">
        <v>1181</v>
      </c>
      <c r="C590" s="415">
        <v>15000</v>
      </c>
      <c r="D590" s="415">
        <v>700</v>
      </c>
      <c r="E590" s="415">
        <v>0</v>
      </c>
      <c r="F590" s="415">
        <v>14300</v>
      </c>
      <c r="G590" s="415">
        <v>4.67</v>
      </c>
    </row>
    <row r="591" spans="1:7" x14ac:dyDescent="0.3">
      <c r="A591" s="411" t="s">
        <v>1182</v>
      </c>
      <c r="B591" s="411" t="s">
        <v>1183</v>
      </c>
      <c r="C591" s="415">
        <v>5000</v>
      </c>
      <c r="D591" s="415">
        <v>3500</v>
      </c>
      <c r="E591" s="415">
        <v>0</v>
      </c>
      <c r="F591" s="415">
        <v>1500</v>
      </c>
      <c r="G591" s="415">
        <v>70</v>
      </c>
    </row>
    <row r="592" spans="1:7" x14ac:dyDescent="0.3">
      <c r="A592" s="411" t="s">
        <v>1184</v>
      </c>
      <c r="B592" s="411" t="s">
        <v>1185</v>
      </c>
      <c r="C592" s="415">
        <v>13000</v>
      </c>
      <c r="D592" s="415">
        <v>13600</v>
      </c>
      <c r="E592" s="415">
        <v>13600</v>
      </c>
      <c r="F592" s="415">
        <v>-600</v>
      </c>
      <c r="G592" s="415">
        <v>104.62</v>
      </c>
    </row>
    <row r="593" spans="1:7" x14ac:dyDescent="0.3">
      <c r="A593" s="411" t="s">
        <v>1186</v>
      </c>
      <c r="B593" s="411" t="s">
        <v>1187</v>
      </c>
      <c r="C593" s="415">
        <v>26000</v>
      </c>
      <c r="D593" s="415">
        <v>4000</v>
      </c>
      <c r="E593" s="415">
        <v>-2000</v>
      </c>
      <c r="F593" s="415">
        <v>22000</v>
      </c>
      <c r="G593" s="415">
        <v>15.38</v>
      </c>
    </row>
    <row r="594" spans="1:7" x14ac:dyDescent="0.3">
      <c r="A594" s="411" t="s">
        <v>1188</v>
      </c>
      <c r="B594" s="411" t="s">
        <v>1189</v>
      </c>
      <c r="C594" s="415">
        <v>3500</v>
      </c>
      <c r="D594" s="415">
        <v>4310</v>
      </c>
      <c r="E594" s="415">
        <v>0</v>
      </c>
      <c r="F594" s="415">
        <v>-810</v>
      </c>
      <c r="G594" s="415">
        <v>123.14</v>
      </c>
    </row>
    <row r="595" spans="1:7" x14ac:dyDescent="0.3">
      <c r="A595" s="411" t="s">
        <v>1190</v>
      </c>
      <c r="B595" s="411" t="s">
        <v>1191</v>
      </c>
      <c r="C595" s="415">
        <v>1000</v>
      </c>
      <c r="D595" s="415">
        <v>1000</v>
      </c>
      <c r="E595" s="415">
        <v>1000</v>
      </c>
      <c r="F595" s="415">
        <v>0</v>
      </c>
      <c r="G595" s="415">
        <v>100</v>
      </c>
    </row>
    <row r="596" spans="1:7" x14ac:dyDescent="0.3">
      <c r="A596" s="411" t="s">
        <v>1192</v>
      </c>
      <c r="B596" s="411" t="s">
        <v>1193</v>
      </c>
      <c r="C596" s="415">
        <v>4600</v>
      </c>
      <c r="D596" s="415">
        <v>2180</v>
      </c>
      <c r="E596" s="415">
        <v>0</v>
      </c>
      <c r="F596" s="415">
        <v>2420</v>
      </c>
      <c r="G596" s="415">
        <v>47.39</v>
      </c>
    </row>
    <row r="597" spans="1:7" x14ac:dyDescent="0.3">
      <c r="A597" s="411" t="s">
        <v>1194</v>
      </c>
      <c r="B597" s="411" t="s">
        <v>1195</v>
      </c>
      <c r="C597" s="415">
        <v>500</v>
      </c>
      <c r="D597" s="415">
        <v>0</v>
      </c>
      <c r="E597" s="415">
        <v>0</v>
      </c>
      <c r="F597" s="415">
        <v>500</v>
      </c>
      <c r="G597" s="415">
        <v>0</v>
      </c>
    </row>
    <row r="598" spans="1:7" x14ac:dyDescent="0.3">
      <c r="A598" s="411" t="s">
        <v>1196</v>
      </c>
      <c r="B598" s="411" t="s">
        <v>1197</v>
      </c>
      <c r="C598" s="415">
        <v>1000</v>
      </c>
      <c r="D598" s="415">
        <v>250</v>
      </c>
      <c r="E598" s="415">
        <v>50</v>
      </c>
      <c r="F598" s="415">
        <v>750</v>
      </c>
      <c r="G598" s="415">
        <v>25</v>
      </c>
    </row>
    <row r="599" spans="1:7" x14ac:dyDescent="0.3">
      <c r="A599" s="411" t="s">
        <v>1198</v>
      </c>
      <c r="B599" s="411" t="s">
        <v>1199</v>
      </c>
      <c r="C599" s="415">
        <v>30000</v>
      </c>
      <c r="D599" s="415">
        <v>8088</v>
      </c>
      <c r="E599" s="415">
        <v>350</v>
      </c>
      <c r="F599" s="415">
        <v>21912</v>
      </c>
      <c r="G599" s="415">
        <v>26.96</v>
      </c>
    </row>
    <row r="600" spans="1:7" x14ac:dyDescent="0.3">
      <c r="A600" s="411" t="s">
        <v>1200</v>
      </c>
      <c r="B600" s="411" t="s">
        <v>1201</v>
      </c>
      <c r="C600" s="415">
        <v>6100</v>
      </c>
      <c r="D600" s="415">
        <v>450</v>
      </c>
      <c r="E600" s="415">
        <v>0</v>
      </c>
      <c r="F600" s="415">
        <v>5650</v>
      </c>
      <c r="G600" s="415">
        <v>7.38</v>
      </c>
    </row>
    <row r="601" spans="1:7" x14ac:dyDescent="0.3">
      <c r="A601" s="411" t="s">
        <v>1202</v>
      </c>
      <c r="B601" s="411" t="s">
        <v>1203</v>
      </c>
      <c r="C601" s="415">
        <v>1500</v>
      </c>
      <c r="D601" s="415">
        <v>1500</v>
      </c>
      <c r="E601" s="415">
        <v>1500</v>
      </c>
      <c r="F601" s="415">
        <v>0</v>
      </c>
      <c r="G601" s="415">
        <v>100</v>
      </c>
    </row>
    <row r="602" spans="1:7" x14ac:dyDescent="0.3">
      <c r="A602" s="411" t="s">
        <v>4998</v>
      </c>
      <c r="B602" s="411" t="s">
        <v>3440</v>
      </c>
      <c r="C602" s="415">
        <v>0</v>
      </c>
      <c r="D602" s="415">
        <v>1500</v>
      </c>
      <c r="E602" s="415">
        <v>1500</v>
      </c>
      <c r="F602" s="415">
        <v>-1500</v>
      </c>
      <c r="G602" s="415">
        <v>100</v>
      </c>
    </row>
    <row r="603" spans="1:7" x14ac:dyDescent="0.3">
      <c r="A603" s="411" t="s">
        <v>2540</v>
      </c>
      <c r="B603" s="411" t="s">
        <v>2492</v>
      </c>
      <c r="C603" s="415">
        <v>0</v>
      </c>
      <c r="D603" s="415">
        <v>10.42</v>
      </c>
      <c r="E603" s="415">
        <v>4.76</v>
      </c>
      <c r="F603" s="415">
        <v>-10.42</v>
      </c>
      <c r="G603" s="415">
        <v>100</v>
      </c>
    </row>
    <row r="604" spans="1:7" x14ac:dyDescent="0.3">
      <c r="A604" s="411" t="s">
        <v>1204</v>
      </c>
      <c r="B604" s="411" t="s">
        <v>1205</v>
      </c>
      <c r="C604" s="415">
        <v>0</v>
      </c>
      <c r="D604" s="415">
        <v>796.6</v>
      </c>
      <c r="E604" s="415">
        <v>53.03</v>
      </c>
      <c r="F604" s="415">
        <v>-796.6</v>
      </c>
      <c r="G604" s="415">
        <v>100</v>
      </c>
    </row>
    <row r="605" spans="1:7" x14ac:dyDescent="0.3">
      <c r="A605" s="411" t="s">
        <v>1206</v>
      </c>
      <c r="B605" s="411" t="s">
        <v>44</v>
      </c>
      <c r="C605" s="415">
        <v>27428</v>
      </c>
      <c r="D605" s="415">
        <v>13714.02</v>
      </c>
      <c r="E605" s="415">
        <v>6857.01</v>
      </c>
      <c r="F605" s="415">
        <v>13713.98</v>
      </c>
      <c r="G605" s="415">
        <v>50</v>
      </c>
    </row>
    <row r="606" spans="1:7" x14ac:dyDescent="0.3">
      <c r="A606" s="411" t="s">
        <v>1207</v>
      </c>
      <c r="B606" s="411" t="s">
        <v>244</v>
      </c>
      <c r="C606" s="415">
        <v>10000</v>
      </c>
      <c r="D606" s="415">
        <v>0</v>
      </c>
      <c r="E606" s="415">
        <v>0</v>
      </c>
      <c r="F606" s="415">
        <v>10000</v>
      </c>
      <c r="G606" s="415">
        <v>0</v>
      </c>
    </row>
    <row r="607" spans="1:7" x14ac:dyDescent="0.3">
      <c r="A607" s="411" t="s">
        <v>1208</v>
      </c>
      <c r="B607" s="411" t="s">
        <v>1209</v>
      </c>
      <c r="C607" s="415">
        <v>150000</v>
      </c>
      <c r="D607" s="415">
        <v>0</v>
      </c>
      <c r="E607" s="415">
        <v>0</v>
      </c>
      <c r="F607" s="415">
        <v>150000</v>
      </c>
      <c r="G607" s="415">
        <v>0</v>
      </c>
    </row>
    <row r="608" spans="1:7" x14ac:dyDescent="0.3">
      <c r="A608" s="411" t="s">
        <v>1210</v>
      </c>
      <c r="B608" s="411" t="s">
        <v>51</v>
      </c>
      <c r="C608" s="415">
        <v>80500</v>
      </c>
      <c r="D608" s="415">
        <v>40561.94</v>
      </c>
      <c r="E608" s="415">
        <v>21847.85</v>
      </c>
      <c r="F608" s="415">
        <v>39938.06</v>
      </c>
      <c r="G608" s="415">
        <v>50.39</v>
      </c>
    </row>
    <row r="609" spans="1:7" x14ac:dyDescent="0.3">
      <c r="A609" s="411" t="s">
        <v>1211</v>
      </c>
      <c r="B609" s="411" t="s">
        <v>181</v>
      </c>
      <c r="C609" s="415">
        <v>2040</v>
      </c>
      <c r="D609" s="415">
        <v>348.31</v>
      </c>
      <c r="E609" s="415">
        <v>129.9</v>
      </c>
      <c r="F609" s="415">
        <v>1691.69</v>
      </c>
      <c r="G609" s="415">
        <v>17.07</v>
      </c>
    </row>
    <row r="610" spans="1:7" x14ac:dyDescent="0.3">
      <c r="A610" s="411" t="s">
        <v>1212</v>
      </c>
      <c r="B610" s="411" t="s">
        <v>580</v>
      </c>
      <c r="C610" s="415">
        <v>13612</v>
      </c>
      <c r="D610" s="415">
        <v>9357.83</v>
      </c>
      <c r="E610" s="415">
        <v>5896.09</v>
      </c>
      <c r="F610" s="415">
        <v>4254.17</v>
      </c>
      <c r="G610" s="415">
        <v>68.75</v>
      </c>
    </row>
    <row r="611" spans="1:7" x14ac:dyDescent="0.3">
      <c r="A611" s="411" t="s">
        <v>1213</v>
      </c>
      <c r="B611" s="411" t="s">
        <v>259</v>
      </c>
      <c r="C611" s="415">
        <v>8000</v>
      </c>
      <c r="D611" s="415">
        <v>3799.92</v>
      </c>
      <c r="E611" s="415">
        <v>2107.8000000000002</v>
      </c>
      <c r="F611" s="415">
        <v>4200.08</v>
      </c>
      <c r="G611" s="415">
        <v>47.5</v>
      </c>
    </row>
    <row r="612" spans="1:7" x14ac:dyDescent="0.3">
      <c r="A612" s="411" t="s">
        <v>1214</v>
      </c>
      <c r="B612" s="411" t="s">
        <v>53</v>
      </c>
      <c r="C612" s="415">
        <v>13000</v>
      </c>
      <c r="D612" s="415">
        <v>5519.64</v>
      </c>
      <c r="E612" s="415">
        <v>2967.24</v>
      </c>
      <c r="F612" s="415">
        <v>7480.36</v>
      </c>
      <c r="G612" s="415">
        <v>42.46</v>
      </c>
    </row>
    <row r="613" spans="1:7" x14ac:dyDescent="0.3">
      <c r="A613" s="411" t="s">
        <v>1215</v>
      </c>
      <c r="B613" s="411" t="s">
        <v>257</v>
      </c>
      <c r="C613" s="415">
        <v>4100</v>
      </c>
      <c r="D613" s="415">
        <v>0</v>
      </c>
      <c r="E613" s="415">
        <v>0</v>
      </c>
      <c r="F613" s="415">
        <v>4100</v>
      </c>
      <c r="G613" s="415">
        <v>0</v>
      </c>
    </row>
    <row r="614" spans="1:7" x14ac:dyDescent="0.3">
      <c r="A614" s="411" t="s">
        <v>1216</v>
      </c>
      <c r="B614" s="411" t="s">
        <v>588</v>
      </c>
      <c r="C614" s="415">
        <v>8900</v>
      </c>
      <c r="D614" s="415">
        <v>4617.59</v>
      </c>
      <c r="E614" s="415">
        <v>2566.31</v>
      </c>
      <c r="F614" s="415">
        <v>4282.41</v>
      </c>
      <c r="G614" s="415">
        <v>51.88</v>
      </c>
    </row>
    <row r="615" spans="1:7" x14ac:dyDescent="0.3">
      <c r="A615" s="411" t="s">
        <v>1217</v>
      </c>
      <c r="B615" s="411" t="s">
        <v>812</v>
      </c>
      <c r="C615" s="415">
        <v>2400</v>
      </c>
      <c r="D615" s="415">
        <v>1199.8399999999999</v>
      </c>
      <c r="E615" s="415">
        <v>645.91999999999996</v>
      </c>
      <c r="F615" s="415">
        <v>1200.1600000000001</v>
      </c>
      <c r="G615" s="415">
        <v>49.99</v>
      </c>
    </row>
    <row r="616" spans="1:7" x14ac:dyDescent="0.3">
      <c r="A616" s="411" t="s">
        <v>1218</v>
      </c>
      <c r="B616" s="411" t="s">
        <v>592</v>
      </c>
      <c r="C616" s="415">
        <v>750</v>
      </c>
      <c r="D616" s="415">
        <v>480.86</v>
      </c>
      <c r="E616" s="415">
        <v>258.02</v>
      </c>
      <c r="F616" s="415">
        <v>269.14</v>
      </c>
      <c r="G616" s="415">
        <v>64.11</v>
      </c>
    </row>
    <row r="617" spans="1:7" x14ac:dyDescent="0.3">
      <c r="A617" s="411" t="s">
        <v>1219</v>
      </c>
      <c r="B617" s="411" t="s">
        <v>44</v>
      </c>
      <c r="C617" s="415">
        <v>30247</v>
      </c>
      <c r="D617" s="415">
        <v>15123.48</v>
      </c>
      <c r="E617" s="415">
        <v>7561.74</v>
      </c>
      <c r="F617" s="415">
        <v>15123.52</v>
      </c>
      <c r="G617" s="415">
        <v>50</v>
      </c>
    </row>
    <row r="618" spans="1:7" x14ac:dyDescent="0.3">
      <c r="A618" s="411" t="s">
        <v>1220</v>
      </c>
      <c r="B618" s="411" t="s">
        <v>1221</v>
      </c>
      <c r="C618" s="415">
        <v>18000</v>
      </c>
      <c r="D618" s="415">
        <v>9815.61</v>
      </c>
      <c r="E618" s="415">
        <v>5047.7700000000004</v>
      </c>
      <c r="F618" s="415">
        <v>8184.39</v>
      </c>
      <c r="G618" s="415">
        <v>54.53</v>
      </c>
    </row>
    <row r="619" spans="1:7" x14ac:dyDescent="0.3">
      <c r="A619" s="411" t="s">
        <v>1222</v>
      </c>
      <c r="B619" s="411" t="s">
        <v>914</v>
      </c>
      <c r="C619" s="415">
        <v>2550</v>
      </c>
      <c r="D619" s="415">
        <v>0</v>
      </c>
      <c r="E619" s="415">
        <v>0</v>
      </c>
      <c r="F619" s="415">
        <v>2550</v>
      </c>
      <c r="G619" s="415">
        <v>0</v>
      </c>
    </row>
    <row r="620" spans="1:7" x14ac:dyDescent="0.3">
      <c r="A620" s="411" t="s">
        <v>1223</v>
      </c>
      <c r="B620" s="411" t="s">
        <v>713</v>
      </c>
      <c r="C620" s="415">
        <v>0</v>
      </c>
      <c r="D620" s="415">
        <v>15.75</v>
      </c>
      <c r="E620" s="415">
        <v>3.99</v>
      </c>
      <c r="F620" s="415">
        <v>-15.75</v>
      </c>
      <c r="G620" s="415">
        <v>100</v>
      </c>
    </row>
    <row r="621" spans="1:7" x14ac:dyDescent="0.3">
      <c r="A621" s="411" t="s">
        <v>1224</v>
      </c>
      <c r="B621" s="411" t="s">
        <v>252</v>
      </c>
      <c r="C621" s="415">
        <v>5101</v>
      </c>
      <c r="D621" s="415">
        <v>3579.38</v>
      </c>
      <c r="E621" s="415">
        <v>1702.55</v>
      </c>
      <c r="F621" s="415">
        <v>1521.62</v>
      </c>
      <c r="G621" s="415">
        <v>70.17</v>
      </c>
    </row>
    <row r="622" spans="1:7" x14ac:dyDescent="0.3">
      <c r="A622" s="411" t="s">
        <v>1226</v>
      </c>
      <c r="B622" s="411" t="s">
        <v>1227</v>
      </c>
      <c r="C622" s="415">
        <v>1500</v>
      </c>
      <c r="D622" s="415">
        <v>2718.78</v>
      </c>
      <c r="E622" s="415">
        <v>137.91</v>
      </c>
      <c r="F622" s="415">
        <v>-1218.78</v>
      </c>
      <c r="G622" s="415">
        <v>181.25</v>
      </c>
    </row>
    <row r="623" spans="1:7" x14ac:dyDescent="0.3">
      <c r="A623" s="411" t="s">
        <v>1228</v>
      </c>
      <c r="B623" s="411" t="s">
        <v>183</v>
      </c>
      <c r="C623" s="415">
        <v>2000</v>
      </c>
      <c r="D623" s="415">
        <v>0</v>
      </c>
      <c r="E623" s="415">
        <v>0</v>
      </c>
      <c r="F623" s="415">
        <v>2000</v>
      </c>
      <c r="G623" s="415">
        <v>0</v>
      </c>
    </row>
    <row r="624" spans="1:7" x14ac:dyDescent="0.3">
      <c r="A624" s="411" t="s">
        <v>1229</v>
      </c>
      <c r="B624" s="411" t="s">
        <v>1227</v>
      </c>
      <c r="C624" s="415">
        <v>1838</v>
      </c>
      <c r="D624" s="415">
        <v>456</v>
      </c>
      <c r="E624" s="415">
        <v>456</v>
      </c>
      <c r="F624" s="415">
        <v>1382</v>
      </c>
      <c r="G624" s="415">
        <v>24.81</v>
      </c>
    </row>
    <row r="625" spans="1:7" x14ac:dyDescent="0.3">
      <c r="A625" s="411" t="s">
        <v>1230</v>
      </c>
      <c r="B625" s="411" t="s">
        <v>55</v>
      </c>
      <c r="C625" s="415">
        <v>13779</v>
      </c>
      <c r="D625" s="415">
        <v>12210.03</v>
      </c>
      <c r="E625" s="415">
        <v>12210.03</v>
      </c>
      <c r="F625" s="415">
        <v>1568.97</v>
      </c>
      <c r="G625" s="415">
        <v>88.61</v>
      </c>
    </row>
    <row r="626" spans="1:7" x14ac:dyDescent="0.3">
      <c r="A626" s="411" t="s">
        <v>1231</v>
      </c>
      <c r="B626" s="411" t="s">
        <v>575</v>
      </c>
      <c r="C626" s="415">
        <v>18383</v>
      </c>
      <c r="D626" s="415">
        <v>8639.58</v>
      </c>
      <c r="E626" s="415">
        <v>8138.7</v>
      </c>
      <c r="F626" s="415">
        <v>9743.42</v>
      </c>
      <c r="G626" s="415">
        <v>47</v>
      </c>
    </row>
    <row r="627" spans="1:7" x14ac:dyDescent="0.3">
      <c r="A627" s="411" t="s">
        <v>1232</v>
      </c>
      <c r="B627" s="411" t="s">
        <v>1233</v>
      </c>
      <c r="C627" s="415">
        <v>625</v>
      </c>
      <c r="D627" s="415">
        <v>472.2</v>
      </c>
      <c r="E627" s="415">
        <v>0</v>
      </c>
      <c r="F627" s="415">
        <v>152.80000000000001</v>
      </c>
      <c r="G627" s="415">
        <v>75.55</v>
      </c>
    </row>
    <row r="628" spans="1:7" x14ac:dyDescent="0.3">
      <c r="A628" s="411" t="s">
        <v>1234</v>
      </c>
      <c r="B628" s="411" t="s">
        <v>1227</v>
      </c>
      <c r="C628" s="415">
        <v>625</v>
      </c>
      <c r="D628" s="415">
        <v>169</v>
      </c>
      <c r="E628" s="415">
        <v>0</v>
      </c>
      <c r="F628" s="415">
        <v>456</v>
      </c>
      <c r="G628" s="415">
        <v>27.04</v>
      </c>
    </row>
    <row r="629" spans="1:7" x14ac:dyDescent="0.3">
      <c r="A629" s="411" t="s">
        <v>1235</v>
      </c>
      <c r="B629" s="411" t="s">
        <v>183</v>
      </c>
      <c r="C629" s="415">
        <v>3124</v>
      </c>
      <c r="D629" s="415">
        <v>985.09</v>
      </c>
      <c r="E629" s="415">
        <v>0</v>
      </c>
      <c r="F629" s="415">
        <v>2138.91</v>
      </c>
      <c r="G629" s="415">
        <v>31.53</v>
      </c>
    </row>
    <row r="630" spans="1:7" x14ac:dyDescent="0.3">
      <c r="A630" s="411" t="s">
        <v>1236</v>
      </c>
      <c r="B630" s="411" t="s">
        <v>575</v>
      </c>
      <c r="C630" s="415">
        <v>625</v>
      </c>
      <c r="D630" s="415">
        <v>724.97</v>
      </c>
      <c r="E630" s="415">
        <v>0</v>
      </c>
      <c r="F630" s="415">
        <v>-99.97</v>
      </c>
      <c r="G630" s="415">
        <v>116</v>
      </c>
    </row>
    <row r="631" spans="1:7" x14ac:dyDescent="0.3">
      <c r="A631" s="411" t="s">
        <v>1237</v>
      </c>
      <c r="B631" s="411" t="s">
        <v>183</v>
      </c>
      <c r="C631" s="415">
        <v>10000</v>
      </c>
      <c r="D631" s="415">
        <v>7072.33</v>
      </c>
      <c r="E631" s="415">
        <v>1300</v>
      </c>
      <c r="F631" s="415">
        <v>2927.67</v>
      </c>
      <c r="G631" s="415">
        <v>70.72</v>
      </c>
    </row>
    <row r="632" spans="1:7" x14ac:dyDescent="0.3">
      <c r="A632" s="411" t="s">
        <v>1238</v>
      </c>
      <c r="B632" s="411" t="s">
        <v>183</v>
      </c>
      <c r="C632" s="415">
        <v>1500</v>
      </c>
      <c r="D632" s="415">
        <v>0</v>
      </c>
      <c r="E632" s="415">
        <v>0</v>
      </c>
      <c r="F632" s="415">
        <v>1500</v>
      </c>
      <c r="G632" s="415">
        <v>0</v>
      </c>
    </row>
    <row r="633" spans="1:7" x14ac:dyDescent="0.3">
      <c r="A633" s="411" t="s">
        <v>1239</v>
      </c>
      <c r="B633" s="411" t="s">
        <v>1227</v>
      </c>
      <c r="C633" s="415">
        <v>236</v>
      </c>
      <c r="D633" s="415">
        <v>101</v>
      </c>
      <c r="E633" s="415">
        <v>101</v>
      </c>
      <c r="F633" s="415">
        <v>135</v>
      </c>
      <c r="G633" s="415">
        <v>42.8</v>
      </c>
    </row>
    <row r="634" spans="1:7" x14ac:dyDescent="0.3">
      <c r="A634" s="411" t="s">
        <v>1240</v>
      </c>
      <c r="B634" s="411" t="s">
        <v>183</v>
      </c>
      <c r="C634" s="415">
        <v>5264</v>
      </c>
      <c r="D634" s="415">
        <v>5101.83</v>
      </c>
      <c r="E634" s="415">
        <v>1716.83</v>
      </c>
      <c r="F634" s="415">
        <v>162.16999999999999</v>
      </c>
      <c r="G634" s="415">
        <v>96.92</v>
      </c>
    </row>
    <row r="635" spans="1:7" x14ac:dyDescent="0.3">
      <c r="A635" s="411" t="s">
        <v>1241</v>
      </c>
      <c r="B635" s="411" t="s">
        <v>1242</v>
      </c>
      <c r="C635" s="415">
        <v>6880</v>
      </c>
      <c r="D635" s="415">
        <v>4556.83</v>
      </c>
      <c r="E635" s="415">
        <v>1520</v>
      </c>
      <c r="F635" s="415">
        <v>2323.17</v>
      </c>
      <c r="G635" s="415">
        <v>66.23</v>
      </c>
    </row>
    <row r="636" spans="1:7" x14ac:dyDescent="0.3">
      <c r="A636" s="411" t="s">
        <v>1243</v>
      </c>
      <c r="B636" s="411" t="s">
        <v>1244</v>
      </c>
      <c r="C636" s="415">
        <v>27099</v>
      </c>
      <c r="D636" s="415">
        <v>11200</v>
      </c>
      <c r="E636" s="415">
        <v>11200</v>
      </c>
      <c r="F636" s="415">
        <v>15899</v>
      </c>
      <c r="G636" s="415">
        <v>41.33</v>
      </c>
    </row>
    <row r="637" spans="1:7" x14ac:dyDescent="0.3">
      <c r="A637" s="411" t="s">
        <v>1245</v>
      </c>
      <c r="B637" s="411" t="s">
        <v>1246</v>
      </c>
      <c r="C637" s="415">
        <v>6021</v>
      </c>
      <c r="D637" s="415">
        <v>3515</v>
      </c>
      <c r="E637" s="415">
        <v>1716</v>
      </c>
      <c r="F637" s="415">
        <v>2506</v>
      </c>
      <c r="G637" s="415">
        <v>58.38</v>
      </c>
    </row>
    <row r="638" spans="1:7" x14ac:dyDescent="0.3">
      <c r="A638" s="411" t="s">
        <v>1247</v>
      </c>
      <c r="B638" s="411" t="s">
        <v>575</v>
      </c>
      <c r="C638" s="415">
        <v>0</v>
      </c>
      <c r="D638" s="415">
        <v>275</v>
      </c>
      <c r="E638" s="415">
        <v>0</v>
      </c>
      <c r="F638" s="415">
        <v>-275</v>
      </c>
      <c r="G638" s="415">
        <v>100</v>
      </c>
    </row>
    <row r="639" spans="1:7" x14ac:dyDescent="0.3">
      <c r="A639" s="411" t="s">
        <v>1248</v>
      </c>
      <c r="B639" s="411" t="s">
        <v>1249</v>
      </c>
      <c r="C639" s="415">
        <v>9534</v>
      </c>
      <c r="D639" s="415">
        <v>0</v>
      </c>
      <c r="E639" s="415">
        <v>0</v>
      </c>
      <c r="F639" s="415">
        <v>9534</v>
      </c>
      <c r="G639" s="415">
        <v>0</v>
      </c>
    </row>
    <row r="640" spans="1:7" x14ac:dyDescent="0.3">
      <c r="A640" s="411" t="s">
        <v>1250</v>
      </c>
      <c r="B640" s="411" t="s">
        <v>1242</v>
      </c>
      <c r="C640" s="415">
        <v>347</v>
      </c>
      <c r="D640" s="415">
        <v>0</v>
      </c>
      <c r="E640" s="415">
        <v>0</v>
      </c>
      <c r="F640" s="415">
        <v>347</v>
      </c>
      <c r="G640" s="415">
        <v>0</v>
      </c>
    </row>
    <row r="641" spans="1:7" x14ac:dyDescent="0.3">
      <c r="A641" s="411" t="s">
        <v>1251</v>
      </c>
      <c r="B641" s="411" t="s">
        <v>1227</v>
      </c>
      <c r="C641" s="415">
        <v>1213</v>
      </c>
      <c r="D641" s="415">
        <v>0</v>
      </c>
      <c r="E641" s="415">
        <v>0</v>
      </c>
      <c r="F641" s="415">
        <v>1213</v>
      </c>
      <c r="G641" s="415">
        <v>0</v>
      </c>
    </row>
    <row r="642" spans="1:7" x14ac:dyDescent="0.3">
      <c r="A642" s="411" t="s">
        <v>1252</v>
      </c>
      <c r="B642" s="411" t="s">
        <v>183</v>
      </c>
      <c r="C642" s="415">
        <v>8906</v>
      </c>
      <c r="D642" s="415">
        <v>0</v>
      </c>
      <c r="E642" s="415">
        <v>0</v>
      </c>
      <c r="F642" s="415">
        <v>8906</v>
      </c>
      <c r="G642" s="415">
        <v>0</v>
      </c>
    </row>
    <row r="643" spans="1:7" x14ac:dyDescent="0.3">
      <c r="A643" s="411" t="s">
        <v>1253</v>
      </c>
      <c r="B643" s="411" t="s">
        <v>616</v>
      </c>
      <c r="C643" s="415">
        <v>6942</v>
      </c>
      <c r="D643" s="415">
        <v>7252.39</v>
      </c>
      <c r="E643" s="415">
        <v>7252.39</v>
      </c>
      <c r="F643" s="415">
        <v>-310.39</v>
      </c>
      <c r="G643" s="415">
        <v>104.47</v>
      </c>
    </row>
    <row r="644" spans="1:7" x14ac:dyDescent="0.3">
      <c r="A644" s="411" t="s">
        <v>1254</v>
      </c>
      <c r="B644" s="411" t="s">
        <v>1242</v>
      </c>
      <c r="C644" s="415">
        <v>17705</v>
      </c>
      <c r="D644" s="415">
        <v>17255.87</v>
      </c>
      <c r="E644" s="415">
        <v>17255.87</v>
      </c>
      <c r="F644" s="415">
        <v>449.13</v>
      </c>
      <c r="G644" s="415">
        <v>97.46</v>
      </c>
    </row>
    <row r="645" spans="1:7" x14ac:dyDescent="0.3">
      <c r="A645" s="411" t="s">
        <v>1255</v>
      </c>
      <c r="B645" s="411" t="s">
        <v>1256</v>
      </c>
      <c r="C645" s="415">
        <v>7536</v>
      </c>
      <c r="D645" s="415">
        <v>7200</v>
      </c>
      <c r="E645" s="415">
        <v>7200</v>
      </c>
      <c r="F645" s="415">
        <v>336</v>
      </c>
      <c r="G645" s="415">
        <v>95.54</v>
      </c>
    </row>
    <row r="646" spans="1:7" x14ac:dyDescent="0.3">
      <c r="A646" s="411" t="s">
        <v>1257</v>
      </c>
      <c r="B646" s="411" t="s">
        <v>183</v>
      </c>
      <c r="C646" s="415">
        <v>3817</v>
      </c>
      <c r="D646" s="415">
        <v>2722.82</v>
      </c>
      <c r="E646" s="415">
        <v>2722.82</v>
      </c>
      <c r="F646" s="415">
        <v>1094.18</v>
      </c>
      <c r="G646" s="415">
        <v>71.33</v>
      </c>
    </row>
    <row r="647" spans="1:7" x14ac:dyDescent="0.3">
      <c r="A647" s="411" t="s">
        <v>1258</v>
      </c>
      <c r="B647" s="411" t="s">
        <v>616</v>
      </c>
      <c r="C647" s="415">
        <v>7262</v>
      </c>
      <c r="D647" s="415">
        <v>0</v>
      </c>
      <c r="E647" s="415">
        <v>0</v>
      </c>
      <c r="F647" s="415">
        <v>7262</v>
      </c>
      <c r="G647" s="415">
        <v>0</v>
      </c>
    </row>
    <row r="648" spans="1:7" x14ac:dyDescent="0.3">
      <c r="A648" s="411" t="s">
        <v>1259</v>
      </c>
      <c r="B648" s="411" t="s">
        <v>1242</v>
      </c>
      <c r="C648" s="415">
        <v>17638</v>
      </c>
      <c r="D648" s="415">
        <v>0</v>
      </c>
      <c r="E648" s="415">
        <v>0</v>
      </c>
      <c r="F648" s="415">
        <v>17638</v>
      </c>
      <c r="G648" s="415">
        <v>0</v>
      </c>
    </row>
    <row r="649" spans="1:7" x14ac:dyDescent="0.3">
      <c r="A649" s="411" t="s">
        <v>1260</v>
      </c>
      <c r="B649" s="411" t="s">
        <v>1256</v>
      </c>
      <c r="C649" s="415">
        <v>7470</v>
      </c>
      <c r="D649" s="415">
        <v>0</v>
      </c>
      <c r="E649" s="415">
        <v>0</v>
      </c>
      <c r="F649" s="415">
        <v>7470</v>
      </c>
      <c r="G649" s="415">
        <v>0</v>
      </c>
    </row>
    <row r="650" spans="1:7" x14ac:dyDescent="0.3">
      <c r="A650" s="411" t="s">
        <v>1261</v>
      </c>
      <c r="B650" s="411" t="s">
        <v>183</v>
      </c>
      <c r="C650" s="415">
        <v>3631</v>
      </c>
      <c r="D650" s="415">
        <v>1558.48</v>
      </c>
      <c r="E650" s="415">
        <v>1558.48</v>
      </c>
      <c r="F650" s="415">
        <v>2072.52</v>
      </c>
      <c r="G650" s="415">
        <v>42.92</v>
      </c>
    </row>
    <row r="651" spans="1:7" x14ac:dyDescent="0.3">
      <c r="A651" s="411" t="s">
        <v>1262</v>
      </c>
      <c r="B651" s="411" t="s">
        <v>183</v>
      </c>
      <c r="C651" s="415">
        <v>3000</v>
      </c>
      <c r="D651" s="415">
        <v>0</v>
      </c>
      <c r="E651" s="415">
        <v>0</v>
      </c>
      <c r="F651" s="415">
        <v>3000</v>
      </c>
      <c r="G651" s="415">
        <v>0</v>
      </c>
    </row>
    <row r="652" spans="1:7" x14ac:dyDescent="0.3">
      <c r="A652" s="411" t="s">
        <v>1263</v>
      </c>
      <c r="B652" s="411" t="s">
        <v>575</v>
      </c>
      <c r="C652" s="415">
        <v>25000</v>
      </c>
      <c r="D652" s="415">
        <v>14125</v>
      </c>
      <c r="E652" s="415">
        <v>0</v>
      </c>
      <c r="F652" s="415">
        <v>10875</v>
      </c>
      <c r="G652" s="415">
        <v>56.5</v>
      </c>
    </row>
    <row r="653" spans="1:7" x14ac:dyDescent="0.3">
      <c r="A653" s="411" t="s">
        <v>1264</v>
      </c>
      <c r="B653" s="411" t="s">
        <v>1227</v>
      </c>
      <c r="C653" s="415">
        <v>488</v>
      </c>
      <c r="D653" s="415">
        <v>551.66</v>
      </c>
      <c r="E653" s="415">
        <v>0</v>
      </c>
      <c r="F653" s="415">
        <v>-63.66</v>
      </c>
      <c r="G653" s="415">
        <v>113.05</v>
      </c>
    </row>
    <row r="654" spans="1:7" x14ac:dyDescent="0.3">
      <c r="A654" s="411" t="s">
        <v>1265</v>
      </c>
      <c r="B654" s="411" t="s">
        <v>1266</v>
      </c>
      <c r="C654" s="415">
        <v>878</v>
      </c>
      <c r="D654" s="415">
        <v>300</v>
      </c>
      <c r="E654" s="415">
        <v>0</v>
      </c>
      <c r="F654" s="415">
        <v>578</v>
      </c>
      <c r="G654" s="415">
        <v>34.17</v>
      </c>
    </row>
    <row r="655" spans="1:7" x14ac:dyDescent="0.3">
      <c r="A655" s="411" t="s">
        <v>1267</v>
      </c>
      <c r="B655" s="411" t="s">
        <v>183</v>
      </c>
      <c r="C655" s="415">
        <v>13658</v>
      </c>
      <c r="D655" s="415">
        <v>9508.7099999999991</v>
      </c>
      <c r="E655" s="415">
        <v>0</v>
      </c>
      <c r="F655" s="415">
        <v>4149.29</v>
      </c>
      <c r="G655" s="415">
        <v>69.62</v>
      </c>
    </row>
    <row r="656" spans="1:7" x14ac:dyDescent="0.3">
      <c r="A656" s="411" t="s">
        <v>1268</v>
      </c>
      <c r="B656" s="411" t="s">
        <v>575</v>
      </c>
      <c r="C656" s="415">
        <v>975</v>
      </c>
      <c r="D656" s="415">
        <v>943.65</v>
      </c>
      <c r="E656" s="415">
        <v>0</v>
      </c>
      <c r="F656" s="415">
        <v>31.35</v>
      </c>
      <c r="G656" s="415">
        <v>96.78</v>
      </c>
    </row>
    <row r="657" spans="1:7" x14ac:dyDescent="0.3">
      <c r="A657" s="411" t="s">
        <v>1269</v>
      </c>
      <c r="B657" s="411" t="s">
        <v>183</v>
      </c>
      <c r="C657" s="415">
        <v>1600</v>
      </c>
      <c r="D657" s="415">
        <v>1685</v>
      </c>
      <c r="E657" s="415">
        <v>600</v>
      </c>
      <c r="F657" s="415">
        <v>-85</v>
      </c>
      <c r="G657" s="415">
        <v>105.31</v>
      </c>
    </row>
    <row r="658" spans="1:7" x14ac:dyDescent="0.3">
      <c r="A658" s="411" t="s">
        <v>1270</v>
      </c>
      <c r="B658" s="411" t="s">
        <v>575</v>
      </c>
      <c r="C658" s="415">
        <v>2400</v>
      </c>
      <c r="D658" s="415">
        <v>3509.22</v>
      </c>
      <c r="E658" s="415">
        <v>2348.2199999999998</v>
      </c>
      <c r="F658" s="415">
        <v>-1109.22</v>
      </c>
      <c r="G658" s="415">
        <v>146.22</v>
      </c>
    </row>
    <row r="659" spans="1:7" x14ac:dyDescent="0.3">
      <c r="A659" s="411" t="s">
        <v>1271</v>
      </c>
      <c r="B659" s="411" t="s">
        <v>1272</v>
      </c>
      <c r="C659" s="415">
        <v>20402</v>
      </c>
      <c r="D659" s="415">
        <v>27117.26</v>
      </c>
      <c r="E659" s="415">
        <v>21926.7</v>
      </c>
      <c r="F659" s="415">
        <v>-6715.26</v>
      </c>
      <c r="G659" s="415">
        <v>132.91</v>
      </c>
    </row>
    <row r="660" spans="1:7" x14ac:dyDescent="0.3">
      <c r="A660" s="411" t="s">
        <v>1273</v>
      </c>
      <c r="B660" s="411" t="s">
        <v>183</v>
      </c>
      <c r="C660" s="415">
        <v>255025</v>
      </c>
      <c r="D660" s="415">
        <v>0</v>
      </c>
      <c r="E660" s="415">
        <v>0</v>
      </c>
      <c r="F660" s="415">
        <v>255025</v>
      </c>
      <c r="G660" s="415">
        <v>0</v>
      </c>
    </row>
    <row r="661" spans="1:7" x14ac:dyDescent="0.3">
      <c r="A661" s="411" t="s">
        <v>1274</v>
      </c>
      <c r="B661" s="411" t="s">
        <v>575</v>
      </c>
      <c r="C661" s="415">
        <v>3000</v>
      </c>
      <c r="D661" s="415">
        <v>240.38</v>
      </c>
      <c r="E661" s="415">
        <v>0</v>
      </c>
      <c r="F661" s="415">
        <v>2759.62</v>
      </c>
      <c r="G661" s="415">
        <v>8.01</v>
      </c>
    </row>
    <row r="662" spans="1:7" x14ac:dyDescent="0.3">
      <c r="A662" s="411" t="s">
        <v>1275</v>
      </c>
      <c r="B662" s="411" t="s">
        <v>575</v>
      </c>
      <c r="C662" s="415">
        <v>2000</v>
      </c>
      <c r="D662" s="415">
        <v>0</v>
      </c>
      <c r="E662" s="415">
        <v>0</v>
      </c>
      <c r="F662" s="415">
        <v>2000</v>
      </c>
      <c r="G662" s="415">
        <v>0</v>
      </c>
    </row>
    <row r="663" spans="1:7" x14ac:dyDescent="0.3">
      <c r="A663" s="411" t="s">
        <v>1276</v>
      </c>
      <c r="B663" s="411" t="s">
        <v>1242</v>
      </c>
      <c r="C663" s="415">
        <v>300</v>
      </c>
      <c r="D663" s="415">
        <v>270.36</v>
      </c>
      <c r="E663" s="415">
        <v>270.36</v>
      </c>
      <c r="F663" s="415">
        <v>29.64</v>
      </c>
      <c r="G663" s="415">
        <v>90.12</v>
      </c>
    </row>
    <row r="664" spans="1:7" x14ac:dyDescent="0.3">
      <c r="A664" s="411" t="s">
        <v>1277</v>
      </c>
      <c r="B664" s="411" t="s">
        <v>575</v>
      </c>
      <c r="C664" s="415">
        <v>1200</v>
      </c>
      <c r="D664" s="415">
        <v>1780.61</v>
      </c>
      <c r="E664" s="415">
        <v>1780.61</v>
      </c>
      <c r="F664" s="415">
        <v>-580.61</v>
      </c>
      <c r="G664" s="415">
        <v>148.38</v>
      </c>
    </row>
    <row r="665" spans="1:7" x14ac:dyDescent="0.3">
      <c r="A665" s="411" t="s">
        <v>1278</v>
      </c>
      <c r="B665" s="411" t="s">
        <v>1279</v>
      </c>
      <c r="C665" s="415">
        <v>10000</v>
      </c>
      <c r="D665" s="415">
        <v>4664.82</v>
      </c>
      <c r="E665" s="415">
        <v>1404.6</v>
      </c>
      <c r="F665" s="415">
        <v>5335.18</v>
      </c>
      <c r="G665" s="415">
        <v>46.65</v>
      </c>
    </row>
    <row r="666" spans="1:7" x14ac:dyDescent="0.3">
      <c r="A666" s="411" t="s">
        <v>1280</v>
      </c>
      <c r="B666" s="411" t="s">
        <v>575</v>
      </c>
      <c r="C666" s="415">
        <v>6500</v>
      </c>
      <c r="D666" s="415">
        <v>435.95</v>
      </c>
      <c r="E666" s="415">
        <v>0</v>
      </c>
      <c r="F666" s="415">
        <v>6064.05</v>
      </c>
      <c r="G666" s="415">
        <v>6.71</v>
      </c>
    </row>
    <row r="667" spans="1:7" x14ac:dyDescent="0.3">
      <c r="A667" s="411" t="s">
        <v>1281</v>
      </c>
      <c r="B667" s="411" t="s">
        <v>575</v>
      </c>
      <c r="C667" s="415">
        <v>2000</v>
      </c>
      <c r="D667" s="415">
        <v>2796.63</v>
      </c>
      <c r="E667" s="415">
        <v>2775.48</v>
      </c>
      <c r="F667" s="415">
        <v>-796.63</v>
      </c>
      <c r="G667" s="415">
        <v>139.83000000000001</v>
      </c>
    </row>
    <row r="668" spans="1:7" x14ac:dyDescent="0.3">
      <c r="A668" s="411" t="s">
        <v>1282</v>
      </c>
      <c r="B668" s="411" t="s">
        <v>1283</v>
      </c>
      <c r="C668" s="416">
        <v>7000</v>
      </c>
      <c r="D668" s="416">
        <v>550</v>
      </c>
      <c r="E668" s="416">
        <v>0</v>
      </c>
      <c r="F668" s="416">
        <v>6450</v>
      </c>
      <c r="G668" s="416">
        <v>7.86</v>
      </c>
    </row>
    <row r="669" spans="1:7" x14ac:dyDescent="0.3">
      <c r="A669" s="411" t="s">
        <v>1284</v>
      </c>
      <c r="B669" s="417"/>
      <c r="C669" s="415"/>
      <c r="D669" s="415"/>
      <c r="E669" s="415"/>
      <c r="F669" s="415"/>
      <c r="G669" s="415"/>
    </row>
    <row r="670" spans="1:7" x14ac:dyDescent="0.3">
      <c r="A670" s="274"/>
      <c r="B670" s="274"/>
      <c r="C670" s="275"/>
      <c r="D670" s="275"/>
      <c r="E670" s="275"/>
      <c r="F670" s="275"/>
      <c r="G670" s="275"/>
    </row>
    <row r="671" spans="1:7" x14ac:dyDescent="0.3">
      <c r="A671" s="411" t="s">
        <v>975</v>
      </c>
      <c r="B671" s="417"/>
      <c r="C671" s="415">
        <v>731286</v>
      </c>
      <c r="D671" s="415">
        <v>446835.03</v>
      </c>
      <c r="E671" s="415">
        <v>95513.87</v>
      </c>
      <c r="F671" s="415">
        <v>284450.96999999997</v>
      </c>
      <c r="G671" s="415">
        <v>61.1</v>
      </c>
    </row>
    <row r="672" spans="1:7" x14ac:dyDescent="0.3">
      <c r="A672" s="411" t="s">
        <v>976</v>
      </c>
      <c r="B672" s="417"/>
      <c r="C672" s="416">
        <v>736126</v>
      </c>
      <c r="D672" s="416">
        <v>257086.6</v>
      </c>
      <c r="E672" s="416">
        <v>156327.18</v>
      </c>
      <c r="F672" s="416">
        <v>479039.4</v>
      </c>
      <c r="G672" s="416">
        <v>34.92</v>
      </c>
    </row>
    <row r="673" spans="1:7" x14ac:dyDescent="0.3">
      <c r="A673" s="411" t="s">
        <v>977</v>
      </c>
      <c r="B673" s="417"/>
      <c r="C673" s="415">
        <v>-4840</v>
      </c>
      <c r="D673" s="415">
        <v>189748.43</v>
      </c>
      <c r="E673" s="415">
        <v>-60813.31</v>
      </c>
      <c r="F673" s="415">
        <v>-194588.43</v>
      </c>
      <c r="G673" s="415">
        <v>3920.42</v>
      </c>
    </row>
    <row r="674" spans="1:7" x14ac:dyDescent="0.3">
      <c r="A674" s="274"/>
      <c r="B674" s="274"/>
      <c r="C674" s="275"/>
      <c r="D674" s="275"/>
      <c r="E674" s="275"/>
      <c r="F674" s="275"/>
      <c r="G674" s="275"/>
    </row>
    <row r="675" spans="1:7" x14ac:dyDescent="0.3">
      <c r="A675" s="411" t="s">
        <v>372</v>
      </c>
      <c r="B675" s="410"/>
      <c r="C675" s="410"/>
      <c r="D675" s="410"/>
      <c r="E675" s="410"/>
      <c r="F675" s="410"/>
      <c r="G675" s="410"/>
    </row>
    <row r="676" spans="1:7" x14ac:dyDescent="0.3">
      <c r="A676" s="411" t="s">
        <v>1285</v>
      </c>
      <c r="B676" s="411" t="s">
        <v>43</v>
      </c>
      <c r="C676" s="415">
        <v>1650000</v>
      </c>
      <c r="D676" s="415">
        <v>1669847.19</v>
      </c>
      <c r="E676" s="415">
        <v>141121.66</v>
      </c>
      <c r="F676" s="415">
        <v>-19847.189999999999</v>
      </c>
      <c r="G676" s="415">
        <v>101.2</v>
      </c>
    </row>
    <row r="677" spans="1:7" x14ac:dyDescent="0.3">
      <c r="A677" s="411" t="s">
        <v>1286</v>
      </c>
      <c r="B677" s="411" t="s">
        <v>49</v>
      </c>
      <c r="C677" s="415">
        <v>40000</v>
      </c>
      <c r="D677" s="415">
        <v>62361.04</v>
      </c>
      <c r="E677" s="415">
        <v>62361.04</v>
      </c>
      <c r="F677" s="415">
        <v>-22361.040000000001</v>
      </c>
      <c r="G677" s="415">
        <v>155.9</v>
      </c>
    </row>
    <row r="678" spans="1:7" x14ac:dyDescent="0.3">
      <c r="A678" s="411" t="s">
        <v>1287</v>
      </c>
      <c r="B678" s="411" t="s">
        <v>1288</v>
      </c>
      <c r="C678" s="415">
        <v>20000</v>
      </c>
      <c r="D678" s="415">
        <v>14595</v>
      </c>
      <c r="E678" s="415">
        <v>12152</v>
      </c>
      <c r="F678" s="415">
        <v>5405</v>
      </c>
      <c r="G678" s="415">
        <v>72.98</v>
      </c>
    </row>
    <row r="679" spans="1:7" x14ac:dyDescent="0.3">
      <c r="A679" s="411" t="s">
        <v>2541</v>
      </c>
      <c r="B679" s="411" t="s">
        <v>2492</v>
      </c>
      <c r="C679" s="415">
        <v>0</v>
      </c>
      <c r="D679" s="415">
        <v>69.63</v>
      </c>
      <c r="E679" s="415">
        <v>43.03</v>
      </c>
      <c r="F679" s="415">
        <v>-69.63</v>
      </c>
      <c r="G679" s="415">
        <v>100</v>
      </c>
    </row>
    <row r="680" spans="1:7" x14ac:dyDescent="0.3">
      <c r="A680" s="411" t="s">
        <v>1289</v>
      </c>
      <c r="B680" s="411" t="s">
        <v>44</v>
      </c>
      <c r="C680" s="415">
        <v>43238</v>
      </c>
      <c r="D680" s="415">
        <v>21619.02</v>
      </c>
      <c r="E680" s="415">
        <v>10809.51</v>
      </c>
      <c r="F680" s="415">
        <v>21618.98</v>
      </c>
      <c r="G680" s="415">
        <v>50</v>
      </c>
    </row>
    <row r="681" spans="1:7" x14ac:dyDescent="0.3">
      <c r="A681" s="411" t="s">
        <v>1290</v>
      </c>
      <c r="B681" s="411" t="s">
        <v>244</v>
      </c>
      <c r="C681" s="415">
        <v>1040</v>
      </c>
      <c r="D681" s="415">
        <v>77</v>
      </c>
      <c r="E681" s="415">
        <v>0</v>
      </c>
      <c r="F681" s="415">
        <v>963</v>
      </c>
      <c r="G681" s="415">
        <v>7.4</v>
      </c>
    </row>
    <row r="682" spans="1:7" x14ac:dyDescent="0.3">
      <c r="A682" s="411" t="s">
        <v>1291</v>
      </c>
      <c r="B682" s="411" t="s">
        <v>1227</v>
      </c>
      <c r="C682" s="415">
        <v>0</v>
      </c>
      <c r="D682" s="415">
        <v>54.76</v>
      </c>
      <c r="E682" s="415">
        <v>0</v>
      </c>
      <c r="F682" s="415">
        <v>-54.76</v>
      </c>
      <c r="G682" s="415">
        <v>100</v>
      </c>
    </row>
    <row r="683" spans="1:7" x14ac:dyDescent="0.3">
      <c r="A683" s="411" t="s">
        <v>1292</v>
      </c>
      <c r="B683" s="411" t="s">
        <v>183</v>
      </c>
      <c r="C683" s="415">
        <v>150000</v>
      </c>
      <c r="D683" s="415">
        <v>0</v>
      </c>
      <c r="E683" s="415">
        <v>0</v>
      </c>
      <c r="F683" s="415">
        <v>150000</v>
      </c>
      <c r="G683" s="415">
        <v>0</v>
      </c>
    </row>
    <row r="684" spans="1:7" x14ac:dyDescent="0.3">
      <c r="A684" s="411" t="s">
        <v>1293</v>
      </c>
      <c r="B684" s="411" t="s">
        <v>180</v>
      </c>
      <c r="C684" s="415">
        <v>79000</v>
      </c>
      <c r="D684" s="415">
        <v>39213.629999999997</v>
      </c>
      <c r="E684" s="415">
        <v>21124.53</v>
      </c>
      <c r="F684" s="415">
        <v>39786.370000000003</v>
      </c>
      <c r="G684" s="415">
        <v>49.64</v>
      </c>
    </row>
    <row r="685" spans="1:7" x14ac:dyDescent="0.3">
      <c r="A685" s="411" t="s">
        <v>1294</v>
      </c>
      <c r="B685" s="411" t="s">
        <v>181</v>
      </c>
      <c r="C685" s="415">
        <v>0</v>
      </c>
      <c r="D685" s="415">
        <v>1721.25</v>
      </c>
      <c r="E685" s="415">
        <v>627.29999999999995</v>
      </c>
      <c r="F685" s="415">
        <v>-1721.25</v>
      </c>
      <c r="G685" s="415">
        <v>100</v>
      </c>
    </row>
    <row r="686" spans="1:7" x14ac:dyDescent="0.3">
      <c r="A686" s="411" t="s">
        <v>1295</v>
      </c>
      <c r="B686" s="411" t="s">
        <v>582</v>
      </c>
      <c r="C686" s="415">
        <v>2100</v>
      </c>
      <c r="D686" s="415">
        <v>1050</v>
      </c>
      <c r="E686" s="415">
        <v>1050</v>
      </c>
      <c r="F686" s="415">
        <v>1050</v>
      </c>
      <c r="G686" s="415">
        <v>50</v>
      </c>
    </row>
    <row r="687" spans="1:7" x14ac:dyDescent="0.3">
      <c r="A687" s="411" t="s">
        <v>1296</v>
      </c>
      <c r="B687" s="411" t="s">
        <v>259</v>
      </c>
      <c r="C687" s="415">
        <v>6444</v>
      </c>
      <c r="D687" s="415">
        <v>3216.64</v>
      </c>
      <c r="E687" s="415">
        <v>1746.93</v>
      </c>
      <c r="F687" s="415">
        <v>3227.36</v>
      </c>
      <c r="G687" s="415">
        <v>49.92</v>
      </c>
    </row>
    <row r="688" spans="1:7" x14ac:dyDescent="0.3">
      <c r="A688" s="411" t="s">
        <v>1297</v>
      </c>
      <c r="B688" s="411" t="s">
        <v>53</v>
      </c>
      <c r="C688" s="415">
        <v>22206</v>
      </c>
      <c r="D688" s="415">
        <v>8323.75</v>
      </c>
      <c r="E688" s="415">
        <v>4470.97</v>
      </c>
      <c r="F688" s="415">
        <v>13882.25</v>
      </c>
      <c r="G688" s="415">
        <v>37.479999999999997</v>
      </c>
    </row>
    <row r="689" spans="1:7" x14ac:dyDescent="0.3">
      <c r="A689" s="411" t="s">
        <v>1298</v>
      </c>
      <c r="B689" s="411" t="s">
        <v>257</v>
      </c>
      <c r="C689" s="415">
        <v>4200</v>
      </c>
      <c r="D689" s="415">
        <v>0</v>
      </c>
      <c r="E689" s="415">
        <v>0</v>
      </c>
      <c r="F689" s="415">
        <v>4200</v>
      </c>
      <c r="G689" s="415">
        <v>0</v>
      </c>
    </row>
    <row r="690" spans="1:7" x14ac:dyDescent="0.3">
      <c r="A690" s="411" t="s">
        <v>1299</v>
      </c>
      <c r="B690" s="411" t="s">
        <v>54</v>
      </c>
      <c r="C690" s="415">
        <v>10997</v>
      </c>
      <c r="D690" s="415">
        <v>9900</v>
      </c>
      <c r="E690" s="415">
        <v>0</v>
      </c>
      <c r="F690" s="415">
        <v>1097</v>
      </c>
      <c r="G690" s="415">
        <v>90.02</v>
      </c>
    </row>
    <row r="691" spans="1:7" x14ac:dyDescent="0.3">
      <c r="A691" s="411" t="s">
        <v>1300</v>
      </c>
      <c r="B691" s="411" t="s">
        <v>590</v>
      </c>
      <c r="C691" s="415">
        <v>0</v>
      </c>
      <c r="D691" s="415">
        <v>600.08000000000004</v>
      </c>
      <c r="E691" s="415">
        <v>323.12</v>
      </c>
      <c r="F691" s="415">
        <v>-600.08000000000004</v>
      </c>
      <c r="G691" s="415">
        <v>100</v>
      </c>
    </row>
    <row r="692" spans="1:7" x14ac:dyDescent="0.3">
      <c r="A692" s="411" t="s">
        <v>1301</v>
      </c>
      <c r="B692" s="411" t="s">
        <v>592</v>
      </c>
      <c r="C692" s="415">
        <v>950</v>
      </c>
      <c r="D692" s="415">
        <v>824.48</v>
      </c>
      <c r="E692" s="415">
        <v>445.04</v>
      </c>
      <c r="F692" s="415">
        <v>125.52</v>
      </c>
      <c r="G692" s="415">
        <v>86.79</v>
      </c>
    </row>
    <row r="693" spans="1:7" x14ac:dyDescent="0.3">
      <c r="A693" s="411" t="s">
        <v>4999</v>
      </c>
      <c r="B693" s="411" t="s">
        <v>563</v>
      </c>
      <c r="C693" s="415">
        <v>0</v>
      </c>
      <c r="D693" s="415">
        <v>302.11</v>
      </c>
      <c r="E693" s="415">
        <v>302.11</v>
      </c>
      <c r="F693" s="415">
        <v>-302.11</v>
      </c>
      <c r="G693" s="415">
        <v>100</v>
      </c>
    </row>
    <row r="694" spans="1:7" x14ac:dyDescent="0.3">
      <c r="A694" s="411" t="s">
        <v>1302</v>
      </c>
      <c r="B694" s="411" t="s">
        <v>595</v>
      </c>
      <c r="C694" s="415">
        <v>16</v>
      </c>
      <c r="D694" s="415">
        <v>7.82</v>
      </c>
      <c r="E694" s="415">
        <v>4.47</v>
      </c>
      <c r="F694" s="415">
        <v>8.18</v>
      </c>
      <c r="G694" s="415">
        <v>48.88</v>
      </c>
    </row>
    <row r="695" spans="1:7" x14ac:dyDescent="0.3">
      <c r="A695" s="411" t="s">
        <v>1303</v>
      </c>
      <c r="B695" s="411" t="s">
        <v>616</v>
      </c>
      <c r="C695" s="415">
        <v>3168</v>
      </c>
      <c r="D695" s="415">
        <v>526.32000000000005</v>
      </c>
      <c r="E695" s="415">
        <v>260</v>
      </c>
      <c r="F695" s="415">
        <v>2641.68</v>
      </c>
      <c r="G695" s="415">
        <v>16.61</v>
      </c>
    </row>
    <row r="696" spans="1:7" x14ac:dyDescent="0.3">
      <c r="A696" s="411" t="s">
        <v>1304</v>
      </c>
      <c r="B696" s="411" t="s">
        <v>682</v>
      </c>
      <c r="C696" s="415">
        <v>21000</v>
      </c>
      <c r="D696" s="415">
        <v>8451.66</v>
      </c>
      <c r="E696" s="415">
        <v>5313.4</v>
      </c>
      <c r="F696" s="415">
        <v>12548.34</v>
      </c>
      <c r="G696" s="415">
        <v>40.25</v>
      </c>
    </row>
    <row r="697" spans="1:7" x14ac:dyDescent="0.3">
      <c r="A697" s="411" t="s">
        <v>1305</v>
      </c>
      <c r="B697" s="411" t="s">
        <v>258</v>
      </c>
      <c r="C697" s="415">
        <v>2600</v>
      </c>
      <c r="D697" s="415">
        <v>576.91</v>
      </c>
      <c r="E697" s="415">
        <v>324.26</v>
      </c>
      <c r="F697" s="415">
        <v>2023.09</v>
      </c>
      <c r="G697" s="415">
        <v>22.19</v>
      </c>
    </row>
    <row r="698" spans="1:7" x14ac:dyDescent="0.3">
      <c r="A698" s="411" t="s">
        <v>1306</v>
      </c>
      <c r="B698" s="411" t="s">
        <v>44</v>
      </c>
      <c r="C698" s="415">
        <v>78200</v>
      </c>
      <c r="D698" s="415">
        <v>39100.019999999997</v>
      </c>
      <c r="E698" s="415">
        <v>19550.009999999998</v>
      </c>
      <c r="F698" s="415">
        <v>39099.980000000003</v>
      </c>
      <c r="G698" s="415">
        <v>50</v>
      </c>
    </row>
    <row r="699" spans="1:7" x14ac:dyDescent="0.3">
      <c r="A699" s="411" t="s">
        <v>1307</v>
      </c>
      <c r="B699" s="411" t="s">
        <v>685</v>
      </c>
      <c r="C699" s="415">
        <v>2112</v>
      </c>
      <c r="D699" s="415">
        <v>300</v>
      </c>
      <c r="E699" s="415">
        <v>225</v>
      </c>
      <c r="F699" s="415">
        <v>1812</v>
      </c>
      <c r="G699" s="415">
        <v>14.2</v>
      </c>
    </row>
    <row r="700" spans="1:7" x14ac:dyDescent="0.3">
      <c r="A700" s="411" t="s">
        <v>1308</v>
      </c>
      <c r="B700" s="411" t="s">
        <v>687</v>
      </c>
      <c r="C700" s="415">
        <v>3118</v>
      </c>
      <c r="D700" s="415">
        <v>0</v>
      </c>
      <c r="E700" s="415">
        <v>0</v>
      </c>
      <c r="F700" s="415">
        <v>3118</v>
      </c>
      <c r="G700" s="415">
        <v>0</v>
      </c>
    </row>
    <row r="701" spans="1:7" x14ac:dyDescent="0.3">
      <c r="A701" s="411" t="s">
        <v>5000</v>
      </c>
      <c r="B701" s="411" t="s">
        <v>183</v>
      </c>
      <c r="C701" s="415">
        <v>0</v>
      </c>
      <c r="D701" s="415">
        <v>474.46</v>
      </c>
      <c r="E701" s="415">
        <v>474.46</v>
      </c>
      <c r="F701" s="415">
        <v>-474.46</v>
      </c>
      <c r="G701" s="415">
        <v>100</v>
      </c>
    </row>
    <row r="702" spans="1:7" x14ac:dyDescent="0.3">
      <c r="A702" s="411" t="s">
        <v>1309</v>
      </c>
      <c r="B702" s="411" t="s">
        <v>1310</v>
      </c>
      <c r="C702" s="415">
        <v>10445</v>
      </c>
      <c r="D702" s="415">
        <v>9260.5300000000007</v>
      </c>
      <c r="E702" s="415">
        <v>7573.73</v>
      </c>
      <c r="F702" s="415">
        <v>1184.47</v>
      </c>
      <c r="G702" s="415">
        <v>88.66</v>
      </c>
    </row>
    <row r="703" spans="1:7" x14ac:dyDescent="0.3">
      <c r="A703" s="411" t="s">
        <v>1311</v>
      </c>
      <c r="B703" s="411" t="s">
        <v>1312</v>
      </c>
      <c r="C703" s="415">
        <v>10000</v>
      </c>
      <c r="D703" s="415">
        <v>10000</v>
      </c>
      <c r="E703" s="415">
        <v>10000</v>
      </c>
      <c r="F703" s="415">
        <v>0</v>
      </c>
      <c r="G703" s="415">
        <v>100</v>
      </c>
    </row>
    <row r="704" spans="1:7" x14ac:dyDescent="0.3">
      <c r="A704" s="411" t="s">
        <v>1313</v>
      </c>
      <c r="B704" s="411" t="s">
        <v>1314</v>
      </c>
      <c r="C704" s="415">
        <v>23439</v>
      </c>
      <c r="D704" s="415">
        <v>1150</v>
      </c>
      <c r="E704" s="415">
        <v>520</v>
      </c>
      <c r="F704" s="415">
        <v>22289</v>
      </c>
      <c r="G704" s="415">
        <v>4.91</v>
      </c>
    </row>
    <row r="705" spans="1:7" x14ac:dyDescent="0.3">
      <c r="A705" s="411" t="s">
        <v>1315</v>
      </c>
      <c r="B705" s="411" t="s">
        <v>1316</v>
      </c>
      <c r="C705" s="415">
        <v>4224</v>
      </c>
      <c r="D705" s="415">
        <v>975</v>
      </c>
      <c r="E705" s="415">
        <v>650</v>
      </c>
      <c r="F705" s="415">
        <v>3249</v>
      </c>
      <c r="G705" s="415">
        <v>23.08</v>
      </c>
    </row>
    <row r="706" spans="1:7" x14ac:dyDescent="0.3">
      <c r="A706" s="411" t="s">
        <v>1317</v>
      </c>
      <c r="B706" s="411" t="s">
        <v>1318</v>
      </c>
      <c r="C706" s="415">
        <v>122764</v>
      </c>
      <c r="D706" s="415">
        <v>44680.26</v>
      </c>
      <c r="E706" s="415">
        <v>22649.38</v>
      </c>
      <c r="F706" s="415">
        <v>78083.740000000005</v>
      </c>
      <c r="G706" s="415">
        <v>36.4</v>
      </c>
    </row>
    <row r="707" spans="1:7" x14ac:dyDescent="0.3">
      <c r="A707" s="411" t="s">
        <v>1319</v>
      </c>
      <c r="B707" s="411" t="s">
        <v>1221</v>
      </c>
      <c r="C707" s="415">
        <v>1795</v>
      </c>
      <c r="D707" s="415">
        <v>560</v>
      </c>
      <c r="E707" s="415">
        <v>280</v>
      </c>
      <c r="F707" s="415">
        <v>1235</v>
      </c>
      <c r="G707" s="415">
        <v>31.2</v>
      </c>
    </row>
    <row r="708" spans="1:7" x14ac:dyDescent="0.3">
      <c r="A708" s="411" t="s">
        <v>1320</v>
      </c>
      <c r="B708" s="411" t="s">
        <v>262</v>
      </c>
      <c r="C708" s="415">
        <v>5189</v>
      </c>
      <c r="D708" s="415">
        <v>2735.44</v>
      </c>
      <c r="E708" s="415">
        <v>1393.64</v>
      </c>
      <c r="F708" s="415">
        <v>2453.56</v>
      </c>
      <c r="G708" s="415">
        <v>52.72</v>
      </c>
    </row>
    <row r="709" spans="1:7" x14ac:dyDescent="0.3">
      <c r="A709" s="411" t="s">
        <v>1321</v>
      </c>
      <c r="B709" s="411" t="s">
        <v>697</v>
      </c>
      <c r="C709" s="415">
        <v>2072</v>
      </c>
      <c r="D709" s="415">
        <v>1036</v>
      </c>
      <c r="E709" s="415">
        <v>518</v>
      </c>
      <c r="F709" s="415">
        <v>1036</v>
      </c>
      <c r="G709" s="415">
        <v>50</v>
      </c>
    </row>
    <row r="710" spans="1:7" x14ac:dyDescent="0.3">
      <c r="A710" s="411" t="s">
        <v>1322</v>
      </c>
      <c r="B710" s="411" t="s">
        <v>1323</v>
      </c>
      <c r="C710" s="415">
        <v>15000</v>
      </c>
      <c r="D710" s="415">
        <v>6452.58</v>
      </c>
      <c r="E710" s="415">
        <v>3970.82</v>
      </c>
      <c r="F710" s="415">
        <v>8547.42</v>
      </c>
      <c r="G710" s="415">
        <v>43.02</v>
      </c>
    </row>
    <row r="711" spans="1:7" x14ac:dyDescent="0.3">
      <c r="A711" s="411" t="s">
        <v>1324</v>
      </c>
      <c r="B711" s="411" t="s">
        <v>569</v>
      </c>
      <c r="C711" s="415">
        <v>9000</v>
      </c>
      <c r="D711" s="415">
        <v>0</v>
      </c>
      <c r="E711" s="415">
        <v>0</v>
      </c>
      <c r="F711" s="415">
        <v>9000</v>
      </c>
      <c r="G711" s="415">
        <v>0</v>
      </c>
    </row>
    <row r="712" spans="1:7" x14ac:dyDescent="0.3">
      <c r="A712" s="411" t="s">
        <v>1325</v>
      </c>
      <c r="B712" s="411" t="s">
        <v>571</v>
      </c>
      <c r="C712" s="415">
        <v>1584</v>
      </c>
      <c r="D712" s="415">
        <v>707.29</v>
      </c>
      <c r="E712" s="415">
        <v>0</v>
      </c>
      <c r="F712" s="415">
        <v>876.71</v>
      </c>
      <c r="G712" s="415">
        <v>44.65</v>
      </c>
    </row>
    <row r="713" spans="1:7" x14ac:dyDescent="0.3">
      <c r="A713" s="411" t="s">
        <v>1326</v>
      </c>
      <c r="B713" s="411" t="s">
        <v>605</v>
      </c>
      <c r="C713" s="415">
        <v>1097</v>
      </c>
      <c r="D713" s="415">
        <v>0</v>
      </c>
      <c r="E713" s="415">
        <v>0</v>
      </c>
      <c r="F713" s="415">
        <v>1097</v>
      </c>
      <c r="G713" s="415">
        <v>0</v>
      </c>
    </row>
    <row r="714" spans="1:7" x14ac:dyDescent="0.3">
      <c r="A714" s="411" t="s">
        <v>1327</v>
      </c>
      <c r="B714" s="411" t="s">
        <v>607</v>
      </c>
      <c r="C714" s="415">
        <v>5000</v>
      </c>
      <c r="D714" s="415">
        <v>2406.34</v>
      </c>
      <c r="E714" s="415">
        <v>1442.4</v>
      </c>
      <c r="F714" s="415">
        <v>2593.66</v>
      </c>
      <c r="G714" s="415">
        <v>48.13</v>
      </c>
    </row>
    <row r="715" spans="1:7" x14ac:dyDescent="0.3">
      <c r="A715" s="411" t="s">
        <v>1328</v>
      </c>
      <c r="B715" s="411" t="s">
        <v>261</v>
      </c>
      <c r="C715" s="415">
        <v>15573</v>
      </c>
      <c r="D715" s="415">
        <v>849</v>
      </c>
      <c r="E715" s="415">
        <v>0</v>
      </c>
      <c r="F715" s="415">
        <v>14724</v>
      </c>
      <c r="G715" s="415">
        <v>5.45</v>
      </c>
    </row>
    <row r="716" spans="1:7" x14ac:dyDescent="0.3">
      <c r="A716" s="411" t="s">
        <v>1329</v>
      </c>
      <c r="B716" s="411" t="s">
        <v>330</v>
      </c>
      <c r="C716" s="415">
        <v>36960</v>
      </c>
      <c r="D716" s="415">
        <v>21102.09</v>
      </c>
      <c r="E716" s="415">
        <v>10012.36</v>
      </c>
      <c r="F716" s="415">
        <v>15857.91</v>
      </c>
      <c r="G716" s="415">
        <v>57.09</v>
      </c>
    </row>
    <row r="717" spans="1:7" x14ac:dyDescent="0.3">
      <c r="A717" s="411" t="s">
        <v>1330</v>
      </c>
      <c r="B717" s="411" t="s">
        <v>674</v>
      </c>
      <c r="C717" s="415">
        <v>603</v>
      </c>
      <c r="D717" s="415">
        <v>126.34</v>
      </c>
      <c r="E717" s="415">
        <v>48.42</v>
      </c>
      <c r="F717" s="415">
        <v>476.66</v>
      </c>
      <c r="G717" s="415">
        <v>20.95</v>
      </c>
    </row>
    <row r="718" spans="1:7" x14ac:dyDescent="0.3">
      <c r="A718" s="411" t="s">
        <v>1331</v>
      </c>
      <c r="B718" s="411" t="s">
        <v>317</v>
      </c>
      <c r="C718" s="415">
        <v>528</v>
      </c>
      <c r="D718" s="415">
        <v>1202.82</v>
      </c>
      <c r="E718" s="415">
        <v>1079.8</v>
      </c>
      <c r="F718" s="415">
        <v>-674.82</v>
      </c>
      <c r="G718" s="415">
        <v>227.81</v>
      </c>
    </row>
    <row r="719" spans="1:7" x14ac:dyDescent="0.3">
      <c r="A719" s="411" t="s">
        <v>1332</v>
      </c>
      <c r="B719" s="411" t="s">
        <v>1333</v>
      </c>
      <c r="C719" s="415">
        <v>32761</v>
      </c>
      <c r="D719" s="415">
        <v>17101.560000000001</v>
      </c>
      <c r="E719" s="415">
        <v>10769.65</v>
      </c>
      <c r="F719" s="415">
        <v>15659.44</v>
      </c>
      <c r="G719" s="415">
        <v>52.2</v>
      </c>
    </row>
    <row r="720" spans="1:7" x14ac:dyDescent="0.3">
      <c r="A720" s="411" t="s">
        <v>1334</v>
      </c>
      <c r="B720" s="411" t="s">
        <v>573</v>
      </c>
      <c r="C720" s="415">
        <v>1689</v>
      </c>
      <c r="D720" s="415">
        <v>1728.7</v>
      </c>
      <c r="E720" s="415">
        <v>817.08</v>
      </c>
      <c r="F720" s="415">
        <v>-39.700000000000003</v>
      </c>
      <c r="G720" s="415">
        <v>102.35</v>
      </c>
    </row>
    <row r="721" spans="1:7" x14ac:dyDescent="0.3">
      <c r="A721" s="411" t="s">
        <v>1335</v>
      </c>
      <c r="B721" s="411" t="s">
        <v>1336</v>
      </c>
      <c r="C721" s="415">
        <v>151000</v>
      </c>
      <c r="D721" s="415">
        <v>105833.61</v>
      </c>
      <c r="E721" s="415">
        <v>63260.93</v>
      </c>
      <c r="F721" s="415">
        <v>45166.39</v>
      </c>
      <c r="G721" s="415">
        <v>70.09</v>
      </c>
    </row>
    <row r="722" spans="1:7" x14ac:dyDescent="0.3">
      <c r="A722" s="411" t="s">
        <v>1337</v>
      </c>
      <c r="B722" s="411" t="s">
        <v>1338</v>
      </c>
      <c r="C722" s="415">
        <v>212922</v>
      </c>
      <c r="D722" s="415">
        <v>169282.91</v>
      </c>
      <c r="E722" s="415">
        <v>168712.91</v>
      </c>
      <c r="F722" s="415">
        <v>43639.09</v>
      </c>
      <c r="G722" s="415">
        <v>79.5</v>
      </c>
    </row>
    <row r="723" spans="1:7" x14ac:dyDescent="0.3">
      <c r="A723" s="411" t="s">
        <v>1339</v>
      </c>
      <c r="B723" s="411" t="s">
        <v>1340</v>
      </c>
      <c r="C723" s="415">
        <v>250000</v>
      </c>
      <c r="D723" s="415">
        <v>173800</v>
      </c>
      <c r="E723" s="415">
        <v>86900</v>
      </c>
      <c r="F723" s="415">
        <v>76200</v>
      </c>
      <c r="G723" s="415">
        <v>69.52</v>
      </c>
    </row>
    <row r="724" spans="1:7" x14ac:dyDescent="0.3">
      <c r="A724" s="411" t="s">
        <v>1341</v>
      </c>
      <c r="B724" s="411" t="s">
        <v>1342</v>
      </c>
      <c r="C724" s="415">
        <v>100444</v>
      </c>
      <c r="D724" s="415">
        <v>0</v>
      </c>
      <c r="E724" s="415">
        <v>0</v>
      </c>
      <c r="F724" s="415">
        <v>100444</v>
      </c>
      <c r="G724" s="415">
        <v>0</v>
      </c>
    </row>
    <row r="725" spans="1:7" x14ac:dyDescent="0.3">
      <c r="A725" s="411" t="s">
        <v>5001</v>
      </c>
      <c r="B725" s="411" t="s">
        <v>2820</v>
      </c>
      <c r="C725" s="415">
        <v>40000</v>
      </c>
      <c r="D725" s="415">
        <v>40000</v>
      </c>
      <c r="E725" s="415">
        <v>40000</v>
      </c>
      <c r="F725" s="415">
        <v>0</v>
      </c>
      <c r="G725" s="415">
        <v>100</v>
      </c>
    </row>
    <row r="726" spans="1:7" x14ac:dyDescent="0.3">
      <c r="A726" s="411" t="s">
        <v>1343</v>
      </c>
      <c r="B726" s="411" t="s">
        <v>967</v>
      </c>
      <c r="C726" s="415">
        <v>401708</v>
      </c>
      <c r="D726" s="415">
        <v>633.33000000000004</v>
      </c>
      <c r="E726" s="415">
        <v>0</v>
      </c>
      <c r="F726" s="415">
        <v>401074.67</v>
      </c>
      <c r="G726" s="415">
        <v>0.16</v>
      </c>
    </row>
    <row r="727" spans="1:7" x14ac:dyDescent="0.3">
      <c r="A727" s="411" t="s">
        <v>1344</v>
      </c>
      <c r="B727" s="411" t="s">
        <v>1345</v>
      </c>
      <c r="C727" s="416">
        <v>162164</v>
      </c>
      <c r="D727" s="416">
        <v>0</v>
      </c>
      <c r="E727" s="416">
        <v>0</v>
      </c>
      <c r="F727" s="416">
        <v>162164</v>
      </c>
      <c r="G727" s="416">
        <v>0</v>
      </c>
    </row>
    <row r="728" spans="1:7" x14ac:dyDescent="0.3">
      <c r="A728" s="411" t="s">
        <v>1346</v>
      </c>
      <c r="B728" s="417"/>
      <c r="C728" s="415"/>
      <c r="D728" s="415"/>
      <c r="E728" s="415"/>
      <c r="F728" s="415"/>
      <c r="G728" s="415"/>
    </row>
    <row r="729" spans="1:7" x14ac:dyDescent="0.3">
      <c r="A729" s="274"/>
      <c r="B729" s="274"/>
      <c r="C729" s="275"/>
      <c r="D729" s="275"/>
      <c r="E729" s="275"/>
      <c r="F729" s="275"/>
      <c r="G729" s="275"/>
    </row>
    <row r="730" spans="1:7" x14ac:dyDescent="0.3">
      <c r="A730" s="411" t="s">
        <v>975</v>
      </c>
      <c r="B730" s="417"/>
      <c r="C730" s="415">
        <v>1754278</v>
      </c>
      <c r="D730" s="415">
        <v>1768568.88</v>
      </c>
      <c r="E730" s="415">
        <v>226487.24</v>
      </c>
      <c r="F730" s="415">
        <v>-14290.88</v>
      </c>
      <c r="G730" s="415">
        <v>100.81</v>
      </c>
    </row>
    <row r="731" spans="1:7" x14ac:dyDescent="0.3">
      <c r="A731" s="411" t="s">
        <v>976</v>
      </c>
      <c r="B731" s="417"/>
      <c r="C731" s="416">
        <v>2004072</v>
      </c>
      <c r="D731" s="416">
        <v>726267.69</v>
      </c>
      <c r="E731" s="416">
        <v>486840.72</v>
      </c>
      <c r="F731" s="416">
        <v>1277804.31</v>
      </c>
      <c r="G731" s="416">
        <v>36.24</v>
      </c>
    </row>
    <row r="732" spans="1:7" x14ac:dyDescent="0.3">
      <c r="A732" s="411" t="s">
        <v>977</v>
      </c>
      <c r="B732" s="417"/>
      <c r="C732" s="415">
        <v>-249794</v>
      </c>
      <c r="D732" s="415">
        <v>1042301.19</v>
      </c>
      <c r="E732" s="415">
        <v>-260353.48</v>
      </c>
      <c r="F732" s="415">
        <v>-1292095.19</v>
      </c>
      <c r="G732" s="415">
        <v>417.26</v>
      </c>
    </row>
    <row r="733" spans="1:7" x14ac:dyDescent="0.3">
      <c r="A733" s="274"/>
      <c r="B733" s="274"/>
      <c r="C733" s="275"/>
      <c r="D733" s="275"/>
      <c r="E733" s="275"/>
      <c r="F733" s="275"/>
      <c r="G733" s="275"/>
    </row>
    <row r="734" spans="1:7" x14ac:dyDescent="0.3">
      <c r="A734" s="411" t="s">
        <v>373</v>
      </c>
      <c r="B734" s="410"/>
      <c r="C734" s="410"/>
      <c r="D734" s="410"/>
      <c r="E734" s="410"/>
      <c r="F734" s="410"/>
      <c r="G734" s="410"/>
    </row>
    <row r="735" spans="1:7" x14ac:dyDescent="0.3">
      <c r="A735" s="411" t="s">
        <v>2542</v>
      </c>
      <c r="B735" s="411" t="s">
        <v>2492</v>
      </c>
      <c r="C735" s="415">
        <v>0</v>
      </c>
      <c r="D735" s="415">
        <v>27.17</v>
      </c>
      <c r="E735" s="415">
        <v>12.56</v>
      </c>
      <c r="F735" s="415">
        <v>-27.17</v>
      </c>
      <c r="G735" s="415">
        <v>100</v>
      </c>
    </row>
    <row r="736" spans="1:7" x14ac:dyDescent="0.3">
      <c r="A736" s="411" t="s">
        <v>1347</v>
      </c>
      <c r="B736" s="411" t="s">
        <v>1074</v>
      </c>
      <c r="C736" s="415">
        <v>0</v>
      </c>
      <c r="D736" s="415">
        <v>-5725.52</v>
      </c>
      <c r="E736" s="415">
        <v>-7368.65</v>
      </c>
      <c r="F736" s="415">
        <v>5725.52</v>
      </c>
      <c r="G736" s="415">
        <v>100</v>
      </c>
    </row>
    <row r="737" spans="1:7" x14ac:dyDescent="0.3">
      <c r="A737" s="411" t="s">
        <v>5002</v>
      </c>
      <c r="B737" s="411" t="s">
        <v>3974</v>
      </c>
      <c r="C737" s="415">
        <v>0</v>
      </c>
      <c r="D737" s="415">
        <v>111</v>
      </c>
      <c r="E737" s="415">
        <v>111</v>
      </c>
      <c r="F737" s="415">
        <v>-111</v>
      </c>
      <c r="G737" s="415">
        <v>100</v>
      </c>
    </row>
    <row r="738" spans="1:7" x14ac:dyDescent="0.3">
      <c r="A738" s="411" t="s">
        <v>1348</v>
      </c>
      <c r="B738" s="411" t="s">
        <v>1349</v>
      </c>
      <c r="C738" s="415">
        <v>0</v>
      </c>
      <c r="D738" s="415">
        <v>3602.9</v>
      </c>
      <c r="E738" s="415">
        <v>2430.25</v>
      </c>
      <c r="F738" s="415">
        <v>-3602.9</v>
      </c>
      <c r="G738" s="415">
        <v>100</v>
      </c>
    </row>
    <row r="739" spans="1:7" x14ac:dyDescent="0.3">
      <c r="A739" s="411" t="s">
        <v>5003</v>
      </c>
      <c r="B739" s="411" t="s">
        <v>4246</v>
      </c>
      <c r="C739" s="416">
        <v>0</v>
      </c>
      <c r="D739" s="416">
        <v>-100</v>
      </c>
      <c r="E739" s="416">
        <v>-100</v>
      </c>
      <c r="F739" s="416">
        <v>100</v>
      </c>
      <c r="G739" s="416">
        <v>100</v>
      </c>
    </row>
    <row r="740" spans="1:7" x14ac:dyDescent="0.3">
      <c r="A740" s="411" t="s">
        <v>1350</v>
      </c>
      <c r="B740" s="417"/>
      <c r="C740" s="415"/>
      <c r="D740" s="415"/>
      <c r="E740" s="415"/>
      <c r="F740" s="415"/>
      <c r="G740" s="415"/>
    </row>
    <row r="741" spans="1:7" x14ac:dyDescent="0.3">
      <c r="A741" s="274"/>
      <c r="B741" s="274"/>
      <c r="C741" s="275"/>
      <c r="D741" s="275"/>
      <c r="E741" s="275"/>
      <c r="F741" s="275"/>
      <c r="G741" s="275"/>
    </row>
    <row r="742" spans="1:7" x14ac:dyDescent="0.3">
      <c r="A742" s="411" t="s">
        <v>975</v>
      </c>
      <c r="B742" s="417"/>
      <c r="C742" s="415">
        <v>0</v>
      </c>
      <c r="D742" s="415">
        <v>-5698.35</v>
      </c>
      <c r="E742" s="415">
        <v>-7356.09</v>
      </c>
      <c r="F742" s="415">
        <v>5698.35</v>
      </c>
      <c r="G742" s="415">
        <v>100</v>
      </c>
    </row>
    <row r="743" spans="1:7" x14ac:dyDescent="0.3">
      <c r="A743" s="411" t="s">
        <v>976</v>
      </c>
      <c r="B743" s="417"/>
      <c r="C743" s="416">
        <v>0</v>
      </c>
      <c r="D743" s="416">
        <v>3613.9</v>
      </c>
      <c r="E743" s="416">
        <v>2441.25</v>
      </c>
      <c r="F743" s="416">
        <v>-3613.9</v>
      </c>
      <c r="G743" s="416">
        <v>100</v>
      </c>
    </row>
    <row r="744" spans="1:7" x14ac:dyDescent="0.3">
      <c r="A744" s="411" t="s">
        <v>977</v>
      </c>
      <c r="B744" s="417"/>
      <c r="C744" s="415">
        <v>0</v>
      </c>
      <c r="D744" s="415">
        <v>-9312.25</v>
      </c>
      <c r="E744" s="415">
        <v>-9797.34</v>
      </c>
      <c r="F744" s="415">
        <v>9312.25</v>
      </c>
      <c r="G744" s="415">
        <v>100</v>
      </c>
    </row>
    <row r="745" spans="1:7" x14ac:dyDescent="0.3">
      <c r="A745" s="274"/>
      <c r="B745" s="274"/>
      <c r="C745" s="275"/>
      <c r="D745" s="275"/>
      <c r="E745" s="275"/>
      <c r="F745" s="275"/>
      <c r="G745" s="275"/>
    </row>
    <row r="746" spans="1:7" x14ac:dyDescent="0.3">
      <c r="A746" s="411" t="s">
        <v>374</v>
      </c>
      <c r="B746" s="410"/>
      <c r="C746" s="410"/>
      <c r="D746" s="410"/>
      <c r="E746" s="410"/>
      <c r="F746" s="410"/>
      <c r="G746" s="410"/>
    </row>
    <row r="747" spans="1:7" x14ac:dyDescent="0.3">
      <c r="A747" s="411" t="s">
        <v>1351</v>
      </c>
      <c r="B747" s="411" t="s">
        <v>240</v>
      </c>
      <c r="C747" s="415">
        <v>995000</v>
      </c>
      <c r="D747" s="415">
        <v>437476.33</v>
      </c>
      <c r="E747" s="415">
        <v>164057.54</v>
      </c>
      <c r="F747" s="415">
        <v>557523.67000000004</v>
      </c>
      <c r="G747" s="415">
        <v>43.97</v>
      </c>
    </row>
    <row r="748" spans="1:7" x14ac:dyDescent="0.3">
      <c r="A748" s="411" t="s">
        <v>1352</v>
      </c>
      <c r="B748" s="411" t="s">
        <v>242</v>
      </c>
      <c r="C748" s="415">
        <v>80000</v>
      </c>
      <c r="D748" s="415">
        <v>42990</v>
      </c>
      <c r="E748" s="415">
        <v>22660</v>
      </c>
      <c r="F748" s="415">
        <v>37010</v>
      </c>
      <c r="G748" s="415">
        <v>53.74</v>
      </c>
    </row>
    <row r="749" spans="1:7" x14ac:dyDescent="0.3">
      <c r="A749" s="411" t="s">
        <v>1353</v>
      </c>
      <c r="B749" s="411" t="s">
        <v>243</v>
      </c>
      <c r="C749" s="415">
        <v>75000</v>
      </c>
      <c r="D749" s="415">
        <v>53099.35</v>
      </c>
      <c r="E749" s="415">
        <v>27315.1</v>
      </c>
      <c r="F749" s="415">
        <v>21900.65</v>
      </c>
      <c r="G749" s="415">
        <v>70.8</v>
      </c>
    </row>
    <row r="750" spans="1:7" x14ac:dyDescent="0.3">
      <c r="A750" s="411" t="s">
        <v>2543</v>
      </c>
      <c r="B750" s="411" t="s">
        <v>2492</v>
      </c>
      <c r="C750" s="415">
        <v>0</v>
      </c>
      <c r="D750" s="415">
        <v>16.11</v>
      </c>
      <c r="E750" s="415">
        <v>5.37</v>
      </c>
      <c r="F750" s="415">
        <v>-16.11</v>
      </c>
      <c r="G750" s="415">
        <v>100</v>
      </c>
    </row>
    <row r="751" spans="1:7" x14ac:dyDescent="0.3">
      <c r="A751" s="411" t="s">
        <v>1355</v>
      </c>
      <c r="B751" s="411" t="s">
        <v>241</v>
      </c>
      <c r="C751" s="415">
        <v>2140</v>
      </c>
      <c r="D751" s="415">
        <v>2740</v>
      </c>
      <c r="E751" s="415">
        <v>1370</v>
      </c>
      <c r="F751" s="415">
        <v>-600</v>
      </c>
      <c r="G751" s="415">
        <v>128.04</v>
      </c>
    </row>
    <row r="752" spans="1:7" x14ac:dyDescent="0.3">
      <c r="A752" s="411" t="s">
        <v>1356</v>
      </c>
      <c r="B752" s="411" t="s">
        <v>44</v>
      </c>
      <c r="C752" s="415">
        <v>37125</v>
      </c>
      <c r="D752" s="415">
        <v>18562.5</v>
      </c>
      <c r="E752" s="415">
        <v>9281.25</v>
      </c>
      <c r="F752" s="415">
        <v>18562.5</v>
      </c>
      <c r="G752" s="415">
        <v>50</v>
      </c>
    </row>
    <row r="753" spans="1:7" x14ac:dyDescent="0.3">
      <c r="A753" s="411" t="s">
        <v>1357</v>
      </c>
      <c r="B753" s="411" t="s">
        <v>244</v>
      </c>
      <c r="C753" s="415">
        <v>516</v>
      </c>
      <c r="D753" s="415">
        <v>35</v>
      </c>
      <c r="E753" s="415">
        <v>35</v>
      </c>
      <c r="F753" s="415">
        <v>481</v>
      </c>
      <c r="G753" s="415">
        <v>6.78</v>
      </c>
    </row>
    <row r="754" spans="1:7" x14ac:dyDescent="0.3">
      <c r="A754" s="411" t="s">
        <v>1358</v>
      </c>
      <c r="B754" s="411" t="s">
        <v>246</v>
      </c>
      <c r="C754" s="415">
        <v>162164</v>
      </c>
      <c r="D754" s="415">
        <v>0</v>
      </c>
      <c r="E754" s="415">
        <v>0</v>
      </c>
      <c r="F754" s="415">
        <v>162164</v>
      </c>
      <c r="G754" s="415">
        <v>0</v>
      </c>
    </row>
    <row r="755" spans="1:7" x14ac:dyDescent="0.3">
      <c r="A755" s="411" t="s">
        <v>1359</v>
      </c>
      <c r="B755" s="411" t="s">
        <v>580</v>
      </c>
      <c r="C755" s="415">
        <v>672</v>
      </c>
      <c r="D755" s="415">
        <v>204.46</v>
      </c>
      <c r="E755" s="415">
        <v>102.23</v>
      </c>
      <c r="F755" s="415">
        <v>467.54</v>
      </c>
      <c r="G755" s="415">
        <v>30.43</v>
      </c>
    </row>
    <row r="756" spans="1:7" x14ac:dyDescent="0.3">
      <c r="A756" s="411" t="s">
        <v>1360</v>
      </c>
      <c r="B756" s="411" t="s">
        <v>249</v>
      </c>
      <c r="C756" s="415">
        <v>107838</v>
      </c>
      <c r="D756" s="415">
        <v>57125.81</v>
      </c>
      <c r="E756" s="415">
        <v>30967.360000000001</v>
      </c>
      <c r="F756" s="415">
        <v>50712.19</v>
      </c>
      <c r="G756" s="415">
        <v>52.97</v>
      </c>
    </row>
    <row r="757" spans="1:7" x14ac:dyDescent="0.3">
      <c r="A757" s="411" t="s">
        <v>1361</v>
      </c>
      <c r="B757" s="411" t="s">
        <v>256</v>
      </c>
      <c r="C757" s="415">
        <v>12065</v>
      </c>
      <c r="D757" s="415">
        <v>7627.5</v>
      </c>
      <c r="E757" s="415">
        <v>4402.5</v>
      </c>
      <c r="F757" s="415">
        <v>4437.5</v>
      </c>
      <c r="G757" s="415">
        <v>63.22</v>
      </c>
    </row>
    <row r="758" spans="1:7" x14ac:dyDescent="0.3">
      <c r="A758" s="411" t="s">
        <v>1362</v>
      </c>
      <c r="B758" s="411" t="s">
        <v>259</v>
      </c>
      <c r="C758" s="415">
        <v>9224</v>
      </c>
      <c r="D758" s="415">
        <v>4949.1899999999996</v>
      </c>
      <c r="E758" s="415">
        <v>2702.8</v>
      </c>
      <c r="F758" s="415">
        <v>4274.8100000000004</v>
      </c>
      <c r="G758" s="415">
        <v>53.66</v>
      </c>
    </row>
    <row r="759" spans="1:7" x14ac:dyDescent="0.3">
      <c r="A759" s="411" t="s">
        <v>1363</v>
      </c>
      <c r="B759" s="411" t="s">
        <v>53</v>
      </c>
      <c r="C759" s="415">
        <v>40000</v>
      </c>
      <c r="D759" s="415">
        <v>13751.77</v>
      </c>
      <c r="E759" s="415">
        <v>5823.39</v>
      </c>
      <c r="F759" s="415">
        <v>26248.23</v>
      </c>
      <c r="G759" s="415">
        <v>34.380000000000003</v>
      </c>
    </row>
    <row r="760" spans="1:7" x14ac:dyDescent="0.3">
      <c r="A760" s="411" t="s">
        <v>1364</v>
      </c>
      <c r="B760" s="411" t="s">
        <v>257</v>
      </c>
      <c r="C760" s="415">
        <v>8400</v>
      </c>
      <c r="D760" s="415">
        <v>0</v>
      </c>
      <c r="E760" s="415">
        <v>0</v>
      </c>
      <c r="F760" s="415">
        <v>8400</v>
      </c>
      <c r="G760" s="415">
        <v>0</v>
      </c>
    </row>
    <row r="761" spans="1:7" x14ac:dyDescent="0.3">
      <c r="A761" s="411" t="s">
        <v>1365</v>
      </c>
      <c r="B761" s="411" t="s">
        <v>588</v>
      </c>
      <c r="C761" s="415">
        <v>4335</v>
      </c>
      <c r="D761" s="415">
        <v>2283.73</v>
      </c>
      <c r="E761" s="415">
        <v>1229.4100000000001</v>
      </c>
      <c r="F761" s="415">
        <v>2051.27</v>
      </c>
      <c r="G761" s="415">
        <v>52.68</v>
      </c>
    </row>
    <row r="762" spans="1:7" x14ac:dyDescent="0.3">
      <c r="A762" s="411" t="s">
        <v>1366</v>
      </c>
      <c r="B762" s="411" t="s">
        <v>812</v>
      </c>
      <c r="C762" s="415">
        <v>1237</v>
      </c>
      <c r="D762" s="415">
        <v>599.91999999999996</v>
      </c>
      <c r="E762" s="415">
        <v>322.95999999999998</v>
      </c>
      <c r="F762" s="415">
        <v>637.08000000000004</v>
      </c>
      <c r="G762" s="415">
        <v>48.5</v>
      </c>
    </row>
    <row r="763" spans="1:7" x14ac:dyDescent="0.3">
      <c r="A763" s="411" t="s">
        <v>1367</v>
      </c>
      <c r="B763" s="411" t="s">
        <v>258</v>
      </c>
      <c r="C763" s="415">
        <v>10312</v>
      </c>
      <c r="D763" s="415">
        <v>2490.21</v>
      </c>
      <c r="E763" s="415">
        <v>2463.25</v>
      </c>
      <c r="F763" s="415">
        <v>7821.79</v>
      </c>
      <c r="G763" s="415">
        <v>24.15</v>
      </c>
    </row>
    <row r="764" spans="1:7" x14ac:dyDescent="0.3">
      <c r="A764" s="411" t="s">
        <v>1368</v>
      </c>
      <c r="B764" s="411" t="s">
        <v>1077</v>
      </c>
      <c r="C764" s="415">
        <v>2091</v>
      </c>
      <c r="D764" s="415">
        <v>348.88</v>
      </c>
      <c r="E764" s="415">
        <v>348.88</v>
      </c>
      <c r="F764" s="415">
        <v>1742.12</v>
      </c>
      <c r="G764" s="415">
        <v>16.68</v>
      </c>
    </row>
    <row r="765" spans="1:7" x14ac:dyDescent="0.3">
      <c r="A765" s="411" t="s">
        <v>1369</v>
      </c>
      <c r="B765" s="411" t="s">
        <v>255</v>
      </c>
      <c r="C765" s="415">
        <v>14044</v>
      </c>
      <c r="D765" s="415">
        <v>1830.67</v>
      </c>
      <c r="E765" s="415">
        <v>564.66999999999996</v>
      </c>
      <c r="F765" s="415">
        <v>12213.33</v>
      </c>
      <c r="G765" s="415">
        <v>13.04</v>
      </c>
    </row>
    <row r="766" spans="1:7" x14ac:dyDescent="0.3">
      <c r="A766" s="411" t="s">
        <v>1370</v>
      </c>
      <c r="B766" s="411" t="s">
        <v>44</v>
      </c>
      <c r="C766" s="415">
        <v>30000</v>
      </c>
      <c r="D766" s="415">
        <v>15000</v>
      </c>
      <c r="E766" s="415">
        <v>7500</v>
      </c>
      <c r="F766" s="415">
        <v>15000</v>
      </c>
      <c r="G766" s="415">
        <v>50</v>
      </c>
    </row>
    <row r="767" spans="1:7" x14ac:dyDescent="0.3">
      <c r="A767" s="411" t="s">
        <v>1371</v>
      </c>
      <c r="B767" s="411" t="s">
        <v>685</v>
      </c>
      <c r="C767" s="415">
        <v>413</v>
      </c>
      <c r="D767" s="415">
        <v>437.5</v>
      </c>
      <c r="E767" s="415">
        <v>262.5</v>
      </c>
      <c r="F767" s="415">
        <v>-24.5</v>
      </c>
      <c r="G767" s="415">
        <v>105.93</v>
      </c>
    </row>
    <row r="768" spans="1:7" x14ac:dyDescent="0.3">
      <c r="A768" s="411" t="s">
        <v>1372</v>
      </c>
      <c r="B768" s="411" t="s">
        <v>687</v>
      </c>
      <c r="C768" s="415">
        <v>1959</v>
      </c>
      <c r="D768" s="415">
        <v>0</v>
      </c>
      <c r="E768" s="415">
        <v>0</v>
      </c>
      <c r="F768" s="415">
        <v>1959</v>
      </c>
      <c r="G768" s="415">
        <v>0</v>
      </c>
    </row>
    <row r="769" spans="1:7" x14ac:dyDescent="0.3">
      <c r="A769" s="411" t="s">
        <v>1373</v>
      </c>
      <c r="B769" s="411" t="s">
        <v>183</v>
      </c>
      <c r="C769" s="415">
        <v>50000</v>
      </c>
      <c r="D769" s="415">
        <v>29951.08</v>
      </c>
      <c r="E769" s="415">
        <v>19589.07</v>
      </c>
      <c r="F769" s="415">
        <v>20048.919999999998</v>
      </c>
      <c r="G769" s="415">
        <v>59.9</v>
      </c>
    </row>
    <row r="770" spans="1:7" x14ac:dyDescent="0.3">
      <c r="A770" s="411" t="s">
        <v>1374</v>
      </c>
      <c r="B770" s="411" t="s">
        <v>262</v>
      </c>
      <c r="C770" s="415">
        <v>6600</v>
      </c>
      <c r="D770" s="415">
        <v>2466.48</v>
      </c>
      <c r="E770" s="415">
        <v>1479.07</v>
      </c>
      <c r="F770" s="415">
        <v>4133.5200000000004</v>
      </c>
      <c r="G770" s="415">
        <v>37.369999999999997</v>
      </c>
    </row>
    <row r="771" spans="1:7" x14ac:dyDescent="0.3">
      <c r="A771" s="411" t="s">
        <v>1375</v>
      </c>
      <c r="B771" s="411" t="s">
        <v>697</v>
      </c>
      <c r="C771" s="415">
        <v>2763</v>
      </c>
      <c r="D771" s="415">
        <v>1381.5</v>
      </c>
      <c r="E771" s="415">
        <v>690.75</v>
      </c>
      <c r="F771" s="415">
        <v>1381.5</v>
      </c>
      <c r="G771" s="415">
        <v>50</v>
      </c>
    </row>
    <row r="772" spans="1:7" x14ac:dyDescent="0.3">
      <c r="A772" s="411" t="s">
        <v>1376</v>
      </c>
      <c r="B772" s="411" t="s">
        <v>55</v>
      </c>
      <c r="C772" s="415">
        <v>21000</v>
      </c>
      <c r="D772" s="415">
        <v>2818.99</v>
      </c>
      <c r="E772" s="415">
        <v>1431.76</v>
      </c>
      <c r="F772" s="415">
        <v>18181.009999999998</v>
      </c>
      <c r="G772" s="415">
        <v>13.42</v>
      </c>
    </row>
    <row r="773" spans="1:7" x14ac:dyDescent="0.3">
      <c r="A773" s="411" t="s">
        <v>1377</v>
      </c>
      <c r="B773" s="411" t="s">
        <v>261</v>
      </c>
      <c r="C773" s="415">
        <v>7355</v>
      </c>
      <c r="D773" s="415">
        <v>480.26</v>
      </c>
      <c r="E773" s="415">
        <v>0</v>
      </c>
      <c r="F773" s="415">
        <v>6874.74</v>
      </c>
      <c r="G773" s="415">
        <v>6.53</v>
      </c>
    </row>
    <row r="774" spans="1:7" x14ac:dyDescent="0.3">
      <c r="A774" s="411" t="s">
        <v>1378</v>
      </c>
      <c r="B774" s="411" t="s">
        <v>330</v>
      </c>
      <c r="C774" s="415">
        <v>14880</v>
      </c>
      <c r="D774" s="415">
        <v>7437.36</v>
      </c>
      <c r="E774" s="415">
        <v>3718.68</v>
      </c>
      <c r="F774" s="415">
        <v>7442.64</v>
      </c>
      <c r="G774" s="415">
        <v>49.98</v>
      </c>
    </row>
    <row r="775" spans="1:7" x14ac:dyDescent="0.3">
      <c r="A775" s="411" t="s">
        <v>1379</v>
      </c>
      <c r="B775" s="411" t="s">
        <v>676</v>
      </c>
      <c r="C775" s="415">
        <v>4500</v>
      </c>
      <c r="D775" s="415">
        <v>989.24</v>
      </c>
      <c r="E775" s="415">
        <v>124.95</v>
      </c>
      <c r="F775" s="415">
        <v>3510.76</v>
      </c>
      <c r="G775" s="415">
        <v>21.98</v>
      </c>
    </row>
    <row r="776" spans="1:7" x14ac:dyDescent="0.3">
      <c r="A776" s="411" t="s">
        <v>1380</v>
      </c>
      <c r="B776" s="411" t="s">
        <v>253</v>
      </c>
      <c r="C776" s="415">
        <v>44000</v>
      </c>
      <c r="D776" s="415">
        <v>14116.5</v>
      </c>
      <c r="E776" s="415">
        <v>6755.54</v>
      </c>
      <c r="F776" s="415">
        <v>29883.5</v>
      </c>
      <c r="G776" s="415">
        <v>32.08</v>
      </c>
    </row>
    <row r="777" spans="1:7" x14ac:dyDescent="0.3">
      <c r="A777" s="411" t="s">
        <v>1381</v>
      </c>
      <c r="B777" s="411" t="s">
        <v>317</v>
      </c>
      <c r="C777" s="415">
        <v>1561</v>
      </c>
      <c r="D777" s="415">
        <v>0</v>
      </c>
      <c r="E777" s="415">
        <v>0</v>
      </c>
      <c r="F777" s="415">
        <v>1561</v>
      </c>
      <c r="G777" s="415">
        <v>0</v>
      </c>
    </row>
    <row r="778" spans="1:7" x14ac:dyDescent="0.3">
      <c r="A778" s="411" t="s">
        <v>1382</v>
      </c>
      <c r="B778" s="411" t="s">
        <v>318</v>
      </c>
      <c r="C778" s="415">
        <v>5250</v>
      </c>
      <c r="D778" s="415">
        <v>2625</v>
      </c>
      <c r="E778" s="415">
        <v>1312.5</v>
      </c>
      <c r="F778" s="415">
        <v>2625</v>
      </c>
      <c r="G778" s="415">
        <v>50</v>
      </c>
    </row>
    <row r="779" spans="1:7" x14ac:dyDescent="0.3">
      <c r="A779" s="411" t="s">
        <v>5004</v>
      </c>
      <c r="B779" s="411" t="s">
        <v>713</v>
      </c>
      <c r="C779" s="415">
        <v>0</v>
      </c>
      <c r="D779" s="415">
        <v>-30.09</v>
      </c>
      <c r="E779" s="415">
        <v>-30.09</v>
      </c>
      <c r="F779" s="415">
        <v>30.09</v>
      </c>
      <c r="G779" s="415">
        <v>100</v>
      </c>
    </row>
    <row r="780" spans="1:7" x14ac:dyDescent="0.3">
      <c r="A780" s="411" t="s">
        <v>1383</v>
      </c>
      <c r="B780" s="411" t="s">
        <v>575</v>
      </c>
      <c r="C780" s="415">
        <v>1031</v>
      </c>
      <c r="D780" s="415">
        <v>70</v>
      </c>
      <c r="E780" s="415">
        <v>10</v>
      </c>
      <c r="F780" s="415">
        <v>961</v>
      </c>
      <c r="G780" s="415">
        <v>6.79</v>
      </c>
    </row>
    <row r="781" spans="1:7" x14ac:dyDescent="0.3">
      <c r="A781" s="411" t="s">
        <v>1384</v>
      </c>
      <c r="B781" s="411" t="s">
        <v>252</v>
      </c>
      <c r="C781" s="415">
        <v>40000</v>
      </c>
      <c r="D781" s="415">
        <v>18098.32</v>
      </c>
      <c r="E781" s="415">
        <v>7530.35</v>
      </c>
      <c r="F781" s="415">
        <v>21901.68</v>
      </c>
      <c r="G781" s="415">
        <v>45.25</v>
      </c>
    </row>
    <row r="782" spans="1:7" x14ac:dyDescent="0.3">
      <c r="A782" s="411" t="s">
        <v>5005</v>
      </c>
      <c r="B782" s="411" t="s">
        <v>4356</v>
      </c>
      <c r="C782" s="415">
        <v>0</v>
      </c>
      <c r="D782" s="415">
        <v>141476.5</v>
      </c>
      <c r="E782" s="415">
        <v>141476.5</v>
      </c>
      <c r="F782" s="415">
        <v>-141476.5</v>
      </c>
      <c r="G782" s="415">
        <v>100</v>
      </c>
    </row>
    <row r="783" spans="1:7" x14ac:dyDescent="0.3">
      <c r="A783" s="411" t="s">
        <v>1385</v>
      </c>
      <c r="B783" s="411" t="s">
        <v>250</v>
      </c>
      <c r="C783" s="415">
        <v>85229</v>
      </c>
      <c r="D783" s="415">
        <v>37113.22</v>
      </c>
      <c r="E783" s="415">
        <v>18411.63</v>
      </c>
      <c r="F783" s="415">
        <v>48115.78</v>
      </c>
      <c r="G783" s="415">
        <v>43.55</v>
      </c>
    </row>
    <row r="784" spans="1:7" x14ac:dyDescent="0.3">
      <c r="A784" s="411" t="s">
        <v>1386</v>
      </c>
      <c r="B784" s="411" t="s">
        <v>260</v>
      </c>
      <c r="C784" s="415">
        <v>16000</v>
      </c>
      <c r="D784" s="415">
        <v>0</v>
      </c>
      <c r="E784" s="415">
        <v>0</v>
      </c>
      <c r="F784" s="415">
        <v>16000</v>
      </c>
      <c r="G784" s="415">
        <v>0</v>
      </c>
    </row>
    <row r="785" spans="1:7" x14ac:dyDescent="0.3">
      <c r="A785" s="411" t="s">
        <v>1387</v>
      </c>
      <c r="B785" s="411" t="s">
        <v>254</v>
      </c>
      <c r="C785" s="415">
        <v>31961</v>
      </c>
      <c r="D785" s="415">
        <v>11450</v>
      </c>
      <c r="E785" s="415">
        <v>11450</v>
      </c>
      <c r="F785" s="415">
        <v>20511</v>
      </c>
      <c r="G785" s="415">
        <v>35.82</v>
      </c>
    </row>
    <row r="786" spans="1:7" x14ac:dyDescent="0.3">
      <c r="A786" s="411" t="s">
        <v>1388</v>
      </c>
      <c r="B786" s="411" t="s">
        <v>251</v>
      </c>
      <c r="C786" s="415">
        <v>262104</v>
      </c>
      <c r="D786" s="415">
        <v>262104.46</v>
      </c>
      <c r="E786" s="415">
        <v>0</v>
      </c>
      <c r="F786" s="415">
        <v>-0.46</v>
      </c>
      <c r="G786" s="415">
        <v>100</v>
      </c>
    </row>
    <row r="787" spans="1:7" x14ac:dyDescent="0.3">
      <c r="A787" s="411" t="s">
        <v>1390</v>
      </c>
      <c r="B787" s="411" t="s">
        <v>247</v>
      </c>
      <c r="C787" s="415">
        <v>515000</v>
      </c>
      <c r="D787" s="415">
        <v>0</v>
      </c>
      <c r="E787" s="415">
        <v>0</v>
      </c>
      <c r="F787" s="415">
        <v>515000</v>
      </c>
      <c r="G787" s="415">
        <v>0</v>
      </c>
    </row>
    <row r="788" spans="1:7" x14ac:dyDescent="0.3">
      <c r="A788" s="411" t="s">
        <v>1391</v>
      </c>
      <c r="B788" s="411" t="s">
        <v>248</v>
      </c>
      <c r="C788" s="415">
        <v>245875</v>
      </c>
      <c r="D788" s="415">
        <v>122937.5</v>
      </c>
      <c r="E788" s="415">
        <v>122937.5</v>
      </c>
      <c r="F788" s="415">
        <v>122937.5</v>
      </c>
      <c r="G788" s="415">
        <v>50</v>
      </c>
    </row>
    <row r="789" spans="1:7" x14ac:dyDescent="0.3">
      <c r="A789" s="411" t="s">
        <v>1392</v>
      </c>
      <c r="B789" s="411" t="s">
        <v>1115</v>
      </c>
      <c r="C789" s="416">
        <v>950</v>
      </c>
      <c r="D789" s="416">
        <v>0</v>
      </c>
      <c r="E789" s="416">
        <v>0</v>
      </c>
      <c r="F789" s="416">
        <v>950</v>
      </c>
      <c r="G789" s="416">
        <v>0</v>
      </c>
    </row>
    <row r="790" spans="1:7" x14ac:dyDescent="0.3">
      <c r="A790" s="411" t="s">
        <v>1393</v>
      </c>
      <c r="B790" s="417"/>
      <c r="C790" s="415"/>
      <c r="D790" s="415"/>
      <c r="E790" s="415"/>
      <c r="F790" s="415"/>
      <c r="G790" s="415"/>
    </row>
    <row r="791" spans="1:7" x14ac:dyDescent="0.3">
      <c r="A791" s="274"/>
      <c r="B791" s="274"/>
      <c r="C791" s="275"/>
      <c r="D791" s="275"/>
      <c r="E791" s="275"/>
      <c r="F791" s="275"/>
      <c r="G791" s="275"/>
    </row>
    <row r="792" spans="1:7" x14ac:dyDescent="0.3">
      <c r="A792" s="411" t="s">
        <v>975</v>
      </c>
      <c r="B792" s="417"/>
      <c r="C792" s="415">
        <v>1351945</v>
      </c>
      <c r="D792" s="415">
        <v>554919.29</v>
      </c>
      <c r="E792" s="415">
        <v>224724.26</v>
      </c>
      <c r="F792" s="415">
        <v>797025.71</v>
      </c>
      <c r="G792" s="415">
        <v>41.05</v>
      </c>
    </row>
    <row r="793" spans="1:7" x14ac:dyDescent="0.3">
      <c r="A793" s="411" t="s">
        <v>976</v>
      </c>
      <c r="B793" s="417"/>
      <c r="C793" s="416">
        <v>1598649</v>
      </c>
      <c r="D793" s="416">
        <v>762135.96</v>
      </c>
      <c r="E793" s="416">
        <v>393578.16</v>
      </c>
      <c r="F793" s="416">
        <v>836513.04</v>
      </c>
      <c r="G793" s="416">
        <v>47.67</v>
      </c>
    </row>
    <row r="794" spans="1:7" x14ac:dyDescent="0.3">
      <c r="A794" s="411" t="s">
        <v>977</v>
      </c>
      <c r="B794" s="417"/>
      <c r="C794" s="415">
        <v>-246704</v>
      </c>
      <c r="D794" s="415">
        <v>-207216.67</v>
      </c>
      <c r="E794" s="415">
        <v>-168853.9</v>
      </c>
      <c r="F794" s="415">
        <v>-39487.33</v>
      </c>
      <c r="G794" s="415">
        <v>83.99</v>
      </c>
    </row>
    <row r="795" spans="1:7" x14ac:dyDescent="0.3">
      <c r="A795" s="274"/>
      <c r="B795" s="274"/>
      <c r="C795" s="275"/>
      <c r="D795" s="275"/>
      <c r="E795" s="275"/>
      <c r="F795" s="275"/>
      <c r="G795" s="275"/>
    </row>
    <row r="796" spans="1:7" x14ac:dyDescent="0.3">
      <c r="A796" s="411" t="s">
        <v>376</v>
      </c>
      <c r="B796" s="410"/>
      <c r="C796" s="410"/>
      <c r="D796" s="410"/>
      <c r="E796" s="410"/>
      <c r="F796" s="410"/>
      <c r="G796" s="410"/>
    </row>
    <row r="797" spans="1:7" x14ac:dyDescent="0.3">
      <c r="A797" s="411" t="s">
        <v>1394</v>
      </c>
      <c r="B797" s="411" t="s">
        <v>1395</v>
      </c>
      <c r="C797" s="415">
        <v>482619</v>
      </c>
      <c r="D797" s="415">
        <v>313881.90000000002</v>
      </c>
      <c r="E797" s="415">
        <v>128015.22</v>
      </c>
      <c r="F797" s="415">
        <v>168737.1</v>
      </c>
      <c r="G797" s="415">
        <v>65.040000000000006</v>
      </c>
    </row>
    <row r="798" spans="1:7" x14ac:dyDescent="0.3">
      <c r="A798" s="411" t="s">
        <v>1396</v>
      </c>
      <c r="B798" s="411" t="s">
        <v>1397</v>
      </c>
      <c r="C798" s="415">
        <v>1580882</v>
      </c>
      <c r="D798" s="415">
        <v>807353.8</v>
      </c>
      <c r="E798" s="415">
        <v>315721.59999999998</v>
      </c>
      <c r="F798" s="415">
        <v>773528.2</v>
      </c>
      <c r="G798" s="415">
        <v>51.07</v>
      </c>
    </row>
    <row r="799" spans="1:7" x14ac:dyDescent="0.3">
      <c r="A799" s="411" t="s">
        <v>1398</v>
      </c>
      <c r="B799" s="411" t="s">
        <v>1399</v>
      </c>
      <c r="C799" s="415">
        <v>101061</v>
      </c>
      <c r="D799" s="415">
        <v>44947.6</v>
      </c>
      <c r="E799" s="415">
        <v>18247.849999999999</v>
      </c>
      <c r="F799" s="415">
        <v>56113.4</v>
      </c>
      <c r="G799" s="415">
        <v>44.48</v>
      </c>
    </row>
    <row r="800" spans="1:7" x14ac:dyDescent="0.3">
      <c r="A800" s="411" t="s">
        <v>1400</v>
      </c>
      <c r="B800" s="411" t="s">
        <v>1401</v>
      </c>
      <c r="C800" s="415">
        <v>51562</v>
      </c>
      <c r="D800" s="415">
        <v>25790.52</v>
      </c>
      <c r="E800" s="415">
        <v>13863.68</v>
      </c>
      <c r="F800" s="415">
        <v>25771.48</v>
      </c>
      <c r="G800" s="415">
        <v>50.02</v>
      </c>
    </row>
    <row r="801" spans="1:7" x14ac:dyDescent="0.3">
      <c r="A801" s="411" t="s">
        <v>1402</v>
      </c>
      <c r="B801" s="411" t="s">
        <v>1403</v>
      </c>
      <c r="C801" s="415">
        <v>2275000</v>
      </c>
      <c r="D801" s="415">
        <v>1144661.69</v>
      </c>
      <c r="E801" s="415">
        <v>485557.63</v>
      </c>
      <c r="F801" s="415">
        <v>1130338.31</v>
      </c>
      <c r="G801" s="415">
        <v>50.31</v>
      </c>
    </row>
    <row r="802" spans="1:7" x14ac:dyDescent="0.3">
      <c r="A802" s="411" t="s">
        <v>1404</v>
      </c>
      <c r="B802" s="411" t="s">
        <v>1405</v>
      </c>
      <c r="C802" s="415">
        <v>670305</v>
      </c>
      <c r="D802" s="415">
        <v>299427.51</v>
      </c>
      <c r="E802" s="415">
        <v>132923.51</v>
      </c>
      <c r="F802" s="415">
        <v>370877.49</v>
      </c>
      <c r="G802" s="415">
        <v>44.67</v>
      </c>
    </row>
    <row r="803" spans="1:7" x14ac:dyDescent="0.3">
      <c r="A803" s="411" t="s">
        <v>1406</v>
      </c>
      <c r="B803" s="411" t="s">
        <v>1407</v>
      </c>
      <c r="C803" s="415">
        <v>5156</v>
      </c>
      <c r="D803" s="415">
        <v>512</v>
      </c>
      <c r="E803" s="415">
        <v>0</v>
      </c>
      <c r="F803" s="415">
        <v>4644</v>
      </c>
      <c r="G803" s="415">
        <v>9.93</v>
      </c>
    </row>
    <row r="804" spans="1:7" x14ac:dyDescent="0.3">
      <c r="A804" s="411" t="s">
        <v>1408</v>
      </c>
      <c r="B804" s="411" t="s">
        <v>1409</v>
      </c>
      <c r="C804" s="415">
        <v>5156</v>
      </c>
      <c r="D804" s="415">
        <v>4850</v>
      </c>
      <c r="E804" s="415">
        <v>1588</v>
      </c>
      <c r="F804" s="415">
        <v>306</v>
      </c>
      <c r="G804" s="415">
        <v>94.07</v>
      </c>
    </row>
    <row r="805" spans="1:7" x14ac:dyDescent="0.3">
      <c r="A805" s="411" t="s">
        <v>1410</v>
      </c>
      <c r="B805" s="411" t="s">
        <v>1411</v>
      </c>
      <c r="C805" s="415">
        <v>2062</v>
      </c>
      <c r="D805" s="415">
        <v>1034</v>
      </c>
      <c r="E805" s="415">
        <v>470</v>
      </c>
      <c r="F805" s="415">
        <v>1028</v>
      </c>
      <c r="G805" s="415">
        <v>50.15</v>
      </c>
    </row>
    <row r="806" spans="1:7" x14ac:dyDescent="0.3">
      <c r="A806" s="411" t="s">
        <v>1412</v>
      </c>
      <c r="B806" s="411" t="s">
        <v>1413</v>
      </c>
      <c r="C806" s="415">
        <v>18562</v>
      </c>
      <c r="D806" s="415">
        <v>7760</v>
      </c>
      <c r="E806" s="415">
        <v>5712</v>
      </c>
      <c r="F806" s="415">
        <v>10802</v>
      </c>
      <c r="G806" s="415">
        <v>41.81</v>
      </c>
    </row>
    <row r="807" spans="1:7" x14ac:dyDescent="0.3">
      <c r="A807" s="411" t="s">
        <v>1414</v>
      </c>
      <c r="B807" s="411" t="s">
        <v>1132</v>
      </c>
      <c r="C807" s="415">
        <v>35000</v>
      </c>
      <c r="D807" s="415">
        <v>19333.330000000002</v>
      </c>
      <c r="E807" s="415">
        <v>8164.42</v>
      </c>
      <c r="F807" s="415">
        <v>15666.67</v>
      </c>
      <c r="G807" s="415">
        <v>55.24</v>
      </c>
    </row>
    <row r="808" spans="1:7" x14ac:dyDescent="0.3">
      <c r="A808" s="411" t="s">
        <v>1415</v>
      </c>
      <c r="B808" s="411" t="s">
        <v>245</v>
      </c>
      <c r="C808" s="415">
        <v>1000</v>
      </c>
      <c r="D808" s="415">
        <v>0</v>
      </c>
      <c r="E808" s="415">
        <v>0</v>
      </c>
      <c r="F808" s="415">
        <v>1000</v>
      </c>
      <c r="G808" s="415">
        <v>0</v>
      </c>
    </row>
    <row r="809" spans="1:7" x14ac:dyDescent="0.3">
      <c r="A809" s="411" t="s">
        <v>2544</v>
      </c>
      <c r="B809" s="411" t="s">
        <v>2492</v>
      </c>
      <c r="C809" s="415">
        <v>0</v>
      </c>
      <c r="D809" s="415">
        <v>144.88999999999999</v>
      </c>
      <c r="E809" s="415">
        <v>61.74</v>
      </c>
      <c r="F809" s="415">
        <v>-144.88999999999999</v>
      </c>
      <c r="G809" s="415">
        <v>100</v>
      </c>
    </row>
    <row r="810" spans="1:7" x14ac:dyDescent="0.3">
      <c r="A810" s="411" t="s">
        <v>1416</v>
      </c>
      <c r="B810" s="411" t="s">
        <v>244</v>
      </c>
      <c r="C810" s="415">
        <v>10312</v>
      </c>
      <c r="D810" s="415">
        <v>4909.6400000000003</v>
      </c>
      <c r="E810" s="415">
        <v>1745</v>
      </c>
      <c r="F810" s="415">
        <v>5402.36</v>
      </c>
      <c r="G810" s="415">
        <v>47.61</v>
      </c>
    </row>
    <row r="811" spans="1:7" x14ac:dyDescent="0.3">
      <c r="A811" s="411" t="s">
        <v>1417</v>
      </c>
      <c r="B811" s="411" t="s">
        <v>595</v>
      </c>
      <c r="C811" s="415">
        <v>28</v>
      </c>
      <c r="D811" s="415">
        <v>0</v>
      </c>
      <c r="E811" s="415">
        <v>0</v>
      </c>
      <c r="F811" s="415">
        <v>28</v>
      </c>
      <c r="G811" s="415">
        <v>0</v>
      </c>
    </row>
    <row r="812" spans="1:7" x14ac:dyDescent="0.3">
      <c r="A812" s="411" t="s">
        <v>1418</v>
      </c>
      <c r="B812" s="411" t="s">
        <v>1419</v>
      </c>
      <c r="C812" s="415">
        <v>10312</v>
      </c>
      <c r="D812" s="415">
        <v>2924.77</v>
      </c>
      <c r="E812" s="415">
        <v>0</v>
      </c>
      <c r="F812" s="415">
        <v>7387.23</v>
      </c>
      <c r="G812" s="415">
        <v>28.36</v>
      </c>
    </row>
    <row r="813" spans="1:7" x14ac:dyDescent="0.3">
      <c r="A813" s="411" t="s">
        <v>1420</v>
      </c>
      <c r="B813" s="411" t="s">
        <v>907</v>
      </c>
      <c r="C813" s="415">
        <v>11088</v>
      </c>
      <c r="D813" s="415">
        <v>1664.14</v>
      </c>
      <c r="E813" s="415">
        <v>1565.16</v>
      </c>
      <c r="F813" s="415">
        <v>9423.86</v>
      </c>
      <c r="G813" s="415">
        <v>15.01</v>
      </c>
    </row>
    <row r="814" spans="1:7" x14ac:dyDescent="0.3">
      <c r="A814" s="411" t="s">
        <v>1421</v>
      </c>
      <c r="B814" s="411" t="s">
        <v>255</v>
      </c>
      <c r="C814" s="415">
        <v>70493</v>
      </c>
      <c r="D814" s="415">
        <v>34675.370000000003</v>
      </c>
      <c r="E814" s="415">
        <v>9315.4500000000007</v>
      </c>
      <c r="F814" s="415">
        <v>35817.629999999997</v>
      </c>
      <c r="G814" s="415">
        <v>49.19</v>
      </c>
    </row>
    <row r="815" spans="1:7" x14ac:dyDescent="0.3">
      <c r="A815" s="411" t="s">
        <v>1422</v>
      </c>
      <c r="B815" s="411" t="s">
        <v>690</v>
      </c>
      <c r="C815" s="415">
        <v>85000</v>
      </c>
      <c r="D815" s="415">
        <v>34735.440000000002</v>
      </c>
      <c r="E815" s="415">
        <v>23769.59</v>
      </c>
      <c r="F815" s="415">
        <v>50264.56</v>
      </c>
      <c r="G815" s="415">
        <v>40.869999999999997</v>
      </c>
    </row>
    <row r="816" spans="1:7" x14ac:dyDescent="0.3">
      <c r="A816" s="411" t="s">
        <v>1423</v>
      </c>
      <c r="B816" s="411" t="s">
        <v>183</v>
      </c>
      <c r="C816" s="415">
        <v>101000</v>
      </c>
      <c r="D816" s="415">
        <v>32739.84</v>
      </c>
      <c r="E816" s="415">
        <v>15991.22</v>
      </c>
      <c r="F816" s="415">
        <v>68260.160000000003</v>
      </c>
      <c r="G816" s="415">
        <v>32.42</v>
      </c>
    </row>
    <row r="817" spans="1:7" x14ac:dyDescent="0.3">
      <c r="A817" s="411" t="s">
        <v>1424</v>
      </c>
      <c r="B817" s="411" t="s">
        <v>262</v>
      </c>
      <c r="C817" s="415">
        <v>2250</v>
      </c>
      <c r="D817" s="415">
        <v>668.09</v>
      </c>
      <c r="E817" s="415">
        <v>358.93</v>
      </c>
      <c r="F817" s="415">
        <v>1581.91</v>
      </c>
      <c r="G817" s="415">
        <v>29.69</v>
      </c>
    </row>
    <row r="818" spans="1:7" x14ac:dyDescent="0.3">
      <c r="A818" s="411" t="s">
        <v>1425</v>
      </c>
      <c r="B818" s="411" t="s">
        <v>569</v>
      </c>
      <c r="C818" s="415">
        <v>4262</v>
      </c>
      <c r="D818" s="415">
        <v>1054</v>
      </c>
      <c r="E818" s="415">
        <v>413</v>
      </c>
      <c r="F818" s="415">
        <v>3208</v>
      </c>
      <c r="G818" s="415">
        <v>24.73</v>
      </c>
    </row>
    <row r="819" spans="1:7" x14ac:dyDescent="0.3">
      <c r="A819" s="411" t="s">
        <v>1426</v>
      </c>
      <c r="B819" s="411" t="s">
        <v>571</v>
      </c>
      <c r="C819" s="415">
        <v>528</v>
      </c>
      <c r="D819" s="415">
        <v>0</v>
      </c>
      <c r="E819" s="415">
        <v>0</v>
      </c>
      <c r="F819" s="415">
        <v>528</v>
      </c>
      <c r="G819" s="415">
        <v>0</v>
      </c>
    </row>
    <row r="820" spans="1:7" x14ac:dyDescent="0.3">
      <c r="A820" s="411" t="s">
        <v>1427</v>
      </c>
      <c r="B820" s="411" t="s">
        <v>330</v>
      </c>
      <c r="C820" s="415">
        <v>1031</v>
      </c>
      <c r="D820" s="415">
        <v>299.52999999999997</v>
      </c>
      <c r="E820" s="415">
        <v>226.01</v>
      </c>
      <c r="F820" s="415">
        <v>731.47</v>
      </c>
      <c r="G820" s="415">
        <v>29.05</v>
      </c>
    </row>
    <row r="821" spans="1:7" x14ac:dyDescent="0.3">
      <c r="A821" s="411" t="s">
        <v>5006</v>
      </c>
      <c r="B821" s="411" t="s">
        <v>674</v>
      </c>
      <c r="C821" s="415">
        <v>0</v>
      </c>
      <c r="D821" s="415">
        <v>61.68</v>
      </c>
      <c r="E821" s="415">
        <v>61.68</v>
      </c>
      <c r="F821" s="415">
        <v>-61.68</v>
      </c>
      <c r="G821" s="415">
        <v>100</v>
      </c>
    </row>
    <row r="822" spans="1:7" x14ac:dyDescent="0.3">
      <c r="A822" s="411" t="s">
        <v>1428</v>
      </c>
      <c r="B822" s="411" t="s">
        <v>1429</v>
      </c>
      <c r="C822" s="415">
        <v>10000</v>
      </c>
      <c r="D822" s="415">
        <v>0</v>
      </c>
      <c r="E822" s="415">
        <v>0</v>
      </c>
      <c r="F822" s="415">
        <v>10000</v>
      </c>
      <c r="G822" s="415">
        <v>0</v>
      </c>
    </row>
    <row r="823" spans="1:7" x14ac:dyDescent="0.3">
      <c r="A823" s="411" t="s">
        <v>1430</v>
      </c>
      <c r="B823" s="411" t="s">
        <v>1431</v>
      </c>
      <c r="C823" s="415">
        <v>17687</v>
      </c>
      <c r="D823" s="415">
        <v>127.18</v>
      </c>
      <c r="E823" s="415">
        <v>0</v>
      </c>
      <c r="F823" s="415">
        <v>17559.82</v>
      </c>
      <c r="G823" s="415">
        <v>0.72</v>
      </c>
    </row>
    <row r="824" spans="1:7" x14ac:dyDescent="0.3">
      <c r="A824" s="411" t="s">
        <v>1432</v>
      </c>
      <c r="B824" s="411" t="s">
        <v>1433</v>
      </c>
      <c r="C824" s="415">
        <v>12375</v>
      </c>
      <c r="D824" s="415">
        <v>6187.5</v>
      </c>
      <c r="E824" s="415">
        <v>3093.75</v>
      </c>
      <c r="F824" s="415">
        <v>6187.5</v>
      </c>
      <c r="G824" s="415">
        <v>50</v>
      </c>
    </row>
    <row r="825" spans="1:7" x14ac:dyDescent="0.3">
      <c r="A825" s="411" t="s">
        <v>1434</v>
      </c>
      <c r="B825" s="411" t="s">
        <v>1435</v>
      </c>
      <c r="C825" s="415">
        <v>146772</v>
      </c>
      <c r="D825" s="415">
        <v>24263.119999999999</v>
      </c>
      <c r="E825" s="415">
        <v>4250.1899999999996</v>
      </c>
      <c r="F825" s="415">
        <v>122508.88</v>
      </c>
      <c r="G825" s="415">
        <v>16.53</v>
      </c>
    </row>
    <row r="826" spans="1:7" x14ac:dyDescent="0.3">
      <c r="A826" s="411" t="s">
        <v>1436</v>
      </c>
      <c r="B826" s="411" t="s">
        <v>575</v>
      </c>
      <c r="C826" s="415">
        <v>1056</v>
      </c>
      <c r="D826" s="415">
        <v>0</v>
      </c>
      <c r="E826" s="415">
        <v>0</v>
      </c>
      <c r="F826" s="415">
        <v>1056</v>
      </c>
      <c r="G826" s="415">
        <v>0</v>
      </c>
    </row>
    <row r="827" spans="1:7" x14ac:dyDescent="0.3">
      <c r="A827" s="411" t="s">
        <v>1437</v>
      </c>
      <c r="B827" s="411" t="s">
        <v>1438</v>
      </c>
      <c r="C827" s="415">
        <v>8972</v>
      </c>
      <c r="D827" s="415">
        <v>6366.24</v>
      </c>
      <c r="E827" s="415">
        <v>6366.24</v>
      </c>
      <c r="F827" s="415">
        <v>2605.7600000000002</v>
      </c>
      <c r="G827" s="415">
        <v>70.959999999999994</v>
      </c>
    </row>
    <row r="828" spans="1:7" x14ac:dyDescent="0.3">
      <c r="A828" s="411" t="s">
        <v>1440</v>
      </c>
      <c r="B828" s="411" t="s">
        <v>1441</v>
      </c>
      <c r="C828" s="415">
        <v>5326</v>
      </c>
      <c r="D828" s="415">
        <v>3445.6</v>
      </c>
      <c r="E828" s="415">
        <v>1915</v>
      </c>
      <c r="F828" s="415">
        <v>1880.4</v>
      </c>
      <c r="G828" s="415">
        <v>64.69</v>
      </c>
    </row>
    <row r="829" spans="1:7" x14ac:dyDescent="0.3">
      <c r="A829" s="411" t="s">
        <v>1442</v>
      </c>
      <c r="B829" s="411" t="s">
        <v>255</v>
      </c>
      <c r="C829" s="415">
        <v>5808</v>
      </c>
      <c r="D829" s="415">
        <v>1093.01</v>
      </c>
      <c r="E829" s="415">
        <v>1042.05</v>
      </c>
      <c r="F829" s="415">
        <v>4714.99</v>
      </c>
      <c r="G829" s="415">
        <v>18.82</v>
      </c>
    </row>
    <row r="830" spans="1:7" x14ac:dyDescent="0.3">
      <c r="A830" s="411" t="s">
        <v>1443</v>
      </c>
      <c r="B830" s="411" t="s">
        <v>690</v>
      </c>
      <c r="C830" s="415">
        <v>25781</v>
      </c>
      <c r="D830" s="415">
        <v>0</v>
      </c>
      <c r="E830" s="415">
        <v>0</v>
      </c>
      <c r="F830" s="415">
        <v>25781</v>
      </c>
      <c r="G830" s="415">
        <v>0</v>
      </c>
    </row>
    <row r="831" spans="1:7" x14ac:dyDescent="0.3">
      <c r="A831" s="411" t="s">
        <v>1444</v>
      </c>
      <c r="B831" s="411" t="s">
        <v>183</v>
      </c>
      <c r="C831" s="415">
        <v>50612</v>
      </c>
      <c r="D831" s="415">
        <v>43151.07</v>
      </c>
      <c r="E831" s="415">
        <v>42816.07</v>
      </c>
      <c r="F831" s="415">
        <v>7460.93</v>
      </c>
      <c r="G831" s="415">
        <v>85.26</v>
      </c>
    </row>
    <row r="832" spans="1:7" x14ac:dyDescent="0.3">
      <c r="A832" s="411" t="s">
        <v>1445</v>
      </c>
      <c r="B832" s="411" t="s">
        <v>569</v>
      </c>
      <c r="C832" s="415">
        <v>3374</v>
      </c>
      <c r="D832" s="415">
        <v>0</v>
      </c>
      <c r="E832" s="415">
        <v>0</v>
      </c>
      <c r="F832" s="415">
        <v>3374</v>
      </c>
      <c r="G832" s="415">
        <v>0</v>
      </c>
    </row>
    <row r="833" spans="1:7" x14ac:dyDescent="0.3">
      <c r="A833" s="411" t="s">
        <v>1446</v>
      </c>
      <c r="B833" s="411" t="s">
        <v>330</v>
      </c>
      <c r="C833" s="415">
        <v>63359</v>
      </c>
      <c r="D833" s="415">
        <v>29463.38</v>
      </c>
      <c r="E833" s="415">
        <v>9263.35</v>
      </c>
      <c r="F833" s="415">
        <v>33895.620000000003</v>
      </c>
      <c r="G833" s="415">
        <v>46.5</v>
      </c>
    </row>
    <row r="834" spans="1:7" x14ac:dyDescent="0.3">
      <c r="A834" s="411" t="s">
        <v>1447</v>
      </c>
      <c r="B834" s="411" t="s">
        <v>1448</v>
      </c>
      <c r="C834" s="415">
        <v>21120</v>
      </c>
      <c r="D834" s="415">
        <v>2253.5</v>
      </c>
      <c r="E834" s="415">
        <v>0</v>
      </c>
      <c r="F834" s="415">
        <v>18866.5</v>
      </c>
      <c r="G834" s="415">
        <v>10.67</v>
      </c>
    </row>
    <row r="835" spans="1:7" x14ac:dyDescent="0.3">
      <c r="A835" s="411" t="s">
        <v>1450</v>
      </c>
      <c r="B835" s="411" t="s">
        <v>907</v>
      </c>
      <c r="C835" s="415">
        <v>8448</v>
      </c>
      <c r="D835" s="415">
        <v>48.14</v>
      </c>
      <c r="E835" s="415">
        <v>0</v>
      </c>
      <c r="F835" s="415">
        <v>8399.86</v>
      </c>
      <c r="G835" s="415">
        <v>0.56999999999999995</v>
      </c>
    </row>
    <row r="836" spans="1:7" x14ac:dyDescent="0.3">
      <c r="A836" s="411" t="s">
        <v>1451</v>
      </c>
      <c r="B836" s="411" t="s">
        <v>258</v>
      </c>
      <c r="C836" s="415">
        <v>8448</v>
      </c>
      <c r="D836" s="415">
        <v>211.59</v>
      </c>
      <c r="E836" s="415">
        <v>71.64</v>
      </c>
      <c r="F836" s="415">
        <v>8236.41</v>
      </c>
      <c r="G836" s="415">
        <v>2.5</v>
      </c>
    </row>
    <row r="837" spans="1:7" x14ac:dyDescent="0.3">
      <c r="A837" s="411" t="s">
        <v>1452</v>
      </c>
      <c r="B837" s="411" t="s">
        <v>255</v>
      </c>
      <c r="C837" s="415">
        <v>1056</v>
      </c>
      <c r="D837" s="415">
        <v>481.1</v>
      </c>
      <c r="E837" s="415">
        <v>274.67</v>
      </c>
      <c r="F837" s="415">
        <v>574.9</v>
      </c>
      <c r="G837" s="415">
        <v>45.56</v>
      </c>
    </row>
    <row r="838" spans="1:7" x14ac:dyDescent="0.3">
      <c r="A838" s="411" t="s">
        <v>1453</v>
      </c>
      <c r="B838" s="411" t="s">
        <v>690</v>
      </c>
      <c r="C838" s="415">
        <v>15840</v>
      </c>
      <c r="D838" s="415">
        <v>14457.02</v>
      </c>
      <c r="E838" s="415">
        <v>8424.91</v>
      </c>
      <c r="F838" s="415">
        <v>1382.98</v>
      </c>
      <c r="G838" s="415">
        <v>91.27</v>
      </c>
    </row>
    <row r="839" spans="1:7" x14ac:dyDescent="0.3">
      <c r="A839" s="411" t="s">
        <v>1454</v>
      </c>
      <c r="B839" s="411" t="s">
        <v>183</v>
      </c>
      <c r="C839" s="415">
        <v>164444</v>
      </c>
      <c r="D839" s="415">
        <v>30122.54</v>
      </c>
      <c r="E839" s="415">
        <v>17622.54</v>
      </c>
      <c r="F839" s="415">
        <v>134321.46</v>
      </c>
      <c r="G839" s="415">
        <v>18.32</v>
      </c>
    </row>
    <row r="840" spans="1:7" x14ac:dyDescent="0.3">
      <c r="A840" s="411" t="s">
        <v>1455</v>
      </c>
      <c r="B840" s="411" t="s">
        <v>1456</v>
      </c>
      <c r="C840" s="415">
        <v>2150000</v>
      </c>
      <c r="D840" s="415">
        <v>1021379.12</v>
      </c>
      <c r="E840" s="415">
        <v>512160.72</v>
      </c>
      <c r="F840" s="415">
        <v>1128620.8799999999</v>
      </c>
      <c r="G840" s="415">
        <v>47.51</v>
      </c>
    </row>
    <row r="841" spans="1:7" x14ac:dyDescent="0.3">
      <c r="A841" s="411" t="s">
        <v>1457</v>
      </c>
      <c r="B841" s="411" t="s">
        <v>1458</v>
      </c>
      <c r="C841" s="415">
        <v>15469</v>
      </c>
      <c r="D841" s="415">
        <v>0</v>
      </c>
      <c r="E841" s="415">
        <v>0</v>
      </c>
      <c r="F841" s="415">
        <v>15469</v>
      </c>
      <c r="G841" s="415">
        <v>0</v>
      </c>
    </row>
    <row r="842" spans="1:7" x14ac:dyDescent="0.3">
      <c r="A842" s="411" t="s">
        <v>1459</v>
      </c>
      <c r="B842" s="411" t="s">
        <v>330</v>
      </c>
      <c r="C842" s="415">
        <v>8766</v>
      </c>
      <c r="D842" s="415">
        <v>5396.35</v>
      </c>
      <c r="E842" s="415">
        <v>2260.5700000000002</v>
      </c>
      <c r="F842" s="415">
        <v>3369.65</v>
      </c>
      <c r="G842" s="415">
        <v>61.56</v>
      </c>
    </row>
    <row r="843" spans="1:7" x14ac:dyDescent="0.3">
      <c r="A843" s="411" t="s">
        <v>5007</v>
      </c>
      <c r="B843" s="411" t="s">
        <v>674</v>
      </c>
      <c r="C843" s="415">
        <v>0</v>
      </c>
      <c r="D843" s="415">
        <v>21.89</v>
      </c>
      <c r="E843" s="415">
        <v>21.89</v>
      </c>
      <c r="F843" s="415">
        <v>-21.89</v>
      </c>
      <c r="G843" s="415">
        <v>100</v>
      </c>
    </row>
    <row r="844" spans="1:7" x14ac:dyDescent="0.3">
      <c r="A844" s="411" t="s">
        <v>1460</v>
      </c>
      <c r="B844" s="411" t="s">
        <v>676</v>
      </c>
      <c r="C844" s="415">
        <v>0</v>
      </c>
      <c r="D844" s="415">
        <v>175.81</v>
      </c>
      <c r="E844" s="415">
        <v>88.94</v>
      </c>
      <c r="F844" s="415">
        <v>-175.81</v>
      </c>
      <c r="G844" s="415">
        <v>100</v>
      </c>
    </row>
    <row r="845" spans="1:7" x14ac:dyDescent="0.3">
      <c r="A845" s="411" t="s">
        <v>1461</v>
      </c>
      <c r="B845" s="411" t="s">
        <v>1462</v>
      </c>
      <c r="C845" s="415">
        <v>10312</v>
      </c>
      <c r="D845" s="415">
        <v>0</v>
      </c>
      <c r="E845" s="415">
        <v>0</v>
      </c>
      <c r="F845" s="415">
        <v>10312</v>
      </c>
      <c r="G845" s="415">
        <v>0</v>
      </c>
    </row>
    <row r="846" spans="1:7" x14ac:dyDescent="0.3">
      <c r="A846" s="411" t="s">
        <v>1463</v>
      </c>
      <c r="B846" s="411" t="s">
        <v>1433</v>
      </c>
      <c r="C846" s="415">
        <v>6336</v>
      </c>
      <c r="D846" s="415">
        <v>3168</v>
      </c>
      <c r="E846" s="415">
        <v>1584</v>
      </c>
      <c r="F846" s="415">
        <v>3168</v>
      </c>
      <c r="G846" s="415">
        <v>50</v>
      </c>
    </row>
    <row r="847" spans="1:7" x14ac:dyDescent="0.3">
      <c r="A847" s="411" t="s">
        <v>1464</v>
      </c>
      <c r="B847" s="411" t="s">
        <v>1465</v>
      </c>
      <c r="C847" s="415">
        <v>29845</v>
      </c>
      <c r="D847" s="415">
        <v>4845.8</v>
      </c>
      <c r="E847" s="415">
        <v>1387</v>
      </c>
      <c r="F847" s="415">
        <v>24999.200000000001</v>
      </c>
      <c r="G847" s="415">
        <v>16.239999999999998</v>
      </c>
    </row>
    <row r="848" spans="1:7" x14ac:dyDescent="0.3">
      <c r="A848" s="411" t="s">
        <v>1466</v>
      </c>
      <c r="B848" s="411" t="s">
        <v>575</v>
      </c>
      <c r="C848" s="415">
        <v>1031</v>
      </c>
      <c r="D848" s="415">
        <v>0</v>
      </c>
      <c r="E848" s="415">
        <v>0</v>
      </c>
      <c r="F848" s="415">
        <v>1031</v>
      </c>
      <c r="G848" s="415">
        <v>0</v>
      </c>
    </row>
    <row r="849" spans="1:7" x14ac:dyDescent="0.3">
      <c r="A849" s="411" t="s">
        <v>339</v>
      </c>
      <c r="B849" s="411" t="s">
        <v>1467</v>
      </c>
      <c r="C849" s="415">
        <v>378016</v>
      </c>
      <c r="D849" s="415">
        <v>262972.34000000003</v>
      </c>
      <c r="E849" s="415">
        <v>23837.59</v>
      </c>
      <c r="F849" s="415">
        <v>115043.66</v>
      </c>
      <c r="G849" s="415">
        <v>69.569999999999993</v>
      </c>
    </row>
    <row r="850" spans="1:7" x14ac:dyDescent="0.3">
      <c r="A850" s="411" t="s">
        <v>1469</v>
      </c>
      <c r="B850" s="411" t="s">
        <v>616</v>
      </c>
      <c r="C850" s="415">
        <v>695</v>
      </c>
      <c r="D850" s="415">
        <v>3.57</v>
      </c>
      <c r="E850" s="415">
        <v>0</v>
      </c>
      <c r="F850" s="415">
        <v>691.43</v>
      </c>
      <c r="G850" s="415">
        <v>0.51</v>
      </c>
    </row>
    <row r="851" spans="1:7" x14ac:dyDescent="0.3">
      <c r="A851" s="411" t="s">
        <v>1470</v>
      </c>
      <c r="B851" s="411" t="s">
        <v>682</v>
      </c>
      <c r="C851" s="415">
        <v>2578</v>
      </c>
      <c r="D851" s="415">
        <v>0</v>
      </c>
      <c r="E851" s="415">
        <v>0</v>
      </c>
      <c r="F851" s="415">
        <v>2578</v>
      </c>
      <c r="G851" s="415">
        <v>0</v>
      </c>
    </row>
    <row r="852" spans="1:7" x14ac:dyDescent="0.3">
      <c r="A852" s="411" t="s">
        <v>1471</v>
      </c>
      <c r="B852" s="411" t="s">
        <v>44</v>
      </c>
      <c r="C852" s="415">
        <v>216767</v>
      </c>
      <c r="D852" s="415">
        <v>108383.52</v>
      </c>
      <c r="E852" s="415">
        <v>54191.76</v>
      </c>
      <c r="F852" s="415">
        <v>108383.48</v>
      </c>
      <c r="G852" s="415">
        <v>50</v>
      </c>
    </row>
    <row r="853" spans="1:7" x14ac:dyDescent="0.3">
      <c r="A853" s="411" t="s">
        <v>1472</v>
      </c>
      <c r="B853" s="411" t="s">
        <v>685</v>
      </c>
      <c r="C853" s="415">
        <v>15840</v>
      </c>
      <c r="D853" s="415">
        <v>5556.37</v>
      </c>
      <c r="E853" s="415">
        <v>2887.5</v>
      </c>
      <c r="F853" s="415">
        <v>10283.629999999999</v>
      </c>
      <c r="G853" s="415">
        <v>35.08</v>
      </c>
    </row>
    <row r="854" spans="1:7" x14ac:dyDescent="0.3">
      <c r="A854" s="411" t="s">
        <v>1473</v>
      </c>
      <c r="B854" s="411" t="s">
        <v>687</v>
      </c>
      <c r="C854" s="415">
        <v>11870</v>
      </c>
      <c r="D854" s="415">
        <v>0</v>
      </c>
      <c r="E854" s="415">
        <v>0</v>
      </c>
      <c r="F854" s="415">
        <v>11870</v>
      </c>
      <c r="G854" s="415">
        <v>0</v>
      </c>
    </row>
    <row r="855" spans="1:7" x14ac:dyDescent="0.3">
      <c r="A855" s="411" t="s">
        <v>1474</v>
      </c>
      <c r="B855" s="411" t="s">
        <v>183</v>
      </c>
      <c r="C855" s="415">
        <v>5156</v>
      </c>
      <c r="D855" s="415">
        <v>0</v>
      </c>
      <c r="E855" s="415">
        <v>0</v>
      </c>
      <c r="F855" s="415">
        <v>5156</v>
      </c>
      <c r="G855" s="415">
        <v>0</v>
      </c>
    </row>
    <row r="856" spans="1:7" x14ac:dyDescent="0.3">
      <c r="A856" s="411" t="s">
        <v>1475</v>
      </c>
      <c r="B856" s="411" t="s">
        <v>262</v>
      </c>
      <c r="C856" s="415">
        <v>2750</v>
      </c>
      <c r="D856" s="415">
        <v>1584.25</v>
      </c>
      <c r="E856" s="415">
        <v>947.89</v>
      </c>
      <c r="F856" s="415">
        <v>1165.75</v>
      </c>
      <c r="G856" s="415">
        <v>57.61</v>
      </c>
    </row>
    <row r="857" spans="1:7" x14ac:dyDescent="0.3">
      <c r="A857" s="411" t="s">
        <v>1476</v>
      </c>
      <c r="B857" s="411" t="s">
        <v>697</v>
      </c>
      <c r="C857" s="415">
        <v>18418</v>
      </c>
      <c r="D857" s="415">
        <v>9209</v>
      </c>
      <c r="E857" s="415">
        <v>4604.5</v>
      </c>
      <c r="F857" s="415">
        <v>9209</v>
      </c>
      <c r="G857" s="415">
        <v>50</v>
      </c>
    </row>
    <row r="858" spans="1:7" x14ac:dyDescent="0.3">
      <c r="A858" s="411" t="s">
        <v>1477</v>
      </c>
      <c r="B858" s="411" t="s">
        <v>261</v>
      </c>
      <c r="C858" s="415">
        <v>26189</v>
      </c>
      <c r="D858" s="415">
        <v>1710.21</v>
      </c>
      <c r="E858" s="415">
        <v>0</v>
      </c>
      <c r="F858" s="415">
        <v>24478.79</v>
      </c>
      <c r="G858" s="415">
        <v>6.53</v>
      </c>
    </row>
    <row r="859" spans="1:7" x14ac:dyDescent="0.3">
      <c r="A859" s="411" t="s">
        <v>1478</v>
      </c>
      <c r="B859" s="411" t="s">
        <v>1479</v>
      </c>
      <c r="C859" s="415">
        <v>6336</v>
      </c>
      <c r="D859" s="415">
        <v>3168</v>
      </c>
      <c r="E859" s="415">
        <v>1584</v>
      </c>
      <c r="F859" s="415">
        <v>3168</v>
      </c>
      <c r="G859" s="415">
        <v>50</v>
      </c>
    </row>
    <row r="860" spans="1:7" x14ac:dyDescent="0.3">
      <c r="A860" s="411" t="s">
        <v>5008</v>
      </c>
      <c r="B860" s="411" t="s">
        <v>4467</v>
      </c>
      <c r="C860" s="415">
        <v>0</v>
      </c>
      <c r="D860" s="415">
        <v>151.19999999999999</v>
      </c>
      <c r="E860" s="415">
        <v>151.19999999999999</v>
      </c>
      <c r="F860" s="415">
        <v>-151.19999999999999</v>
      </c>
      <c r="G860" s="415">
        <v>100</v>
      </c>
    </row>
    <row r="861" spans="1:7" x14ac:dyDescent="0.3">
      <c r="A861" s="411" t="s">
        <v>1480</v>
      </c>
      <c r="B861" s="411" t="s">
        <v>791</v>
      </c>
      <c r="C861" s="415">
        <v>4224</v>
      </c>
      <c r="D861" s="415">
        <v>349.95</v>
      </c>
      <c r="E861" s="415">
        <v>0</v>
      </c>
      <c r="F861" s="415">
        <v>3874.05</v>
      </c>
      <c r="G861" s="415">
        <v>8.2799999999999994</v>
      </c>
    </row>
    <row r="862" spans="1:7" x14ac:dyDescent="0.3">
      <c r="A862" s="411" t="s">
        <v>1481</v>
      </c>
      <c r="B862" s="411" t="s">
        <v>794</v>
      </c>
      <c r="C862" s="415">
        <v>1056</v>
      </c>
      <c r="D862" s="415">
        <v>0</v>
      </c>
      <c r="E862" s="415">
        <v>0</v>
      </c>
      <c r="F862" s="415">
        <v>1056</v>
      </c>
      <c r="G862" s="415">
        <v>0</v>
      </c>
    </row>
    <row r="863" spans="1:7" x14ac:dyDescent="0.3">
      <c r="A863" s="411" t="s">
        <v>1482</v>
      </c>
      <c r="B863" s="411" t="s">
        <v>1483</v>
      </c>
      <c r="C863" s="416">
        <v>1504591</v>
      </c>
      <c r="D863" s="416">
        <v>834041.86</v>
      </c>
      <c r="E863" s="416">
        <v>376172.76</v>
      </c>
      <c r="F863" s="416">
        <v>670549.14</v>
      </c>
      <c r="G863" s="416">
        <v>55.43</v>
      </c>
    </row>
    <row r="864" spans="1:7" x14ac:dyDescent="0.3">
      <c r="A864" s="411" t="s">
        <v>1485</v>
      </c>
      <c r="B864" s="417"/>
      <c r="C864" s="415"/>
      <c r="D864" s="415"/>
      <c r="E864" s="415"/>
      <c r="F864" s="415"/>
      <c r="G864" s="415"/>
    </row>
    <row r="865" spans="1:7" x14ac:dyDescent="0.3">
      <c r="A865" s="274"/>
      <c r="B865" s="274"/>
      <c r="C865" s="275"/>
      <c r="D865" s="275"/>
      <c r="E865" s="275"/>
      <c r="F865" s="275"/>
      <c r="G865" s="275"/>
    </row>
    <row r="866" spans="1:7" x14ac:dyDescent="0.3">
      <c r="A866" s="411" t="s">
        <v>975</v>
      </c>
      <c r="B866" s="417"/>
      <c r="C866" s="415">
        <v>5238677</v>
      </c>
      <c r="D866" s="415">
        <v>2674606.88</v>
      </c>
      <c r="E866" s="415">
        <v>1112070.6499999999</v>
      </c>
      <c r="F866" s="415">
        <v>2564070.12</v>
      </c>
      <c r="G866" s="415">
        <v>51.06</v>
      </c>
    </row>
    <row r="867" spans="1:7" x14ac:dyDescent="0.3">
      <c r="A867" s="411" t="s">
        <v>976</v>
      </c>
      <c r="B867" s="417"/>
      <c r="C867" s="416">
        <v>5272715</v>
      </c>
      <c r="D867" s="416">
        <v>2532611.09</v>
      </c>
      <c r="E867" s="416">
        <v>1128721.77</v>
      </c>
      <c r="F867" s="416">
        <v>2740103.91</v>
      </c>
      <c r="G867" s="416">
        <v>48.03</v>
      </c>
    </row>
    <row r="868" spans="1:7" x14ac:dyDescent="0.3">
      <c r="A868" s="411" t="s">
        <v>977</v>
      </c>
      <c r="B868" s="417"/>
      <c r="C868" s="415">
        <v>-34038</v>
      </c>
      <c r="D868" s="415">
        <v>141995.79</v>
      </c>
      <c r="E868" s="415">
        <v>-16651.12</v>
      </c>
      <c r="F868" s="415">
        <v>-176033.79</v>
      </c>
      <c r="G868" s="415">
        <v>417.17</v>
      </c>
    </row>
    <row r="869" spans="1:7" x14ac:dyDescent="0.3">
      <c r="A869" s="274"/>
      <c r="B869" s="274"/>
      <c r="C869" s="275"/>
      <c r="D869" s="275"/>
      <c r="E869" s="275"/>
      <c r="F869" s="275"/>
      <c r="G869" s="275"/>
    </row>
    <row r="870" spans="1:7" x14ac:dyDescent="0.3">
      <c r="A870" s="411" t="s">
        <v>386</v>
      </c>
      <c r="B870" s="410"/>
      <c r="C870" s="410"/>
      <c r="D870" s="410"/>
      <c r="E870" s="410"/>
      <c r="F870" s="410"/>
      <c r="G870" s="410"/>
    </row>
    <row r="871" spans="1:7" x14ac:dyDescent="0.3">
      <c r="A871" s="411" t="s">
        <v>1486</v>
      </c>
      <c r="B871" s="411" t="s">
        <v>1036</v>
      </c>
      <c r="C871" s="415">
        <v>311867</v>
      </c>
      <c r="D871" s="415">
        <v>0</v>
      </c>
      <c r="E871" s="415">
        <v>0</v>
      </c>
      <c r="F871" s="415">
        <v>311867</v>
      </c>
      <c r="G871" s="415">
        <v>0</v>
      </c>
    </row>
    <row r="872" spans="1:7" x14ac:dyDescent="0.3">
      <c r="A872" s="411" t="s">
        <v>1487</v>
      </c>
      <c r="B872" s="411" t="s">
        <v>1488</v>
      </c>
      <c r="C872" s="415">
        <v>69383</v>
      </c>
      <c r="D872" s="415">
        <v>14138.84</v>
      </c>
      <c r="E872" s="415">
        <v>2633.44</v>
      </c>
      <c r="F872" s="415">
        <v>55244.160000000003</v>
      </c>
      <c r="G872" s="415">
        <v>20.38</v>
      </c>
    </row>
    <row r="873" spans="1:7" x14ac:dyDescent="0.3">
      <c r="A873" s="411" t="s">
        <v>1489</v>
      </c>
      <c r="B873" s="411" t="s">
        <v>1490</v>
      </c>
      <c r="C873" s="415">
        <v>3231</v>
      </c>
      <c r="D873" s="415">
        <v>0</v>
      </c>
      <c r="E873" s="415">
        <v>0</v>
      </c>
      <c r="F873" s="415">
        <v>3231</v>
      </c>
      <c r="G873" s="415">
        <v>0</v>
      </c>
    </row>
    <row r="874" spans="1:7" x14ac:dyDescent="0.3">
      <c r="A874" s="411" t="s">
        <v>1491</v>
      </c>
      <c r="B874" s="411" t="s">
        <v>1492</v>
      </c>
      <c r="C874" s="415">
        <v>3231</v>
      </c>
      <c r="D874" s="415">
        <v>0</v>
      </c>
      <c r="E874" s="415">
        <v>0</v>
      </c>
      <c r="F874" s="415">
        <v>3231</v>
      </c>
      <c r="G874" s="415">
        <v>0</v>
      </c>
    </row>
    <row r="875" spans="1:7" x14ac:dyDescent="0.3">
      <c r="A875" s="411" t="s">
        <v>1493</v>
      </c>
      <c r="B875" s="411" t="s">
        <v>1494</v>
      </c>
      <c r="C875" s="415">
        <v>3231</v>
      </c>
      <c r="D875" s="415">
        <v>0</v>
      </c>
      <c r="E875" s="415">
        <v>0</v>
      </c>
      <c r="F875" s="415">
        <v>3231</v>
      </c>
      <c r="G875" s="415">
        <v>0</v>
      </c>
    </row>
    <row r="876" spans="1:7" x14ac:dyDescent="0.3">
      <c r="A876" s="411" t="s">
        <v>1495</v>
      </c>
      <c r="B876" s="411" t="s">
        <v>1077</v>
      </c>
      <c r="C876" s="415">
        <v>1580</v>
      </c>
      <c r="D876" s="415">
        <v>2971.4</v>
      </c>
      <c r="E876" s="415">
        <v>2971.4</v>
      </c>
      <c r="F876" s="415">
        <v>-1391.4</v>
      </c>
      <c r="G876" s="415">
        <v>188.06</v>
      </c>
    </row>
    <row r="877" spans="1:7" x14ac:dyDescent="0.3">
      <c r="A877" s="411" t="s">
        <v>5009</v>
      </c>
      <c r="B877" s="411" t="s">
        <v>5010</v>
      </c>
      <c r="C877" s="415">
        <v>0</v>
      </c>
      <c r="D877" s="415">
        <v>1032.5</v>
      </c>
      <c r="E877" s="415">
        <v>1032.5</v>
      </c>
      <c r="F877" s="415">
        <v>-1032.5</v>
      </c>
      <c r="G877" s="415">
        <v>100</v>
      </c>
    </row>
    <row r="878" spans="1:7" x14ac:dyDescent="0.3">
      <c r="A878" s="411" t="s">
        <v>1496</v>
      </c>
      <c r="B878" s="411" t="s">
        <v>1497</v>
      </c>
      <c r="C878" s="415">
        <v>33000</v>
      </c>
      <c r="D878" s="415">
        <v>11467.55</v>
      </c>
      <c r="E878" s="415">
        <v>9324.16</v>
      </c>
      <c r="F878" s="415">
        <v>21532.45</v>
      </c>
      <c r="G878" s="415">
        <v>34.75</v>
      </c>
    </row>
    <row r="879" spans="1:7" x14ac:dyDescent="0.3">
      <c r="A879" s="411" t="s">
        <v>1498</v>
      </c>
      <c r="B879" s="411" t="s">
        <v>1499</v>
      </c>
      <c r="C879" s="415">
        <v>16974</v>
      </c>
      <c r="D879" s="415">
        <v>13193.58</v>
      </c>
      <c r="E879" s="415">
        <v>13193.58</v>
      </c>
      <c r="F879" s="415">
        <v>3780.42</v>
      </c>
      <c r="G879" s="415">
        <v>77.73</v>
      </c>
    </row>
    <row r="880" spans="1:7" x14ac:dyDescent="0.3">
      <c r="A880" s="411" t="s">
        <v>1500</v>
      </c>
      <c r="B880" s="411" t="s">
        <v>1501</v>
      </c>
      <c r="C880" s="415">
        <v>5975</v>
      </c>
      <c r="D880" s="415">
        <v>0</v>
      </c>
      <c r="E880" s="415">
        <v>0</v>
      </c>
      <c r="F880" s="415">
        <v>5975</v>
      </c>
      <c r="G880" s="415">
        <v>0</v>
      </c>
    </row>
    <row r="881" spans="1:7" x14ac:dyDescent="0.3">
      <c r="A881" s="411" t="s">
        <v>1502</v>
      </c>
      <c r="B881" s="411" t="s">
        <v>1503</v>
      </c>
      <c r="C881" s="415">
        <v>5975</v>
      </c>
      <c r="D881" s="415">
        <v>0</v>
      </c>
      <c r="E881" s="415">
        <v>0</v>
      </c>
      <c r="F881" s="415">
        <v>5975</v>
      </c>
      <c r="G881" s="415">
        <v>0</v>
      </c>
    </row>
    <row r="882" spans="1:7" x14ac:dyDescent="0.3">
      <c r="A882" s="411" t="s">
        <v>1504</v>
      </c>
      <c r="B882" s="411" t="s">
        <v>1505</v>
      </c>
      <c r="C882" s="415">
        <v>5975</v>
      </c>
      <c r="D882" s="415">
        <v>0</v>
      </c>
      <c r="E882" s="415">
        <v>0</v>
      </c>
      <c r="F882" s="415">
        <v>5975</v>
      </c>
      <c r="G882" s="415">
        <v>0</v>
      </c>
    </row>
    <row r="883" spans="1:7" x14ac:dyDescent="0.3">
      <c r="A883" s="411" t="s">
        <v>1506</v>
      </c>
      <c r="B883" s="411" t="s">
        <v>1507</v>
      </c>
      <c r="C883" s="415">
        <v>5975</v>
      </c>
      <c r="D883" s="415">
        <v>0</v>
      </c>
      <c r="E883" s="415">
        <v>0</v>
      </c>
      <c r="F883" s="415">
        <v>5975</v>
      </c>
      <c r="G883" s="415">
        <v>0</v>
      </c>
    </row>
    <row r="884" spans="1:7" x14ac:dyDescent="0.3">
      <c r="A884" s="411" t="s">
        <v>1508</v>
      </c>
      <c r="B884" s="411" t="s">
        <v>1509</v>
      </c>
      <c r="C884" s="415">
        <v>3200</v>
      </c>
      <c r="D884" s="415">
        <v>300</v>
      </c>
      <c r="E884" s="415">
        <v>300</v>
      </c>
      <c r="F884" s="415">
        <v>2900</v>
      </c>
      <c r="G884" s="415">
        <v>9.3800000000000008</v>
      </c>
    </row>
    <row r="885" spans="1:7" x14ac:dyDescent="0.3">
      <c r="A885" s="411" t="s">
        <v>1510</v>
      </c>
      <c r="B885" s="411" t="s">
        <v>1511</v>
      </c>
      <c r="C885" s="415">
        <v>8000</v>
      </c>
      <c r="D885" s="415">
        <v>5254.08</v>
      </c>
      <c r="E885" s="415">
        <v>5237</v>
      </c>
      <c r="F885" s="415">
        <v>2745.92</v>
      </c>
      <c r="G885" s="415">
        <v>65.680000000000007</v>
      </c>
    </row>
    <row r="886" spans="1:7" x14ac:dyDescent="0.3">
      <c r="A886" s="411" t="s">
        <v>1512</v>
      </c>
      <c r="B886" s="411" t="s">
        <v>1513</v>
      </c>
      <c r="C886" s="415">
        <v>1000</v>
      </c>
      <c r="D886" s="415">
        <v>0</v>
      </c>
      <c r="E886" s="415">
        <v>0</v>
      </c>
      <c r="F886" s="415">
        <v>1000</v>
      </c>
      <c r="G886" s="415">
        <v>0</v>
      </c>
    </row>
    <row r="887" spans="1:7" x14ac:dyDescent="0.3">
      <c r="A887" s="411" t="s">
        <v>1514</v>
      </c>
      <c r="B887" s="411" t="s">
        <v>1515</v>
      </c>
      <c r="C887" s="415">
        <v>1000</v>
      </c>
      <c r="D887" s="415">
        <v>0</v>
      </c>
      <c r="E887" s="415">
        <v>0</v>
      </c>
      <c r="F887" s="415">
        <v>1000</v>
      </c>
      <c r="G887" s="415">
        <v>0</v>
      </c>
    </row>
    <row r="888" spans="1:7" x14ac:dyDescent="0.3">
      <c r="A888" s="411" t="s">
        <v>1516</v>
      </c>
      <c r="B888" s="411" t="s">
        <v>1517</v>
      </c>
      <c r="C888" s="415">
        <v>4262</v>
      </c>
      <c r="D888" s="415">
        <v>0</v>
      </c>
      <c r="E888" s="415">
        <v>0</v>
      </c>
      <c r="F888" s="415">
        <v>4262</v>
      </c>
      <c r="G888" s="415">
        <v>0</v>
      </c>
    </row>
    <row r="889" spans="1:7" x14ac:dyDescent="0.3">
      <c r="A889" s="411" t="s">
        <v>1518</v>
      </c>
      <c r="B889" s="411" t="s">
        <v>1519</v>
      </c>
      <c r="C889" s="415">
        <v>34374</v>
      </c>
      <c r="D889" s="415">
        <v>8581.0400000000009</v>
      </c>
      <c r="E889" s="415">
        <v>5096.54</v>
      </c>
      <c r="F889" s="415">
        <v>25792.959999999999</v>
      </c>
      <c r="G889" s="415">
        <v>24.96</v>
      </c>
    </row>
    <row r="890" spans="1:7" x14ac:dyDescent="0.3">
      <c r="A890" s="411" t="s">
        <v>1520</v>
      </c>
      <c r="B890" s="411" t="s">
        <v>1521</v>
      </c>
      <c r="C890" s="415">
        <v>29346</v>
      </c>
      <c r="D890" s="415">
        <v>0</v>
      </c>
      <c r="E890" s="415">
        <v>0</v>
      </c>
      <c r="F890" s="415">
        <v>29346</v>
      </c>
      <c r="G890" s="415">
        <v>0</v>
      </c>
    </row>
    <row r="891" spans="1:7" x14ac:dyDescent="0.3">
      <c r="A891" s="411" t="s">
        <v>1522</v>
      </c>
      <c r="B891" s="411" t="s">
        <v>1523</v>
      </c>
      <c r="C891" s="415">
        <v>500</v>
      </c>
      <c r="D891" s="415">
        <v>0</v>
      </c>
      <c r="E891" s="415">
        <v>0</v>
      </c>
      <c r="F891" s="415">
        <v>500</v>
      </c>
      <c r="G891" s="415">
        <v>0</v>
      </c>
    </row>
    <row r="892" spans="1:7" x14ac:dyDescent="0.3">
      <c r="A892" s="411" t="s">
        <v>1524</v>
      </c>
      <c r="B892" s="411" t="s">
        <v>1525</v>
      </c>
      <c r="C892" s="415">
        <v>346</v>
      </c>
      <c r="D892" s="415">
        <v>380</v>
      </c>
      <c r="E892" s="415">
        <v>380</v>
      </c>
      <c r="F892" s="415">
        <v>-34</v>
      </c>
      <c r="G892" s="415">
        <v>109.83</v>
      </c>
    </row>
    <row r="893" spans="1:7" x14ac:dyDescent="0.3">
      <c r="A893" s="411" t="s">
        <v>1526</v>
      </c>
      <c r="B893" s="411" t="s">
        <v>1527</v>
      </c>
      <c r="C893" s="415">
        <v>343</v>
      </c>
      <c r="D893" s="415">
        <v>0</v>
      </c>
      <c r="E893" s="415">
        <v>0</v>
      </c>
      <c r="F893" s="415">
        <v>343</v>
      </c>
      <c r="G893" s="415">
        <v>0</v>
      </c>
    </row>
    <row r="894" spans="1:7" x14ac:dyDescent="0.3">
      <c r="A894" s="411" t="s">
        <v>1528</v>
      </c>
      <c r="B894" s="411" t="s">
        <v>1529</v>
      </c>
      <c r="C894" s="415">
        <v>33792</v>
      </c>
      <c r="D894" s="415">
        <v>7628</v>
      </c>
      <c r="E894" s="415">
        <v>7628</v>
      </c>
      <c r="F894" s="415">
        <v>26164</v>
      </c>
      <c r="G894" s="415">
        <v>22.57</v>
      </c>
    </row>
    <row r="895" spans="1:7" x14ac:dyDescent="0.3">
      <c r="A895" s="411" t="s">
        <v>1530</v>
      </c>
      <c r="B895" s="411" t="s">
        <v>1531</v>
      </c>
      <c r="C895" s="415">
        <v>6187</v>
      </c>
      <c r="D895" s="415">
        <v>1250</v>
      </c>
      <c r="E895" s="415">
        <v>1250</v>
      </c>
      <c r="F895" s="415">
        <v>4937</v>
      </c>
      <c r="G895" s="415">
        <v>20.2</v>
      </c>
    </row>
    <row r="896" spans="1:7" x14ac:dyDescent="0.3">
      <c r="A896" s="411" t="s">
        <v>1532</v>
      </c>
      <c r="B896" s="411" t="s">
        <v>1533</v>
      </c>
      <c r="C896" s="415">
        <v>25781</v>
      </c>
      <c r="D896" s="415">
        <v>0</v>
      </c>
      <c r="E896" s="415">
        <v>0</v>
      </c>
      <c r="F896" s="415">
        <v>25781</v>
      </c>
      <c r="G896" s="415">
        <v>0</v>
      </c>
    </row>
    <row r="897" spans="1:7" x14ac:dyDescent="0.3">
      <c r="A897" s="411" t="s">
        <v>1534</v>
      </c>
      <c r="B897" s="411" t="s">
        <v>1535</v>
      </c>
      <c r="C897" s="415">
        <v>96000</v>
      </c>
      <c r="D897" s="415">
        <v>937.74</v>
      </c>
      <c r="E897" s="415">
        <v>156.13999999999999</v>
      </c>
      <c r="F897" s="415">
        <v>95062.26</v>
      </c>
      <c r="G897" s="415">
        <v>0.98</v>
      </c>
    </row>
    <row r="898" spans="1:7" x14ac:dyDescent="0.3">
      <c r="A898" s="411" t="s">
        <v>1536</v>
      </c>
      <c r="B898" s="411" t="s">
        <v>1537</v>
      </c>
      <c r="C898" s="415">
        <v>75000</v>
      </c>
      <c r="D898" s="415">
        <v>7341.8</v>
      </c>
      <c r="E898" s="415">
        <v>3008</v>
      </c>
      <c r="F898" s="415">
        <v>67658.2</v>
      </c>
      <c r="G898" s="415">
        <v>9.7899999999999991</v>
      </c>
    </row>
    <row r="899" spans="1:7" x14ac:dyDescent="0.3">
      <c r="A899" s="411" t="s">
        <v>1538</v>
      </c>
      <c r="B899" s="411" t="s">
        <v>1539</v>
      </c>
      <c r="C899" s="415">
        <v>7392</v>
      </c>
      <c r="D899" s="415">
        <v>1665.58</v>
      </c>
      <c r="E899" s="415">
        <v>589.79</v>
      </c>
      <c r="F899" s="415">
        <v>5726.42</v>
      </c>
      <c r="G899" s="415">
        <v>22.53</v>
      </c>
    </row>
    <row r="900" spans="1:7" x14ac:dyDescent="0.3">
      <c r="A900" s="411" t="s">
        <v>1540</v>
      </c>
      <c r="B900" s="411" t="s">
        <v>1541</v>
      </c>
      <c r="C900" s="415">
        <v>10560</v>
      </c>
      <c r="D900" s="415">
        <v>4040.26</v>
      </c>
      <c r="E900" s="415">
        <v>2316.0100000000002</v>
      </c>
      <c r="F900" s="415">
        <v>6519.74</v>
      </c>
      <c r="G900" s="415">
        <v>38.26</v>
      </c>
    </row>
    <row r="901" spans="1:7" x14ac:dyDescent="0.3">
      <c r="A901" s="411" t="s">
        <v>1542</v>
      </c>
      <c r="B901" s="411" t="s">
        <v>1543</v>
      </c>
      <c r="C901" s="416">
        <v>0</v>
      </c>
      <c r="D901" s="416">
        <v>4348.25</v>
      </c>
      <c r="E901" s="416">
        <v>1965.5</v>
      </c>
      <c r="F901" s="416">
        <v>-4348.25</v>
      </c>
      <c r="G901" s="416">
        <v>100</v>
      </c>
    </row>
    <row r="902" spans="1:7" x14ac:dyDescent="0.3">
      <c r="A902" s="411" t="s">
        <v>1544</v>
      </c>
      <c r="B902" s="417"/>
      <c r="C902" s="415"/>
      <c r="D902" s="415"/>
      <c r="E902" s="415"/>
      <c r="F902" s="415"/>
      <c r="G902" s="415"/>
    </row>
    <row r="903" spans="1:7" x14ac:dyDescent="0.3">
      <c r="A903" s="274"/>
      <c r="B903" s="274"/>
      <c r="C903" s="275"/>
      <c r="D903" s="275"/>
      <c r="E903" s="275"/>
      <c r="F903" s="275"/>
      <c r="G903" s="275"/>
    </row>
    <row r="904" spans="1:7" x14ac:dyDescent="0.3">
      <c r="A904" s="411" t="s">
        <v>975</v>
      </c>
      <c r="B904" s="417"/>
      <c r="C904" s="415">
        <v>311867</v>
      </c>
      <c r="D904" s="415">
        <v>0</v>
      </c>
      <c r="E904" s="415">
        <v>0</v>
      </c>
      <c r="F904" s="415">
        <v>311867</v>
      </c>
      <c r="G904" s="415">
        <v>0</v>
      </c>
    </row>
    <row r="905" spans="1:7" x14ac:dyDescent="0.3">
      <c r="A905" s="411" t="s">
        <v>976</v>
      </c>
      <c r="B905" s="417"/>
      <c r="C905" s="416">
        <v>491613</v>
      </c>
      <c r="D905" s="416">
        <v>84530.62</v>
      </c>
      <c r="E905" s="416">
        <v>57082.06</v>
      </c>
      <c r="F905" s="416">
        <v>407082.38</v>
      </c>
      <c r="G905" s="416">
        <v>17.190000000000001</v>
      </c>
    </row>
    <row r="906" spans="1:7" x14ac:dyDescent="0.3">
      <c r="A906" s="411" t="s">
        <v>977</v>
      </c>
      <c r="B906" s="417"/>
      <c r="C906" s="415">
        <v>-179746</v>
      </c>
      <c r="D906" s="415">
        <v>-84530.62</v>
      </c>
      <c r="E906" s="415">
        <v>-57082.06</v>
      </c>
      <c r="F906" s="415">
        <v>-95215.38</v>
      </c>
      <c r="G906" s="415">
        <v>47.03</v>
      </c>
    </row>
    <row r="907" spans="1:7" x14ac:dyDescent="0.3">
      <c r="A907" s="274"/>
      <c r="B907" s="274"/>
      <c r="C907" s="275"/>
      <c r="D907" s="275"/>
      <c r="E907" s="275"/>
      <c r="F907" s="275"/>
      <c r="G907" s="275"/>
    </row>
    <row r="908" spans="1:7" x14ac:dyDescent="0.3">
      <c r="A908" s="411" t="s">
        <v>398</v>
      </c>
      <c r="B908" s="410"/>
      <c r="C908" s="410"/>
      <c r="D908" s="410"/>
      <c r="E908" s="410"/>
      <c r="F908" s="410"/>
      <c r="G908" s="410"/>
    </row>
    <row r="909" spans="1:7" x14ac:dyDescent="0.3">
      <c r="A909" s="411" t="s">
        <v>1545</v>
      </c>
      <c r="B909" s="411" t="s">
        <v>245</v>
      </c>
      <c r="C909" s="415">
        <v>500</v>
      </c>
      <c r="D909" s="415">
        <v>0</v>
      </c>
      <c r="E909" s="415">
        <v>0</v>
      </c>
      <c r="F909" s="415">
        <v>500</v>
      </c>
      <c r="G909" s="415">
        <v>0</v>
      </c>
    </row>
    <row r="910" spans="1:7" x14ac:dyDescent="0.3">
      <c r="A910" s="411" t="s">
        <v>2545</v>
      </c>
      <c r="B910" s="411" t="s">
        <v>2492</v>
      </c>
      <c r="C910" s="415">
        <v>0</v>
      </c>
      <c r="D910" s="415">
        <v>17.149999999999999</v>
      </c>
      <c r="E910" s="415">
        <v>6.62</v>
      </c>
      <c r="F910" s="415">
        <v>-17.149999999999999</v>
      </c>
      <c r="G910" s="415">
        <v>100</v>
      </c>
    </row>
    <row r="911" spans="1:7" x14ac:dyDescent="0.3">
      <c r="A911" s="411" t="s">
        <v>1546</v>
      </c>
      <c r="B911" s="411" t="s">
        <v>1547</v>
      </c>
      <c r="C911" s="415">
        <v>18562</v>
      </c>
      <c r="D911" s="415">
        <v>9355.5</v>
      </c>
      <c r="E911" s="415">
        <v>4677.75</v>
      </c>
      <c r="F911" s="415">
        <v>9206.5</v>
      </c>
      <c r="G911" s="415">
        <v>50.4</v>
      </c>
    </row>
    <row r="912" spans="1:7" x14ac:dyDescent="0.3">
      <c r="A912" s="411" t="s">
        <v>1548</v>
      </c>
      <c r="B912" s="411" t="s">
        <v>1549</v>
      </c>
      <c r="C912" s="415">
        <v>12435</v>
      </c>
      <c r="D912" s="415">
        <v>6205</v>
      </c>
      <c r="E912" s="415">
        <v>3102.5</v>
      </c>
      <c r="F912" s="415">
        <v>6230</v>
      </c>
      <c r="G912" s="415">
        <v>49.9</v>
      </c>
    </row>
    <row r="913" spans="1:7" x14ac:dyDescent="0.3">
      <c r="A913" s="411" t="s">
        <v>1550</v>
      </c>
      <c r="B913" s="411" t="s">
        <v>1551</v>
      </c>
      <c r="C913" s="415">
        <v>1381</v>
      </c>
      <c r="D913" s="415">
        <v>690.5</v>
      </c>
      <c r="E913" s="415">
        <v>345.25</v>
      </c>
      <c r="F913" s="415">
        <v>690.5</v>
      </c>
      <c r="G913" s="415">
        <v>50</v>
      </c>
    </row>
    <row r="914" spans="1:7" x14ac:dyDescent="0.3">
      <c r="A914" s="411" t="s">
        <v>1552</v>
      </c>
      <c r="B914" s="411" t="s">
        <v>1553</v>
      </c>
      <c r="C914" s="415">
        <v>1381</v>
      </c>
      <c r="D914" s="415">
        <v>690.5</v>
      </c>
      <c r="E914" s="415">
        <v>345.25</v>
      </c>
      <c r="F914" s="415">
        <v>690.5</v>
      </c>
      <c r="G914" s="415">
        <v>50</v>
      </c>
    </row>
    <row r="915" spans="1:7" x14ac:dyDescent="0.3">
      <c r="A915" s="411" t="s">
        <v>1554</v>
      </c>
      <c r="B915" s="411" t="s">
        <v>1555</v>
      </c>
      <c r="C915" s="415">
        <v>24975</v>
      </c>
      <c r="D915" s="415">
        <v>12487.5</v>
      </c>
      <c r="E915" s="415">
        <v>6243.75</v>
      </c>
      <c r="F915" s="415">
        <v>12487.5</v>
      </c>
      <c r="G915" s="415">
        <v>50</v>
      </c>
    </row>
    <row r="916" spans="1:7" x14ac:dyDescent="0.3">
      <c r="A916" s="411" t="s">
        <v>1556</v>
      </c>
      <c r="B916" s="411" t="s">
        <v>1557</v>
      </c>
      <c r="C916" s="415">
        <v>14313</v>
      </c>
      <c r="D916" s="415">
        <v>6500</v>
      </c>
      <c r="E916" s="415">
        <v>3250</v>
      </c>
      <c r="F916" s="415">
        <v>7813</v>
      </c>
      <c r="G916" s="415">
        <v>45.41</v>
      </c>
    </row>
    <row r="917" spans="1:7" x14ac:dyDescent="0.3">
      <c r="A917" s="411" t="s">
        <v>1558</v>
      </c>
      <c r="B917" s="411" t="s">
        <v>1559</v>
      </c>
      <c r="C917" s="415">
        <v>8290</v>
      </c>
      <c r="D917" s="415">
        <v>4215.5</v>
      </c>
      <c r="E917" s="415">
        <v>2107.75</v>
      </c>
      <c r="F917" s="415">
        <v>4074.5</v>
      </c>
      <c r="G917" s="415">
        <v>50.85</v>
      </c>
    </row>
    <row r="918" spans="1:7" x14ac:dyDescent="0.3">
      <c r="A918" s="411" t="s">
        <v>1560</v>
      </c>
      <c r="B918" s="411" t="s">
        <v>1561</v>
      </c>
      <c r="C918" s="415">
        <v>2072</v>
      </c>
      <c r="D918" s="415">
        <v>1036</v>
      </c>
      <c r="E918" s="415">
        <v>518</v>
      </c>
      <c r="F918" s="415">
        <v>1036</v>
      </c>
      <c r="G918" s="415">
        <v>50</v>
      </c>
    </row>
    <row r="919" spans="1:7" x14ac:dyDescent="0.3">
      <c r="A919" s="411" t="s">
        <v>1562</v>
      </c>
      <c r="B919" s="411" t="s">
        <v>1563</v>
      </c>
      <c r="C919" s="415">
        <v>2763</v>
      </c>
      <c r="D919" s="415">
        <v>1381.5</v>
      </c>
      <c r="E919" s="415">
        <v>690.75</v>
      </c>
      <c r="F919" s="415">
        <v>1381.5</v>
      </c>
      <c r="G919" s="415">
        <v>50</v>
      </c>
    </row>
    <row r="920" spans="1:7" x14ac:dyDescent="0.3">
      <c r="A920" s="411" t="s">
        <v>1564</v>
      </c>
      <c r="B920" s="411" t="s">
        <v>1565</v>
      </c>
      <c r="C920" s="415">
        <v>18418</v>
      </c>
      <c r="D920" s="415">
        <v>9209</v>
      </c>
      <c r="E920" s="415">
        <v>4604.5</v>
      </c>
      <c r="F920" s="415">
        <v>9209</v>
      </c>
      <c r="G920" s="415">
        <v>50</v>
      </c>
    </row>
    <row r="921" spans="1:7" x14ac:dyDescent="0.3">
      <c r="A921" s="411" t="s">
        <v>1566</v>
      </c>
      <c r="B921" s="411" t="s">
        <v>1567</v>
      </c>
      <c r="C921" s="415">
        <v>7900</v>
      </c>
      <c r="D921" s="415">
        <v>0</v>
      </c>
      <c r="E921" s="415">
        <v>0</v>
      </c>
      <c r="F921" s="415">
        <v>7900</v>
      </c>
      <c r="G921" s="415">
        <v>0</v>
      </c>
    </row>
    <row r="922" spans="1:7" x14ac:dyDescent="0.3">
      <c r="A922" s="411" t="s">
        <v>1568</v>
      </c>
      <c r="B922" s="411" t="s">
        <v>1569</v>
      </c>
      <c r="C922" s="415">
        <v>1900</v>
      </c>
      <c r="D922" s="415">
        <v>74.64</v>
      </c>
      <c r="E922" s="415">
        <v>0</v>
      </c>
      <c r="F922" s="415">
        <v>1825.36</v>
      </c>
      <c r="G922" s="415">
        <v>3.93</v>
      </c>
    </row>
    <row r="923" spans="1:7" x14ac:dyDescent="0.3">
      <c r="A923" s="411" t="s">
        <v>1570</v>
      </c>
      <c r="B923" s="411" t="s">
        <v>1571</v>
      </c>
      <c r="C923" s="415">
        <v>98743</v>
      </c>
      <c r="D923" s="415">
        <v>14036.07</v>
      </c>
      <c r="E923" s="415">
        <v>2874.29</v>
      </c>
      <c r="F923" s="415">
        <v>84706.93</v>
      </c>
      <c r="G923" s="415">
        <v>14.21</v>
      </c>
    </row>
    <row r="924" spans="1:7" x14ac:dyDescent="0.3">
      <c r="A924" s="411" t="s">
        <v>1572</v>
      </c>
      <c r="B924" s="411" t="s">
        <v>1573</v>
      </c>
      <c r="C924" s="415">
        <v>97167</v>
      </c>
      <c r="D924" s="415">
        <v>26856</v>
      </c>
      <c r="E924" s="415">
        <v>5203.82</v>
      </c>
      <c r="F924" s="415">
        <v>70311</v>
      </c>
      <c r="G924" s="415">
        <v>27.64</v>
      </c>
    </row>
    <row r="925" spans="1:7" x14ac:dyDescent="0.3">
      <c r="A925" s="411" t="s">
        <v>1574</v>
      </c>
      <c r="B925" s="411" t="s">
        <v>1575</v>
      </c>
      <c r="C925" s="415">
        <v>26777</v>
      </c>
      <c r="D925" s="415">
        <v>8543.0300000000007</v>
      </c>
      <c r="E925" s="415">
        <v>1940.02</v>
      </c>
      <c r="F925" s="415">
        <v>18233.97</v>
      </c>
      <c r="G925" s="415">
        <v>31.9</v>
      </c>
    </row>
    <row r="926" spans="1:7" x14ac:dyDescent="0.3">
      <c r="A926" s="411" t="s">
        <v>1576</v>
      </c>
      <c r="B926" s="411" t="s">
        <v>1577</v>
      </c>
      <c r="C926" s="415">
        <v>8603</v>
      </c>
      <c r="D926" s="415">
        <v>1635.45</v>
      </c>
      <c r="E926" s="415">
        <v>47.17</v>
      </c>
      <c r="F926" s="415">
        <v>6967.55</v>
      </c>
      <c r="G926" s="415">
        <v>19.010000000000002</v>
      </c>
    </row>
    <row r="927" spans="1:7" x14ac:dyDescent="0.3">
      <c r="A927" s="411" t="s">
        <v>1578</v>
      </c>
      <c r="B927" s="411" t="s">
        <v>1579</v>
      </c>
      <c r="C927" s="415">
        <v>134046</v>
      </c>
      <c r="D927" s="415">
        <v>246.08</v>
      </c>
      <c r="E927" s="415">
        <v>173.8</v>
      </c>
      <c r="F927" s="415">
        <v>133799.92000000001</v>
      </c>
      <c r="G927" s="415">
        <v>0.18</v>
      </c>
    </row>
    <row r="928" spans="1:7" x14ac:dyDescent="0.3">
      <c r="A928" s="411" t="s">
        <v>1580</v>
      </c>
      <c r="B928" s="411" t="s">
        <v>1581</v>
      </c>
      <c r="C928" s="415">
        <v>202357</v>
      </c>
      <c r="D928" s="415">
        <v>497.33</v>
      </c>
      <c r="E928" s="415">
        <v>6.22</v>
      </c>
      <c r="F928" s="415">
        <v>201859.67</v>
      </c>
      <c r="G928" s="415">
        <v>0.25</v>
      </c>
    </row>
    <row r="929" spans="1:7" x14ac:dyDescent="0.3">
      <c r="A929" s="411" t="s">
        <v>1582</v>
      </c>
      <c r="B929" s="411" t="s">
        <v>1583</v>
      </c>
      <c r="C929" s="415">
        <v>87764</v>
      </c>
      <c r="D929" s="415">
        <v>12082.91</v>
      </c>
      <c r="E929" s="415">
        <v>2823.05</v>
      </c>
      <c r="F929" s="415">
        <v>75681.09</v>
      </c>
      <c r="G929" s="415">
        <v>13.77</v>
      </c>
    </row>
    <row r="930" spans="1:7" x14ac:dyDescent="0.3">
      <c r="A930" s="411" t="s">
        <v>1584</v>
      </c>
      <c r="B930" s="411" t="s">
        <v>1585</v>
      </c>
      <c r="C930" s="415">
        <v>13779</v>
      </c>
      <c r="D930" s="415">
        <v>0</v>
      </c>
      <c r="E930" s="415">
        <v>0</v>
      </c>
      <c r="F930" s="415">
        <v>13779</v>
      </c>
      <c r="G930" s="415">
        <v>0</v>
      </c>
    </row>
    <row r="931" spans="1:7" x14ac:dyDescent="0.3">
      <c r="A931" s="411" t="s">
        <v>1586</v>
      </c>
      <c r="B931" s="411" t="s">
        <v>1587</v>
      </c>
      <c r="C931" s="415">
        <v>21000</v>
      </c>
      <c r="D931" s="415">
        <v>2818.99</v>
      </c>
      <c r="E931" s="415">
        <v>1431.76</v>
      </c>
      <c r="F931" s="415">
        <v>18181.009999999998</v>
      </c>
      <c r="G931" s="415">
        <v>13.42</v>
      </c>
    </row>
    <row r="932" spans="1:7" x14ac:dyDescent="0.3">
      <c r="A932" s="411" t="s">
        <v>1588</v>
      </c>
      <c r="B932" s="411" t="s">
        <v>1589</v>
      </c>
      <c r="C932" s="415">
        <v>151898</v>
      </c>
      <c r="D932" s="415">
        <v>62342.49</v>
      </c>
      <c r="E932" s="415">
        <v>16716.82</v>
      </c>
      <c r="F932" s="415">
        <v>89555.51</v>
      </c>
      <c r="G932" s="415">
        <v>41.04</v>
      </c>
    </row>
    <row r="933" spans="1:7" x14ac:dyDescent="0.3">
      <c r="A933" s="411" t="s">
        <v>1590</v>
      </c>
      <c r="B933" s="411" t="s">
        <v>1591</v>
      </c>
      <c r="C933" s="415">
        <v>146772</v>
      </c>
      <c r="D933" s="415">
        <v>29108.92</v>
      </c>
      <c r="E933" s="415">
        <v>5637.19</v>
      </c>
      <c r="F933" s="415">
        <v>117663.08</v>
      </c>
      <c r="G933" s="415">
        <v>19.829999999999998</v>
      </c>
    </row>
    <row r="934" spans="1:7" x14ac:dyDescent="0.3">
      <c r="A934" s="411" t="s">
        <v>2546</v>
      </c>
      <c r="B934" s="411" t="s">
        <v>2547</v>
      </c>
      <c r="C934" s="415">
        <v>0</v>
      </c>
      <c r="D934" s="415">
        <v>3567.15</v>
      </c>
      <c r="E934" s="415">
        <v>1178.24</v>
      </c>
      <c r="F934" s="415">
        <v>-3567.15</v>
      </c>
      <c r="G934" s="415">
        <v>100</v>
      </c>
    </row>
    <row r="935" spans="1:7" x14ac:dyDescent="0.3">
      <c r="A935" s="411" t="s">
        <v>1592</v>
      </c>
      <c r="B935" s="411" t="s">
        <v>1593</v>
      </c>
      <c r="C935" s="415">
        <v>93525</v>
      </c>
      <c r="D935" s="415">
        <v>28297.25</v>
      </c>
      <c r="E935" s="415">
        <v>6995.28</v>
      </c>
      <c r="F935" s="415">
        <v>65227.75</v>
      </c>
      <c r="G935" s="415">
        <v>30.26</v>
      </c>
    </row>
    <row r="936" spans="1:7" x14ac:dyDescent="0.3">
      <c r="A936" s="411" t="s">
        <v>1594</v>
      </c>
      <c r="B936" s="411" t="s">
        <v>1595</v>
      </c>
      <c r="C936" s="415">
        <v>61874</v>
      </c>
      <c r="D936" s="415">
        <v>7486</v>
      </c>
      <c r="E936" s="415">
        <v>381</v>
      </c>
      <c r="F936" s="415">
        <v>54388</v>
      </c>
      <c r="G936" s="415">
        <v>12.1</v>
      </c>
    </row>
    <row r="937" spans="1:7" x14ac:dyDescent="0.3">
      <c r="A937" s="411" t="s">
        <v>1596</v>
      </c>
      <c r="B937" s="411" t="s">
        <v>1597</v>
      </c>
      <c r="C937" s="415">
        <v>113952</v>
      </c>
      <c r="D937" s="415">
        <v>61460.75</v>
      </c>
      <c r="E937" s="415">
        <v>33639.06</v>
      </c>
      <c r="F937" s="415">
        <v>52491.25</v>
      </c>
      <c r="G937" s="415">
        <v>53.94</v>
      </c>
    </row>
    <row r="938" spans="1:7" x14ac:dyDescent="0.3">
      <c r="A938" s="411" t="s">
        <v>1598</v>
      </c>
      <c r="B938" s="411" t="s">
        <v>1599</v>
      </c>
      <c r="C938" s="415">
        <v>5156</v>
      </c>
      <c r="D938" s="415">
        <v>0</v>
      </c>
      <c r="E938" s="415">
        <v>0</v>
      </c>
      <c r="F938" s="415">
        <v>5156</v>
      </c>
      <c r="G938" s="415">
        <v>0</v>
      </c>
    </row>
    <row r="939" spans="1:7" x14ac:dyDescent="0.3">
      <c r="A939" s="411" t="s">
        <v>1600</v>
      </c>
      <c r="B939" s="411" t="s">
        <v>330</v>
      </c>
      <c r="C939" s="415">
        <v>9281</v>
      </c>
      <c r="D939" s="415">
        <v>18087.57</v>
      </c>
      <c r="E939" s="415">
        <v>8304.49</v>
      </c>
      <c r="F939" s="415">
        <v>-8806.57</v>
      </c>
      <c r="G939" s="415">
        <v>194.89</v>
      </c>
    </row>
    <row r="940" spans="1:7" x14ac:dyDescent="0.3">
      <c r="A940" s="411" t="s">
        <v>1601</v>
      </c>
      <c r="B940" s="411" t="s">
        <v>674</v>
      </c>
      <c r="C940" s="415">
        <v>8250</v>
      </c>
      <c r="D940" s="415">
        <v>1538.4</v>
      </c>
      <c r="E940" s="415">
        <v>913.55</v>
      </c>
      <c r="F940" s="415">
        <v>6711.6</v>
      </c>
      <c r="G940" s="415">
        <v>18.649999999999999</v>
      </c>
    </row>
    <row r="941" spans="1:7" x14ac:dyDescent="0.3">
      <c r="A941" s="411" t="s">
        <v>1602</v>
      </c>
      <c r="B941" s="411" t="s">
        <v>676</v>
      </c>
      <c r="C941" s="415">
        <v>2887</v>
      </c>
      <c r="D941" s="415">
        <v>711.11</v>
      </c>
      <c r="E941" s="415">
        <v>0</v>
      </c>
      <c r="F941" s="415">
        <v>2175.89</v>
      </c>
      <c r="G941" s="415">
        <v>24.63</v>
      </c>
    </row>
    <row r="942" spans="1:7" x14ac:dyDescent="0.3">
      <c r="A942" s="411" t="s">
        <v>1603</v>
      </c>
      <c r="B942" s="411" t="s">
        <v>1604</v>
      </c>
      <c r="C942" s="415">
        <v>8250</v>
      </c>
      <c r="D942" s="415">
        <v>0</v>
      </c>
      <c r="E942" s="415">
        <v>0</v>
      </c>
      <c r="F942" s="415">
        <v>8250</v>
      </c>
      <c r="G942" s="415">
        <v>0</v>
      </c>
    </row>
    <row r="943" spans="1:7" x14ac:dyDescent="0.3">
      <c r="A943" s="411" t="s">
        <v>1606</v>
      </c>
      <c r="B943" s="411" t="s">
        <v>595</v>
      </c>
      <c r="C943" s="415">
        <v>15</v>
      </c>
      <c r="D943" s="415">
        <v>0</v>
      </c>
      <c r="E943" s="415">
        <v>0</v>
      </c>
      <c r="F943" s="415">
        <v>15</v>
      </c>
      <c r="G943" s="415">
        <v>0</v>
      </c>
    </row>
    <row r="944" spans="1:7" x14ac:dyDescent="0.3">
      <c r="A944" s="411" t="s">
        <v>1607</v>
      </c>
      <c r="B944" s="411" t="s">
        <v>907</v>
      </c>
      <c r="C944" s="415">
        <v>9504</v>
      </c>
      <c r="D944" s="415">
        <v>826.84</v>
      </c>
      <c r="E944" s="415">
        <v>826.84</v>
      </c>
      <c r="F944" s="415">
        <v>8677.16</v>
      </c>
      <c r="G944" s="415">
        <v>8.6999999999999993</v>
      </c>
    </row>
    <row r="945" spans="1:7" x14ac:dyDescent="0.3">
      <c r="A945" s="411" t="s">
        <v>1608</v>
      </c>
      <c r="B945" s="411" t="s">
        <v>765</v>
      </c>
      <c r="C945" s="415">
        <v>159805</v>
      </c>
      <c r="D945" s="415">
        <v>85393.55</v>
      </c>
      <c r="E945" s="415">
        <v>49956.58</v>
      </c>
      <c r="F945" s="415">
        <v>74411.45</v>
      </c>
      <c r="G945" s="415">
        <v>53.44</v>
      </c>
    </row>
    <row r="946" spans="1:7" x14ac:dyDescent="0.3">
      <c r="A946" s="411" t="s">
        <v>1609</v>
      </c>
      <c r="B946" s="411" t="s">
        <v>258</v>
      </c>
      <c r="C946" s="415">
        <v>15980</v>
      </c>
      <c r="D946" s="415">
        <v>2898.18</v>
      </c>
      <c r="E946" s="415">
        <v>1546.59</v>
      </c>
      <c r="F946" s="415">
        <v>13081.82</v>
      </c>
      <c r="G946" s="415">
        <v>18.14</v>
      </c>
    </row>
    <row r="947" spans="1:7" x14ac:dyDescent="0.3">
      <c r="A947" s="411" t="s">
        <v>1610</v>
      </c>
      <c r="B947" s="411" t="s">
        <v>1611</v>
      </c>
      <c r="C947" s="415">
        <v>52799</v>
      </c>
      <c r="D947" s="415">
        <v>13280.11</v>
      </c>
      <c r="E947" s="415">
        <v>13295.36</v>
      </c>
      <c r="F947" s="415">
        <v>39518.89</v>
      </c>
      <c r="G947" s="415">
        <v>25.15</v>
      </c>
    </row>
    <row r="948" spans="1:7" x14ac:dyDescent="0.3">
      <c r="A948" s="411" t="s">
        <v>1612</v>
      </c>
      <c r="B948" s="411" t="s">
        <v>1613</v>
      </c>
      <c r="C948" s="415">
        <v>31680</v>
      </c>
      <c r="D948" s="415">
        <v>6960.59</v>
      </c>
      <c r="E948" s="415">
        <v>2206.5700000000002</v>
      </c>
      <c r="F948" s="415">
        <v>24719.41</v>
      </c>
      <c r="G948" s="415">
        <v>21.97</v>
      </c>
    </row>
    <row r="949" spans="1:7" x14ac:dyDescent="0.3">
      <c r="A949" s="411" t="s">
        <v>1614</v>
      </c>
      <c r="B949" s="411" t="s">
        <v>1615</v>
      </c>
      <c r="C949" s="415">
        <v>42240</v>
      </c>
      <c r="D949" s="415">
        <v>25536.77</v>
      </c>
      <c r="E949" s="415">
        <v>15555.58</v>
      </c>
      <c r="F949" s="415">
        <v>16703.23</v>
      </c>
      <c r="G949" s="415">
        <v>60.46</v>
      </c>
    </row>
    <row r="950" spans="1:7" x14ac:dyDescent="0.3">
      <c r="A950" s="411" t="s">
        <v>2548</v>
      </c>
      <c r="B950" s="411" t="s">
        <v>55</v>
      </c>
      <c r="C950" s="415">
        <v>0</v>
      </c>
      <c r="D950" s="415">
        <v>3567.15</v>
      </c>
      <c r="E950" s="415">
        <v>1178.24</v>
      </c>
      <c r="F950" s="415">
        <v>-3567.15</v>
      </c>
      <c r="G950" s="415">
        <v>100</v>
      </c>
    </row>
    <row r="951" spans="1:7" x14ac:dyDescent="0.3">
      <c r="A951" s="411" t="s">
        <v>1616</v>
      </c>
      <c r="B951" s="411" t="s">
        <v>1617</v>
      </c>
      <c r="C951" s="415">
        <v>31680</v>
      </c>
      <c r="D951" s="415">
        <v>0</v>
      </c>
      <c r="E951" s="415">
        <v>0</v>
      </c>
      <c r="F951" s="415">
        <v>31680</v>
      </c>
      <c r="G951" s="415">
        <v>0</v>
      </c>
    </row>
    <row r="952" spans="1:7" x14ac:dyDescent="0.3">
      <c r="A952" s="411" t="s">
        <v>1618</v>
      </c>
      <c r="B952" s="411" t="s">
        <v>1619</v>
      </c>
      <c r="C952" s="415">
        <v>42240</v>
      </c>
      <c r="D952" s="415">
        <v>18817.79</v>
      </c>
      <c r="E952" s="415">
        <v>1968.93</v>
      </c>
      <c r="F952" s="415">
        <v>23422.21</v>
      </c>
      <c r="G952" s="415">
        <v>44.55</v>
      </c>
    </row>
    <row r="953" spans="1:7" x14ac:dyDescent="0.3">
      <c r="A953" s="411" t="s">
        <v>1621</v>
      </c>
      <c r="B953" s="411" t="s">
        <v>44</v>
      </c>
      <c r="C953" s="415">
        <v>91643</v>
      </c>
      <c r="D953" s="415">
        <v>45821.52</v>
      </c>
      <c r="E953" s="415">
        <v>22910.76</v>
      </c>
      <c r="F953" s="415">
        <v>45821.48</v>
      </c>
      <c r="G953" s="415">
        <v>50</v>
      </c>
    </row>
    <row r="954" spans="1:7" x14ac:dyDescent="0.3">
      <c r="A954" s="411" t="s">
        <v>1622</v>
      </c>
      <c r="B954" s="411" t="s">
        <v>687</v>
      </c>
      <c r="C954" s="415">
        <v>2025</v>
      </c>
      <c r="D954" s="415">
        <v>0</v>
      </c>
      <c r="E954" s="415">
        <v>0</v>
      </c>
      <c r="F954" s="415">
        <v>2025</v>
      </c>
      <c r="G954" s="415">
        <v>0</v>
      </c>
    </row>
    <row r="955" spans="1:7" x14ac:dyDescent="0.3">
      <c r="A955" s="411" t="s">
        <v>1623</v>
      </c>
      <c r="B955" s="411" t="s">
        <v>183</v>
      </c>
      <c r="C955" s="415">
        <v>502</v>
      </c>
      <c r="D955" s="415">
        <v>0</v>
      </c>
      <c r="E955" s="415">
        <v>0</v>
      </c>
      <c r="F955" s="415">
        <v>502</v>
      </c>
      <c r="G955" s="415">
        <v>0</v>
      </c>
    </row>
    <row r="956" spans="1:7" x14ac:dyDescent="0.3">
      <c r="A956" s="411" t="s">
        <v>1624</v>
      </c>
      <c r="B956" s="411" t="s">
        <v>1625</v>
      </c>
      <c r="C956" s="415">
        <v>0</v>
      </c>
      <c r="D956" s="415">
        <v>611</v>
      </c>
      <c r="E956" s="415">
        <v>0</v>
      </c>
      <c r="F956" s="415">
        <v>-611</v>
      </c>
      <c r="G956" s="415">
        <v>100</v>
      </c>
    </row>
    <row r="957" spans="1:7" x14ac:dyDescent="0.3">
      <c r="A957" s="411" t="s">
        <v>1626</v>
      </c>
      <c r="B957" s="411" t="s">
        <v>600</v>
      </c>
      <c r="C957" s="415">
        <v>117000</v>
      </c>
      <c r="D957" s="415">
        <v>104205.44</v>
      </c>
      <c r="E957" s="415">
        <v>42372.27</v>
      </c>
      <c r="F957" s="415">
        <v>12794.56</v>
      </c>
      <c r="G957" s="415">
        <v>89.06</v>
      </c>
    </row>
    <row r="958" spans="1:7" x14ac:dyDescent="0.3">
      <c r="A958" s="411" t="s">
        <v>1627</v>
      </c>
      <c r="B958" s="411" t="s">
        <v>261</v>
      </c>
      <c r="C958" s="415">
        <v>5283</v>
      </c>
      <c r="D958" s="415">
        <v>344.98</v>
      </c>
      <c r="E958" s="415">
        <v>0</v>
      </c>
      <c r="F958" s="415">
        <v>4938.0200000000004</v>
      </c>
      <c r="G958" s="415">
        <v>6.53</v>
      </c>
    </row>
    <row r="959" spans="1:7" x14ac:dyDescent="0.3">
      <c r="A959" s="411" t="s">
        <v>1628</v>
      </c>
      <c r="B959" s="411" t="s">
        <v>646</v>
      </c>
      <c r="C959" s="415">
        <v>3094</v>
      </c>
      <c r="D959" s="415">
        <v>13288</v>
      </c>
      <c r="E959" s="415">
        <v>8500</v>
      </c>
      <c r="F959" s="415">
        <v>-10194</v>
      </c>
      <c r="G959" s="415">
        <v>429.48</v>
      </c>
    </row>
    <row r="960" spans="1:7" x14ac:dyDescent="0.3">
      <c r="A960" s="411" t="s">
        <v>1629</v>
      </c>
      <c r="B960" s="411" t="s">
        <v>722</v>
      </c>
      <c r="C960" s="415">
        <v>822743</v>
      </c>
      <c r="D960" s="415">
        <v>100841.45</v>
      </c>
      <c r="E960" s="415">
        <v>18553.02</v>
      </c>
      <c r="F960" s="415">
        <v>721901.55</v>
      </c>
      <c r="G960" s="415">
        <v>12.26</v>
      </c>
    </row>
    <row r="961" spans="1:7" x14ac:dyDescent="0.3">
      <c r="A961" s="411" t="s">
        <v>1630</v>
      </c>
      <c r="B961" s="411" t="s">
        <v>794</v>
      </c>
      <c r="C961" s="416">
        <v>41250</v>
      </c>
      <c r="D961" s="416">
        <v>18435.8</v>
      </c>
      <c r="E961" s="416">
        <v>560.83000000000004</v>
      </c>
      <c r="F961" s="416">
        <v>22814.2</v>
      </c>
      <c r="G961" s="416">
        <v>44.69</v>
      </c>
    </row>
    <row r="962" spans="1:7" x14ac:dyDescent="0.3">
      <c r="A962" s="411" t="s">
        <v>1631</v>
      </c>
      <c r="B962" s="417"/>
      <c r="C962" s="415"/>
      <c r="D962" s="415"/>
      <c r="E962" s="415"/>
      <c r="F962" s="415"/>
      <c r="G962" s="415"/>
    </row>
    <row r="963" spans="1:7" x14ac:dyDescent="0.3">
      <c r="A963" s="240"/>
    </row>
    <row r="964" spans="1:7" x14ac:dyDescent="0.3">
      <c r="A964" s="411" t="s">
        <v>975</v>
      </c>
      <c r="B964" s="417"/>
      <c r="C964" s="415">
        <v>1373147</v>
      </c>
      <c r="D964" s="415">
        <v>310841.21000000002</v>
      </c>
      <c r="E964" s="415">
        <v>104939.84</v>
      </c>
      <c r="F964" s="415">
        <v>1062305.79</v>
      </c>
      <c r="G964" s="415">
        <v>22.64</v>
      </c>
    </row>
    <row r="965" spans="1:7" x14ac:dyDescent="0.3">
      <c r="A965" s="411" t="s">
        <v>976</v>
      </c>
      <c r="B965" s="417"/>
      <c r="C965" s="416">
        <v>1503307</v>
      </c>
      <c r="D965" s="416">
        <v>461166.25</v>
      </c>
      <c r="E965" s="416">
        <v>188649.61</v>
      </c>
      <c r="F965" s="416">
        <v>1042140.75</v>
      </c>
      <c r="G965" s="416">
        <v>30.68</v>
      </c>
    </row>
    <row r="966" spans="1:7" x14ac:dyDescent="0.3">
      <c r="A966" s="411" t="s">
        <v>977</v>
      </c>
      <c r="B966" s="417"/>
      <c r="C966" s="415">
        <v>-130160</v>
      </c>
      <c r="D966" s="415">
        <v>-150325.04</v>
      </c>
      <c r="E966" s="415">
        <v>-83709.77</v>
      </c>
      <c r="F966" s="415">
        <v>20165.04</v>
      </c>
      <c r="G966" s="415">
        <v>115.49</v>
      </c>
    </row>
    <row r="967" spans="1:7" x14ac:dyDescent="0.3">
      <c r="A967" s="240"/>
      <c r="B967" s="244"/>
      <c r="C967" s="245"/>
      <c r="D967" s="245"/>
      <c r="E967" s="245"/>
      <c r="F967" s="245"/>
      <c r="G967" s="245"/>
    </row>
    <row r="968" spans="1:7" x14ac:dyDescent="0.3">
      <c r="A968" s="411" t="s">
        <v>422</v>
      </c>
      <c r="B968" s="410"/>
      <c r="C968" s="410"/>
      <c r="D968" s="410"/>
      <c r="E968" s="410"/>
      <c r="F968" s="410"/>
      <c r="G968" s="410"/>
    </row>
    <row r="969" spans="1:7" x14ac:dyDescent="0.3">
      <c r="A969" s="411" t="s">
        <v>2549</v>
      </c>
      <c r="B969" s="411" t="s">
        <v>2492</v>
      </c>
      <c r="C969" s="415">
        <v>0</v>
      </c>
      <c r="D969" s="415">
        <v>28.1</v>
      </c>
      <c r="E969" s="415">
        <v>12.09</v>
      </c>
      <c r="F969" s="415">
        <v>-28.1</v>
      </c>
      <c r="G969" s="415">
        <v>100</v>
      </c>
    </row>
    <row r="970" spans="1:7" x14ac:dyDescent="0.3">
      <c r="A970" s="411" t="s">
        <v>1632</v>
      </c>
      <c r="B970" s="411" t="s">
        <v>1633</v>
      </c>
      <c r="C970" s="415">
        <v>420000</v>
      </c>
      <c r="D970" s="415">
        <v>181818.08</v>
      </c>
      <c r="E970" s="415">
        <v>44928.99</v>
      </c>
      <c r="F970" s="415">
        <v>238181.92</v>
      </c>
      <c r="G970" s="415">
        <v>43.29</v>
      </c>
    </row>
    <row r="971" spans="1:7" x14ac:dyDescent="0.3">
      <c r="A971" s="411" t="s">
        <v>1634</v>
      </c>
      <c r="B971" s="411" t="s">
        <v>244</v>
      </c>
      <c r="C971" s="415">
        <v>778711</v>
      </c>
      <c r="D971" s="415">
        <v>342246.03</v>
      </c>
      <c r="E971" s="415">
        <v>183539.23</v>
      </c>
      <c r="F971" s="415">
        <v>436464.97</v>
      </c>
      <c r="G971" s="415">
        <v>43.95</v>
      </c>
    </row>
    <row r="972" spans="1:7" x14ac:dyDescent="0.3">
      <c r="A972" s="411" t="s">
        <v>1635</v>
      </c>
      <c r="B972" s="411" t="s">
        <v>800</v>
      </c>
      <c r="C972" s="415">
        <v>30000</v>
      </c>
      <c r="D972" s="415">
        <v>21204.04</v>
      </c>
      <c r="E972" s="415">
        <v>10883.77</v>
      </c>
      <c r="F972" s="415">
        <v>8795.9599999999991</v>
      </c>
      <c r="G972" s="415">
        <v>70.680000000000007</v>
      </c>
    </row>
    <row r="973" spans="1:7" x14ac:dyDescent="0.3">
      <c r="A973" s="411" t="s">
        <v>1636</v>
      </c>
      <c r="B973" s="411" t="s">
        <v>53</v>
      </c>
      <c r="C973" s="415">
        <v>0</v>
      </c>
      <c r="D973" s="415">
        <v>217.14</v>
      </c>
      <c r="E973" s="415">
        <v>90.12</v>
      </c>
      <c r="F973" s="415">
        <v>-217.14</v>
      </c>
      <c r="G973" s="415">
        <v>100</v>
      </c>
    </row>
    <row r="974" spans="1:7" x14ac:dyDescent="0.3">
      <c r="A974" s="411" t="s">
        <v>1637</v>
      </c>
      <c r="B974" s="411" t="s">
        <v>53</v>
      </c>
      <c r="C974" s="415">
        <v>1058711</v>
      </c>
      <c r="D974" s="415">
        <v>616449.47</v>
      </c>
      <c r="E974" s="415">
        <v>289339.48</v>
      </c>
      <c r="F974" s="415">
        <v>442261.53</v>
      </c>
      <c r="G974" s="415">
        <v>58.23</v>
      </c>
    </row>
    <row r="975" spans="1:7" x14ac:dyDescent="0.3">
      <c r="A975" s="411" t="s">
        <v>1638</v>
      </c>
      <c r="B975" s="411" t="s">
        <v>1639</v>
      </c>
      <c r="C975" s="416">
        <v>110000</v>
      </c>
      <c r="D975" s="416">
        <v>-4538.6000000000004</v>
      </c>
      <c r="E975" s="416">
        <v>-3640.8</v>
      </c>
      <c r="F975" s="416">
        <v>114538.6</v>
      </c>
      <c r="G975" s="416">
        <v>-4.13</v>
      </c>
    </row>
    <row r="976" spans="1:7" x14ac:dyDescent="0.3">
      <c r="A976" s="411" t="s">
        <v>1640</v>
      </c>
      <c r="B976" s="417"/>
      <c r="C976" s="415"/>
      <c r="D976" s="415"/>
      <c r="E976" s="415"/>
      <c r="F976" s="415"/>
      <c r="G976" s="415"/>
    </row>
    <row r="977" spans="1:7" x14ac:dyDescent="0.3">
      <c r="A977" s="240"/>
      <c r="B977" s="240"/>
      <c r="C977" s="246"/>
      <c r="D977" s="246"/>
      <c r="E977" s="246"/>
      <c r="F977" s="246"/>
      <c r="G977" s="246"/>
    </row>
    <row r="978" spans="1:7" x14ac:dyDescent="0.3">
      <c r="A978" s="411" t="s">
        <v>975</v>
      </c>
      <c r="B978" s="417"/>
      <c r="C978" s="415">
        <v>1198711</v>
      </c>
      <c r="D978" s="415">
        <v>524092.21</v>
      </c>
      <c r="E978" s="415">
        <v>228480.31</v>
      </c>
      <c r="F978" s="415">
        <v>674618.79</v>
      </c>
      <c r="G978" s="415">
        <v>43.72</v>
      </c>
    </row>
    <row r="979" spans="1:7" x14ac:dyDescent="0.3">
      <c r="A979" s="411" t="s">
        <v>976</v>
      </c>
      <c r="B979" s="417"/>
      <c r="C979" s="416">
        <v>1198711</v>
      </c>
      <c r="D979" s="416">
        <v>633332.05000000005</v>
      </c>
      <c r="E979" s="416">
        <v>296672.57</v>
      </c>
      <c r="F979" s="416">
        <v>565378.94999999995</v>
      </c>
      <c r="G979" s="416">
        <v>52.83</v>
      </c>
    </row>
    <row r="980" spans="1:7" x14ac:dyDescent="0.3">
      <c r="A980" s="411" t="s">
        <v>977</v>
      </c>
      <c r="B980" s="417"/>
      <c r="C980" s="415">
        <v>0</v>
      </c>
      <c r="D980" s="415">
        <v>-109239.84</v>
      </c>
      <c r="E980" s="415">
        <v>-68192.259999999995</v>
      </c>
      <c r="F980" s="415">
        <v>109239.84</v>
      </c>
      <c r="G980" s="415">
        <v>100</v>
      </c>
    </row>
    <row r="981" spans="1:7" x14ac:dyDescent="0.3">
      <c r="A981" s="240"/>
      <c r="B981" s="240"/>
      <c r="C981" s="246"/>
      <c r="D981" s="246"/>
      <c r="E981" s="246"/>
      <c r="F981" s="246"/>
      <c r="G981" s="246"/>
    </row>
    <row r="982" spans="1:7" x14ac:dyDescent="0.3">
      <c r="A982" s="411" t="s">
        <v>430</v>
      </c>
      <c r="B982" s="410"/>
      <c r="C982" s="410"/>
      <c r="D982" s="410"/>
      <c r="E982" s="410"/>
      <c r="F982" s="410"/>
      <c r="G982" s="410"/>
    </row>
    <row r="983" spans="1:7" x14ac:dyDescent="0.3">
      <c r="A983" s="411" t="s">
        <v>2550</v>
      </c>
      <c r="B983" s="411" t="s">
        <v>2492</v>
      </c>
      <c r="C983" s="415">
        <v>0</v>
      </c>
      <c r="D983" s="415">
        <v>363.01</v>
      </c>
      <c r="E983" s="415">
        <v>16.03</v>
      </c>
      <c r="F983" s="415">
        <v>-363.01</v>
      </c>
      <c r="G983" s="415">
        <v>100</v>
      </c>
    </row>
    <row r="984" spans="1:7" x14ac:dyDescent="0.3">
      <c r="A984" s="411" t="s">
        <v>1641</v>
      </c>
      <c r="B984" s="411" t="s">
        <v>713</v>
      </c>
      <c r="C984" s="416">
        <v>0</v>
      </c>
      <c r="D984" s="416">
        <v>-18.73</v>
      </c>
      <c r="E984" s="416">
        <v>-9.4600000000000009</v>
      </c>
      <c r="F984" s="416">
        <v>18.73</v>
      </c>
      <c r="G984" s="416">
        <v>100</v>
      </c>
    </row>
    <row r="985" spans="1:7" x14ac:dyDescent="0.3">
      <c r="A985" s="411" t="s">
        <v>1642</v>
      </c>
      <c r="B985" s="417"/>
      <c r="C985" s="415"/>
      <c r="D985" s="415"/>
      <c r="E985" s="415"/>
      <c r="F985" s="415"/>
      <c r="G985" s="415"/>
    </row>
    <row r="986" spans="1:7" x14ac:dyDescent="0.3">
      <c r="A986" s="240"/>
      <c r="B986" s="244"/>
      <c r="C986" s="245"/>
      <c r="D986" s="245"/>
      <c r="E986" s="245"/>
      <c r="F986" s="245"/>
      <c r="G986" s="245"/>
    </row>
    <row r="987" spans="1:7" x14ac:dyDescent="0.3">
      <c r="A987" s="411" t="s">
        <v>975</v>
      </c>
      <c r="B987" s="417"/>
      <c r="C987" s="415">
        <v>0</v>
      </c>
      <c r="D987" s="415">
        <v>363.01</v>
      </c>
      <c r="E987" s="415">
        <v>16.03</v>
      </c>
      <c r="F987" s="415">
        <v>-363.01</v>
      </c>
      <c r="G987" s="415">
        <v>100</v>
      </c>
    </row>
    <row r="988" spans="1:7" x14ac:dyDescent="0.3">
      <c r="A988" s="411" t="s">
        <v>976</v>
      </c>
      <c r="B988" s="417"/>
      <c r="C988" s="416">
        <v>0</v>
      </c>
      <c r="D988" s="416">
        <v>-18.73</v>
      </c>
      <c r="E988" s="416">
        <v>-9.4600000000000009</v>
      </c>
      <c r="F988" s="416">
        <v>18.73</v>
      </c>
      <c r="G988" s="416">
        <v>100</v>
      </c>
    </row>
    <row r="989" spans="1:7" x14ac:dyDescent="0.3">
      <c r="A989" s="411" t="s">
        <v>977</v>
      </c>
      <c r="B989" s="417"/>
      <c r="C989" s="415">
        <v>0</v>
      </c>
      <c r="D989" s="415">
        <v>381.74</v>
      </c>
      <c r="E989" s="415">
        <v>25.49</v>
      </c>
      <c r="F989" s="415">
        <v>-381.74</v>
      </c>
      <c r="G989" s="415">
        <v>100</v>
      </c>
    </row>
    <row r="990" spans="1:7" x14ac:dyDescent="0.3">
      <c r="A990" s="240"/>
    </row>
    <row r="991" spans="1:7" x14ac:dyDescent="0.3">
      <c r="A991" s="411" t="s">
        <v>433</v>
      </c>
      <c r="B991" s="410"/>
      <c r="C991" s="410"/>
      <c r="D991" s="410"/>
      <c r="E991" s="410"/>
      <c r="F991" s="410"/>
      <c r="G991" s="410"/>
    </row>
    <row r="992" spans="1:7" x14ac:dyDescent="0.3">
      <c r="A992" s="411" t="s">
        <v>1643</v>
      </c>
      <c r="B992" s="411" t="s">
        <v>53</v>
      </c>
      <c r="C992" s="416">
        <v>0</v>
      </c>
      <c r="D992" s="416">
        <v>-465.12</v>
      </c>
      <c r="E992" s="416">
        <v>-232.56</v>
      </c>
      <c r="F992" s="416">
        <v>465.12</v>
      </c>
      <c r="G992" s="416">
        <v>100</v>
      </c>
    </row>
    <row r="993" spans="1:7" x14ac:dyDescent="0.3">
      <c r="A993" s="411" t="s">
        <v>1644</v>
      </c>
      <c r="B993" s="417"/>
      <c r="C993" s="415"/>
      <c r="D993" s="415"/>
      <c r="E993" s="415"/>
      <c r="F993" s="415"/>
      <c r="G993" s="415"/>
    </row>
    <row r="994" spans="1:7" x14ac:dyDescent="0.3">
      <c r="A994" s="240"/>
      <c r="B994" s="240"/>
      <c r="C994" s="245"/>
      <c r="D994" s="245"/>
      <c r="E994" s="245"/>
      <c r="F994" s="245"/>
      <c r="G994" s="245"/>
    </row>
    <row r="995" spans="1:7" x14ac:dyDescent="0.3">
      <c r="A995" s="411" t="s">
        <v>975</v>
      </c>
      <c r="B995" s="417"/>
      <c r="C995" s="415">
        <v>0</v>
      </c>
      <c r="D995" s="415">
        <v>0</v>
      </c>
      <c r="E995" s="415">
        <v>0</v>
      </c>
      <c r="F995" s="415">
        <v>0</v>
      </c>
      <c r="G995" s="415">
        <v>0</v>
      </c>
    </row>
    <row r="996" spans="1:7" x14ac:dyDescent="0.3">
      <c r="A996" s="411" t="s">
        <v>976</v>
      </c>
      <c r="B996" s="417"/>
      <c r="C996" s="416">
        <v>0</v>
      </c>
      <c r="D996" s="416">
        <v>-465.12</v>
      </c>
      <c r="E996" s="416">
        <v>-232.56</v>
      </c>
      <c r="F996" s="416">
        <v>465.12</v>
      </c>
      <c r="G996" s="416">
        <v>100</v>
      </c>
    </row>
    <row r="997" spans="1:7" x14ac:dyDescent="0.3">
      <c r="A997" s="411" t="s">
        <v>977</v>
      </c>
      <c r="B997" s="417"/>
      <c r="C997" s="415">
        <v>0</v>
      </c>
      <c r="D997" s="415">
        <v>465.12</v>
      </c>
      <c r="E997" s="415">
        <v>232.56</v>
      </c>
      <c r="F997" s="415">
        <v>-465.12</v>
      </c>
      <c r="G997" s="415">
        <v>100</v>
      </c>
    </row>
    <row r="998" spans="1:7" x14ac:dyDescent="0.3">
      <c r="A998" s="240"/>
      <c r="B998" s="240"/>
      <c r="C998" s="245"/>
      <c r="D998" s="245"/>
      <c r="E998" s="245"/>
      <c r="F998" s="245"/>
      <c r="G998" s="245"/>
    </row>
    <row r="999" spans="1:7" x14ac:dyDescent="0.3">
      <c r="A999" s="411" t="s">
        <v>436</v>
      </c>
      <c r="B999" s="410"/>
      <c r="C999" s="410"/>
      <c r="D999" s="410"/>
      <c r="E999" s="410"/>
      <c r="F999" s="410"/>
      <c r="G999" s="410"/>
    </row>
    <row r="1000" spans="1:7" x14ac:dyDescent="0.3">
      <c r="A1000" s="411" t="s">
        <v>1645</v>
      </c>
      <c r="B1000" s="411" t="s">
        <v>1646</v>
      </c>
      <c r="C1000" s="416">
        <v>0</v>
      </c>
      <c r="D1000" s="416">
        <v>22432.13</v>
      </c>
      <c r="E1000" s="416">
        <v>11671.91</v>
      </c>
      <c r="F1000" s="416">
        <v>-22432.13</v>
      </c>
      <c r="G1000" s="416">
        <v>100</v>
      </c>
    </row>
    <row r="1001" spans="1:7" x14ac:dyDescent="0.3">
      <c r="A1001" s="411" t="s">
        <v>1647</v>
      </c>
      <c r="B1001" s="417"/>
      <c r="C1001" s="415"/>
      <c r="D1001" s="415"/>
      <c r="E1001" s="415"/>
      <c r="F1001" s="415"/>
      <c r="G1001" s="415"/>
    </row>
    <row r="1002" spans="1:7" x14ac:dyDescent="0.3">
      <c r="A1002" s="240"/>
      <c r="B1002" s="244"/>
      <c r="C1002" s="245"/>
      <c r="D1002" s="245"/>
      <c r="E1002" s="245"/>
      <c r="F1002" s="245"/>
      <c r="G1002" s="245"/>
    </row>
    <row r="1003" spans="1:7" x14ac:dyDescent="0.3">
      <c r="A1003" s="411" t="s">
        <v>975</v>
      </c>
      <c r="B1003" s="417"/>
      <c r="C1003" s="415">
        <v>0</v>
      </c>
      <c r="D1003" s="415">
        <v>22432.13</v>
      </c>
      <c r="E1003" s="415">
        <v>11671.91</v>
      </c>
      <c r="F1003" s="415">
        <v>-22432.13</v>
      </c>
      <c r="G1003" s="415">
        <v>100</v>
      </c>
    </row>
    <row r="1004" spans="1:7" x14ac:dyDescent="0.3">
      <c r="A1004" s="411" t="s">
        <v>976</v>
      </c>
      <c r="B1004" s="417"/>
      <c r="C1004" s="416">
        <v>0</v>
      </c>
      <c r="D1004" s="416">
        <v>0</v>
      </c>
      <c r="E1004" s="416">
        <v>0</v>
      </c>
      <c r="F1004" s="416">
        <v>0</v>
      </c>
      <c r="G1004" s="416">
        <v>0</v>
      </c>
    </row>
    <row r="1005" spans="1:7" x14ac:dyDescent="0.3">
      <c r="A1005" s="411" t="s">
        <v>977</v>
      </c>
      <c r="B1005" s="417"/>
      <c r="C1005" s="415">
        <v>0</v>
      </c>
      <c r="D1005" s="415">
        <v>22432.13</v>
      </c>
      <c r="E1005" s="415">
        <v>11671.91</v>
      </c>
      <c r="F1005" s="415">
        <v>-22432.13</v>
      </c>
      <c r="G1005" s="415">
        <v>100</v>
      </c>
    </row>
    <row r="1006" spans="1:7" x14ac:dyDescent="0.3">
      <c r="A1006" s="240"/>
      <c r="B1006" s="240"/>
      <c r="C1006" s="245"/>
      <c r="D1006" s="245"/>
      <c r="E1006" s="245"/>
      <c r="F1006" s="245"/>
      <c r="G1006" s="245"/>
    </row>
    <row r="1007" spans="1:7" x14ac:dyDescent="0.3">
      <c r="A1007" s="417"/>
      <c r="B1007" s="410"/>
      <c r="C1007" s="410"/>
      <c r="D1007" s="410"/>
      <c r="E1007" s="410"/>
      <c r="F1007" s="410"/>
      <c r="G1007" s="410"/>
    </row>
    <row r="1008" spans="1:7" x14ac:dyDescent="0.3">
      <c r="A1008" s="240"/>
      <c r="B1008" s="240"/>
      <c r="C1008" s="245"/>
      <c r="D1008" s="245"/>
      <c r="E1008" s="245"/>
      <c r="F1008" s="245"/>
      <c r="G1008" s="245"/>
    </row>
    <row r="1009" spans="1:7" x14ac:dyDescent="0.3">
      <c r="A1009" s="411" t="s">
        <v>1648</v>
      </c>
      <c r="B1009" s="417"/>
      <c r="C1009" s="415">
        <v>35506098</v>
      </c>
      <c r="D1009" s="415">
        <v>24098385.940000001</v>
      </c>
      <c r="E1009" s="415">
        <v>6306793.9900000002</v>
      </c>
      <c r="F1009" s="415">
        <v>11407712.060000001</v>
      </c>
      <c r="G1009" s="415">
        <v>67.87</v>
      </c>
    </row>
    <row r="1010" spans="1:7" x14ac:dyDescent="0.3">
      <c r="A1010" s="411" t="s">
        <v>1649</v>
      </c>
      <c r="B1010" s="417"/>
      <c r="C1010" s="416">
        <v>37936113.859999999</v>
      </c>
      <c r="D1010" s="416">
        <v>17718774.43</v>
      </c>
      <c r="E1010" s="416">
        <v>9683642.4299999997</v>
      </c>
      <c r="F1010" s="416">
        <v>20217339.43</v>
      </c>
      <c r="G1010" s="416">
        <v>46.71</v>
      </c>
    </row>
    <row r="1011" spans="1:7" x14ac:dyDescent="0.3">
      <c r="A1011" s="411" t="s">
        <v>977</v>
      </c>
      <c r="B1011" s="417"/>
      <c r="C1011" s="415">
        <v>-2430015.86</v>
      </c>
      <c r="D1011" s="415">
        <v>6379611.5099999998</v>
      </c>
      <c r="E1011" s="415">
        <v>-3376848.44</v>
      </c>
      <c r="F1011" s="415">
        <v>-8809627.3699999992</v>
      </c>
      <c r="G1011" s="415">
        <v>262.52999999999997</v>
      </c>
    </row>
    <row r="1012" spans="1:7" x14ac:dyDescent="0.3">
      <c r="A1012" s="240" t="s">
        <v>1368</v>
      </c>
      <c r="B1012" s="240" t="s">
        <v>1077</v>
      </c>
      <c r="C1012" s="245"/>
      <c r="D1012" s="245"/>
      <c r="E1012" s="245"/>
      <c r="F1012" s="245"/>
      <c r="G1012" s="245"/>
    </row>
    <row r="1013" spans="1:7" x14ac:dyDescent="0.3">
      <c r="A1013" s="240" t="s">
        <v>1369</v>
      </c>
      <c r="B1013" s="240" t="s">
        <v>255</v>
      </c>
      <c r="C1013" s="245"/>
      <c r="D1013" s="245"/>
      <c r="E1013" s="245"/>
      <c r="F1013" s="245"/>
      <c r="G1013" s="245"/>
    </row>
    <row r="1014" spans="1:7" x14ac:dyDescent="0.3">
      <c r="A1014" s="240" t="s">
        <v>1370</v>
      </c>
      <c r="B1014" s="240" t="s">
        <v>44</v>
      </c>
      <c r="C1014" s="245"/>
      <c r="D1014" s="245"/>
      <c r="E1014" s="245"/>
      <c r="F1014" s="245"/>
      <c r="G1014" s="245"/>
    </row>
    <row r="1015" spans="1:7" x14ac:dyDescent="0.3">
      <c r="A1015" s="240" t="s">
        <v>1371</v>
      </c>
      <c r="B1015" s="240" t="s">
        <v>685</v>
      </c>
      <c r="C1015" s="245"/>
      <c r="D1015" s="245"/>
      <c r="E1015" s="245"/>
      <c r="F1015" s="245"/>
      <c r="G1015" s="245"/>
    </row>
    <row r="1016" spans="1:7" x14ac:dyDescent="0.3">
      <c r="A1016" s="240" t="s">
        <v>1372</v>
      </c>
      <c r="B1016" s="240" t="s">
        <v>687</v>
      </c>
      <c r="C1016" s="245"/>
      <c r="D1016" s="245"/>
      <c r="E1016" s="245"/>
      <c r="F1016" s="245"/>
      <c r="G1016" s="245"/>
    </row>
    <row r="1017" spans="1:7" x14ac:dyDescent="0.3">
      <c r="A1017" s="240" t="s">
        <v>1373</v>
      </c>
      <c r="B1017" s="240" t="s">
        <v>183</v>
      </c>
      <c r="C1017" s="245"/>
      <c r="D1017" s="245"/>
      <c r="E1017" s="245"/>
      <c r="F1017" s="245"/>
      <c r="G1017" s="245"/>
    </row>
    <row r="1018" spans="1:7" x14ac:dyDescent="0.3">
      <c r="A1018" s="240" t="s">
        <v>1374</v>
      </c>
      <c r="B1018" s="240" t="s">
        <v>262</v>
      </c>
      <c r="C1018" s="245"/>
      <c r="D1018" s="245"/>
      <c r="E1018" s="245"/>
      <c r="F1018" s="245"/>
      <c r="G1018" s="245"/>
    </row>
    <row r="1019" spans="1:7" x14ac:dyDescent="0.3">
      <c r="A1019" s="240" t="s">
        <v>1375</v>
      </c>
      <c r="B1019" s="240" t="s">
        <v>697</v>
      </c>
      <c r="C1019" s="245"/>
      <c r="D1019" s="245"/>
      <c r="E1019" s="245"/>
      <c r="F1019" s="245"/>
      <c r="G1019" s="245"/>
    </row>
    <row r="1020" spans="1:7" x14ac:dyDescent="0.3">
      <c r="A1020" s="240" t="s">
        <v>1376</v>
      </c>
      <c r="B1020" s="240" t="s">
        <v>55</v>
      </c>
      <c r="C1020" s="245"/>
      <c r="D1020" s="245"/>
      <c r="E1020" s="245"/>
      <c r="F1020" s="245"/>
      <c r="G1020" s="245"/>
    </row>
    <row r="1021" spans="1:7" x14ac:dyDescent="0.3">
      <c r="A1021" s="240" t="s">
        <v>1377</v>
      </c>
      <c r="B1021" s="240" t="s">
        <v>261</v>
      </c>
      <c r="C1021" s="245"/>
      <c r="D1021" s="245"/>
      <c r="E1021" s="245"/>
      <c r="F1021" s="245"/>
      <c r="G1021" s="245"/>
    </row>
    <row r="1022" spans="1:7" x14ac:dyDescent="0.3">
      <c r="A1022" s="240" t="s">
        <v>1378</v>
      </c>
      <c r="B1022" s="240" t="s">
        <v>330</v>
      </c>
      <c r="C1022" s="245"/>
      <c r="D1022" s="245"/>
      <c r="E1022" s="245"/>
      <c r="F1022" s="245"/>
      <c r="G1022" s="245"/>
    </row>
    <row r="1023" spans="1:7" x14ac:dyDescent="0.3">
      <c r="A1023" s="240" t="s">
        <v>1379</v>
      </c>
      <c r="B1023" s="240" t="s">
        <v>676</v>
      </c>
      <c r="C1023" s="245"/>
      <c r="D1023" s="245"/>
      <c r="E1023" s="245"/>
      <c r="F1023" s="245"/>
      <c r="G1023" s="245"/>
    </row>
    <row r="1024" spans="1:7" x14ac:dyDescent="0.3">
      <c r="A1024" s="240" t="s">
        <v>1380</v>
      </c>
      <c r="B1024" s="240" t="s">
        <v>253</v>
      </c>
      <c r="C1024" s="245"/>
      <c r="D1024" s="245"/>
      <c r="E1024" s="245"/>
      <c r="F1024" s="245"/>
      <c r="G1024" s="245"/>
    </row>
    <row r="1025" spans="1:7" x14ac:dyDescent="0.3">
      <c r="A1025" s="240" t="s">
        <v>1381</v>
      </c>
      <c r="B1025" s="240" t="s">
        <v>317</v>
      </c>
      <c r="C1025" s="245"/>
      <c r="D1025" s="245"/>
      <c r="E1025" s="245"/>
      <c r="F1025" s="245"/>
      <c r="G1025" s="245"/>
    </row>
    <row r="1026" spans="1:7" x14ac:dyDescent="0.3">
      <c r="A1026" s="240" t="s">
        <v>1382</v>
      </c>
      <c r="B1026" s="240" t="s">
        <v>318</v>
      </c>
      <c r="C1026" s="245"/>
      <c r="D1026" s="245"/>
      <c r="E1026" s="245"/>
      <c r="F1026" s="245"/>
      <c r="G1026" s="245"/>
    </row>
    <row r="1027" spans="1:7" x14ac:dyDescent="0.3">
      <c r="A1027" s="240" t="s">
        <v>1383</v>
      </c>
      <c r="B1027" s="240" t="s">
        <v>575</v>
      </c>
      <c r="C1027" s="245"/>
      <c r="D1027" s="245"/>
      <c r="E1027" s="245"/>
      <c r="F1027" s="245"/>
      <c r="G1027" s="245"/>
    </row>
    <row r="1028" spans="1:7" x14ac:dyDescent="0.3">
      <c r="A1028" s="240" t="s">
        <v>1384</v>
      </c>
      <c r="B1028" s="240" t="s">
        <v>252</v>
      </c>
      <c r="C1028" s="245"/>
      <c r="D1028" s="245"/>
      <c r="E1028" s="245"/>
      <c r="F1028" s="245"/>
      <c r="G1028" s="245"/>
    </row>
    <row r="1029" spans="1:7" x14ac:dyDescent="0.3">
      <c r="A1029" s="240" t="s">
        <v>1385</v>
      </c>
      <c r="B1029" s="240" t="s">
        <v>250</v>
      </c>
      <c r="C1029" s="245"/>
      <c r="D1029" s="245"/>
      <c r="E1029" s="245"/>
      <c r="F1029" s="245"/>
      <c r="G1029" s="245"/>
    </row>
    <row r="1030" spans="1:7" x14ac:dyDescent="0.3">
      <c r="A1030" s="240" t="s">
        <v>1386</v>
      </c>
      <c r="B1030" s="240" t="s">
        <v>260</v>
      </c>
      <c r="C1030" s="245"/>
      <c r="D1030" s="245"/>
      <c r="E1030" s="245"/>
      <c r="F1030" s="245"/>
      <c r="G1030" s="245"/>
    </row>
    <row r="1031" spans="1:7" x14ac:dyDescent="0.3">
      <c r="A1031" s="240" t="s">
        <v>1387</v>
      </c>
      <c r="B1031" s="240" t="s">
        <v>254</v>
      </c>
      <c r="C1031" s="245"/>
      <c r="D1031" s="245"/>
      <c r="E1031" s="245"/>
      <c r="F1031" s="245"/>
      <c r="G1031" s="245"/>
    </row>
    <row r="1032" spans="1:7" x14ac:dyDescent="0.3">
      <c r="A1032" s="240" t="s">
        <v>1388</v>
      </c>
      <c r="B1032" s="240" t="s">
        <v>251</v>
      </c>
      <c r="C1032" s="246"/>
      <c r="D1032" s="246"/>
      <c r="E1032" s="246"/>
      <c r="F1032" s="246"/>
      <c r="G1032" s="246"/>
    </row>
    <row r="1033" spans="1:7" x14ac:dyDescent="0.3">
      <c r="A1033" s="240" t="s">
        <v>1389</v>
      </c>
      <c r="B1033" s="244"/>
      <c r="C1033" s="245"/>
      <c r="D1033" s="245"/>
      <c r="E1033" s="245"/>
      <c r="F1033" s="245"/>
      <c r="G1033" s="245"/>
    </row>
    <row r="1034" spans="1:7" x14ac:dyDescent="0.3">
      <c r="A1034" s="240"/>
    </row>
    <row r="1035" spans="1:7" x14ac:dyDescent="0.3">
      <c r="A1035" s="240" t="s">
        <v>362</v>
      </c>
      <c r="B1035" s="244"/>
      <c r="C1035" s="245"/>
      <c r="D1035" s="245"/>
      <c r="E1035" s="245"/>
      <c r="F1035" s="245"/>
      <c r="G1035" s="245"/>
    </row>
    <row r="1036" spans="1:7" x14ac:dyDescent="0.3">
      <c r="A1036" s="240" t="s">
        <v>1390</v>
      </c>
      <c r="B1036" s="240" t="s">
        <v>247</v>
      </c>
      <c r="C1036" s="245"/>
      <c r="D1036" s="245"/>
      <c r="E1036" s="245"/>
      <c r="F1036" s="245"/>
      <c r="G1036" s="245"/>
    </row>
    <row r="1037" spans="1:7" x14ac:dyDescent="0.3">
      <c r="A1037" s="240" t="s">
        <v>1391</v>
      </c>
      <c r="B1037" s="240" t="s">
        <v>248</v>
      </c>
      <c r="C1037" s="245"/>
      <c r="D1037" s="245"/>
      <c r="E1037" s="245"/>
      <c r="F1037" s="245"/>
      <c r="G1037" s="245"/>
    </row>
    <row r="1038" spans="1:7" x14ac:dyDescent="0.3">
      <c r="A1038" s="240" t="s">
        <v>1392</v>
      </c>
      <c r="B1038" s="240" t="s">
        <v>1115</v>
      </c>
      <c r="C1038" s="246"/>
      <c r="D1038" s="246"/>
      <c r="E1038" s="246"/>
      <c r="F1038" s="246"/>
      <c r="G1038" s="246"/>
    </row>
    <row r="1039" spans="1:7" x14ac:dyDescent="0.3">
      <c r="A1039" s="240" t="s">
        <v>1116</v>
      </c>
      <c r="B1039" s="244"/>
      <c r="C1039" s="245"/>
      <c r="D1039" s="245"/>
      <c r="E1039" s="245"/>
      <c r="F1039" s="245"/>
      <c r="G1039" s="245"/>
    </row>
    <row r="1040" spans="1:7" x14ac:dyDescent="0.3">
      <c r="C1040" s="247"/>
      <c r="D1040" s="247"/>
      <c r="E1040" s="247"/>
      <c r="F1040" s="247"/>
      <c r="G1040" s="247"/>
    </row>
    <row r="1041" spans="1:7" x14ac:dyDescent="0.3">
      <c r="A1041" s="240" t="s">
        <v>1393</v>
      </c>
      <c r="B1041" s="244"/>
      <c r="C1041" s="245"/>
      <c r="D1041" s="245"/>
      <c r="E1041" s="245"/>
      <c r="F1041" s="245"/>
      <c r="G1041" s="245"/>
    </row>
    <row r="1042" spans="1:7" x14ac:dyDescent="0.3">
      <c r="A1042" s="240"/>
      <c r="B1042" s="245"/>
      <c r="C1042" s="245"/>
      <c r="D1042" s="245"/>
      <c r="E1042" s="245"/>
      <c r="F1042" s="245"/>
      <c r="G1042" s="245"/>
    </row>
    <row r="1043" spans="1:7" x14ac:dyDescent="0.3">
      <c r="A1043" s="240" t="s">
        <v>975</v>
      </c>
      <c r="B1043" s="244"/>
      <c r="C1043" s="245"/>
      <c r="D1043" s="245"/>
      <c r="E1043" s="245"/>
      <c r="F1043" s="245"/>
      <c r="G1043" s="245"/>
    </row>
    <row r="1044" spans="1:7" x14ac:dyDescent="0.3">
      <c r="A1044" s="240" t="s">
        <v>976</v>
      </c>
      <c r="B1044" s="244"/>
      <c r="C1044" s="246"/>
      <c r="D1044" s="246"/>
      <c r="E1044" s="246"/>
      <c r="F1044" s="246"/>
      <c r="G1044" s="246"/>
    </row>
    <row r="1045" spans="1:7" x14ac:dyDescent="0.3">
      <c r="A1045" s="240" t="s">
        <v>977</v>
      </c>
      <c r="B1045" s="244"/>
      <c r="C1045" s="245"/>
      <c r="D1045" s="245"/>
      <c r="E1045" s="245"/>
      <c r="F1045" s="245"/>
      <c r="G1045" s="245"/>
    </row>
    <row r="1046" spans="1:7" x14ac:dyDescent="0.3">
      <c r="A1046" s="240"/>
    </row>
    <row r="1047" spans="1:7" x14ac:dyDescent="0.3">
      <c r="A1047" s="240" t="s">
        <v>376</v>
      </c>
    </row>
    <row r="1048" spans="1:7" x14ac:dyDescent="0.3">
      <c r="A1048" s="240" t="s">
        <v>346</v>
      </c>
      <c r="B1048" s="244"/>
      <c r="C1048" s="245"/>
      <c r="D1048" s="245"/>
      <c r="E1048" s="245"/>
      <c r="F1048" s="245"/>
      <c r="G1048" s="245"/>
    </row>
    <row r="1049" spans="1:7" x14ac:dyDescent="0.3">
      <c r="A1049" s="240" t="s">
        <v>1394</v>
      </c>
      <c r="B1049" s="240" t="s">
        <v>1395</v>
      </c>
      <c r="C1049" s="245"/>
      <c r="D1049" s="245"/>
      <c r="E1049" s="245"/>
      <c r="F1049" s="245"/>
      <c r="G1049" s="245"/>
    </row>
    <row r="1050" spans="1:7" x14ac:dyDescent="0.3">
      <c r="A1050" s="240" t="s">
        <v>1396</v>
      </c>
      <c r="B1050" s="240" t="s">
        <v>1397</v>
      </c>
      <c r="C1050" s="245"/>
      <c r="D1050" s="245"/>
      <c r="E1050" s="245"/>
      <c r="F1050" s="245"/>
      <c r="G1050" s="245"/>
    </row>
    <row r="1051" spans="1:7" x14ac:dyDescent="0.3">
      <c r="A1051" s="240" t="s">
        <v>1398</v>
      </c>
      <c r="B1051" s="240" t="s">
        <v>1399</v>
      </c>
      <c r="C1051" s="245"/>
      <c r="D1051" s="245"/>
      <c r="E1051" s="245"/>
      <c r="F1051" s="245"/>
      <c r="G1051" s="245"/>
    </row>
    <row r="1052" spans="1:7" x14ac:dyDescent="0.3">
      <c r="A1052" s="240" t="s">
        <v>1400</v>
      </c>
      <c r="B1052" s="240" t="s">
        <v>1401</v>
      </c>
      <c r="C1052" s="245"/>
      <c r="D1052" s="245"/>
      <c r="E1052" s="245"/>
      <c r="F1052" s="245"/>
      <c r="G1052" s="245"/>
    </row>
    <row r="1053" spans="1:7" x14ac:dyDescent="0.3">
      <c r="A1053" s="240" t="s">
        <v>1402</v>
      </c>
      <c r="B1053" s="240" t="s">
        <v>1403</v>
      </c>
      <c r="C1053" s="245"/>
      <c r="D1053" s="245"/>
      <c r="E1053" s="245"/>
      <c r="F1053" s="245"/>
      <c r="G1053" s="245"/>
    </row>
    <row r="1054" spans="1:7" x14ac:dyDescent="0.3">
      <c r="A1054" s="240" t="s">
        <v>1404</v>
      </c>
      <c r="B1054" s="240" t="s">
        <v>1405</v>
      </c>
      <c r="C1054" s="245"/>
      <c r="D1054" s="245"/>
      <c r="E1054" s="245"/>
      <c r="F1054" s="245"/>
      <c r="G1054" s="245"/>
    </row>
    <row r="1055" spans="1:7" x14ac:dyDescent="0.3">
      <c r="A1055" s="240" t="s">
        <v>1406</v>
      </c>
      <c r="B1055" s="240" t="s">
        <v>1407</v>
      </c>
      <c r="C1055" s="245"/>
      <c r="D1055" s="245"/>
      <c r="E1055" s="245"/>
      <c r="F1055" s="245"/>
      <c r="G1055" s="245"/>
    </row>
    <row r="1056" spans="1:7" x14ac:dyDescent="0.3">
      <c r="A1056" s="240" t="s">
        <v>1408</v>
      </c>
      <c r="B1056" s="240" t="s">
        <v>1409</v>
      </c>
      <c r="C1056" s="245"/>
      <c r="D1056" s="245"/>
      <c r="E1056" s="245"/>
      <c r="F1056" s="245"/>
      <c r="G1056" s="245"/>
    </row>
    <row r="1057" spans="1:7" x14ac:dyDescent="0.3">
      <c r="A1057" s="240" t="s">
        <v>1410</v>
      </c>
      <c r="B1057" s="240" t="s">
        <v>1411</v>
      </c>
      <c r="C1057" s="245"/>
      <c r="D1057" s="245"/>
      <c r="E1057" s="245"/>
      <c r="F1057" s="245"/>
      <c r="G1057" s="245"/>
    </row>
    <row r="1058" spans="1:7" x14ac:dyDescent="0.3">
      <c r="A1058" s="240" t="s">
        <v>1412</v>
      </c>
      <c r="B1058" s="240" t="s">
        <v>1413</v>
      </c>
      <c r="C1058" s="245"/>
      <c r="D1058" s="245"/>
      <c r="E1058" s="245"/>
      <c r="F1058" s="245"/>
      <c r="G1058" s="245"/>
    </row>
    <row r="1059" spans="1:7" x14ac:dyDescent="0.3">
      <c r="A1059" s="240" t="s">
        <v>1414</v>
      </c>
      <c r="B1059" s="240" t="s">
        <v>1132</v>
      </c>
      <c r="C1059" s="245"/>
      <c r="D1059" s="245"/>
      <c r="E1059" s="245"/>
      <c r="F1059" s="245"/>
      <c r="G1059" s="245"/>
    </row>
    <row r="1060" spans="1:7" x14ac:dyDescent="0.3">
      <c r="A1060" s="240" t="s">
        <v>1415</v>
      </c>
      <c r="B1060" s="240" t="s">
        <v>245</v>
      </c>
      <c r="C1060" s="245"/>
      <c r="D1060" s="245"/>
      <c r="E1060" s="245"/>
      <c r="F1060" s="245"/>
      <c r="G1060" s="245"/>
    </row>
    <row r="1061" spans="1:7" x14ac:dyDescent="0.3">
      <c r="A1061" s="240" t="s">
        <v>1416</v>
      </c>
      <c r="B1061" s="240" t="s">
        <v>244</v>
      </c>
      <c r="C1061" s="246"/>
      <c r="D1061" s="246"/>
      <c r="E1061" s="246"/>
      <c r="F1061" s="246"/>
      <c r="G1061" s="246"/>
    </row>
    <row r="1062" spans="1:7" x14ac:dyDescent="0.3">
      <c r="A1062" s="240" t="s">
        <v>558</v>
      </c>
      <c r="B1062" s="244"/>
      <c r="C1062" s="245"/>
      <c r="D1062" s="245"/>
      <c r="E1062" s="245"/>
      <c r="F1062" s="245"/>
      <c r="G1062" s="245"/>
    </row>
    <row r="1063" spans="1:7" x14ac:dyDescent="0.3">
      <c r="A1063" s="240"/>
    </row>
    <row r="1064" spans="1:7" x14ac:dyDescent="0.3">
      <c r="A1064" s="240" t="s">
        <v>377</v>
      </c>
      <c r="B1064" s="244"/>
      <c r="C1064" s="245"/>
      <c r="D1064" s="245"/>
      <c r="E1064" s="245"/>
      <c r="F1064" s="245"/>
      <c r="G1064" s="245"/>
    </row>
    <row r="1065" spans="1:7" x14ac:dyDescent="0.3">
      <c r="A1065" s="240" t="s">
        <v>1417</v>
      </c>
      <c r="B1065" s="240" t="s">
        <v>595</v>
      </c>
      <c r="C1065" s="245"/>
      <c r="D1065" s="245"/>
      <c r="E1065" s="245"/>
      <c r="F1065" s="245"/>
      <c r="G1065" s="245"/>
    </row>
    <row r="1066" spans="1:7" x14ac:dyDescent="0.3">
      <c r="A1066" s="240" t="s">
        <v>1418</v>
      </c>
      <c r="B1066" s="240" t="s">
        <v>1419</v>
      </c>
      <c r="C1066" s="245"/>
      <c r="D1066" s="245"/>
      <c r="E1066" s="245"/>
      <c r="F1066" s="245"/>
      <c r="G1066" s="245"/>
    </row>
    <row r="1067" spans="1:7" x14ac:dyDescent="0.3">
      <c r="A1067" s="240" t="s">
        <v>1420</v>
      </c>
      <c r="B1067" s="240" t="s">
        <v>907</v>
      </c>
      <c r="C1067" s="245"/>
      <c r="D1067" s="245"/>
      <c r="E1067" s="245"/>
      <c r="F1067" s="245"/>
      <c r="G1067" s="245"/>
    </row>
    <row r="1068" spans="1:7" x14ac:dyDescent="0.3">
      <c r="A1068" s="240" t="s">
        <v>1421</v>
      </c>
      <c r="B1068" s="240" t="s">
        <v>255</v>
      </c>
      <c r="C1068" s="245"/>
      <c r="D1068" s="245"/>
      <c r="E1068" s="245"/>
      <c r="F1068" s="245"/>
      <c r="G1068" s="245"/>
    </row>
    <row r="1069" spans="1:7" x14ac:dyDescent="0.3">
      <c r="A1069" s="240" t="s">
        <v>1422</v>
      </c>
      <c r="B1069" s="240" t="s">
        <v>690</v>
      </c>
      <c r="C1069" s="245"/>
      <c r="D1069" s="245"/>
      <c r="E1069" s="245"/>
      <c r="F1069" s="245"/>
      <c r="G1069" s="245"/>
    </row>
    <row r="1070" spans="1:7" x14ac:dyDescent="0.3">
      <c r="A1070" s="240" t="s">
        <v>1423</v>
      </c>
      <c r="B1070" s="240" t="s">
        <v>183</v>
      </c>
      <c r="C1070" s="245"/>
      <c r="D1070" s="245"/>
      <c r="E1070" s="245"/>
      <c r="F1070" s="245"/>
      <c r="G1070" s="245"/>
    </row>
    <row r="1071" spans="1:7" x14ac:dyDescent="0.3">
      <c r="A1071" s="240" t="s">
        <v>1424</v>
      </c>
      <c r="B1071" s="240" t="s">
        <v>262</v>
      </c>
      <c r="C1071" s="245"/>
      <c r="D1071" s="245"/>
      <c r="E1071" s="245"/>
      <c r="F1071" s="245"/>
      <c r="G1071" s="245"/>
    </row>
    <row r="1072" spans="1:7" x14ac:dyDescent="0.3">
      <c r="A1072" s="240" t="s">
        <v>1425</v>
      </c>
      <c r="B1072" s="240" t="s">
        <v>569</v>
      </c>
      <c r="C1072" s="245"/>
      <c r="D1072" s="245"/>
      <c r="E1072" s="245"/>
      <c r="F1072" s="245"/>
      <c r="G1072" s="245"/>
    </row>
    <row r="1073" spans="1:7" x14ac:dyDescent="0.3">
      <c r="A1073" s="240" t="s">
        <v>1426</v>
      </c>
      <c r="B1073" s="240" t="s">
        <v>571</v>
      </c>
      <c r="C1073" s="245"/>
      <c r="D1073" s="245"/>
      <c r="E1073" s="245"/>
      <c r="F1073" s="245"/>
      <c r="G1073" s="245"/>
    </row>
    <row r="1074" spans="1:7" x14ac:dyDescent="0.3">
      <c r="A1074" s="240" t="s">
        <v>1427</v>
      </c>
      <c r="B1074" s="240" t="s">
        <v>330</v>
      </c>
      <c r="C1074" s="245"/>
      <c r="D1074" s="245"/>
      <c r="E1074" s="245"/>
      <c r="F1074" s="245"/>
      <c r="G1074" s="245"/>
    </row>
    <row r="1075" spans="1:7" x14ac:dyDescent="0.3">
      <c r="A1075" s="240" t="s">
        <v>1428</v>
      </c>
      <c r="B1075" s="240" t="s">
        <v>1429</v>
      </c>
      <c r="C1075" s="245"/>
      <c r="D1075" s="245"/>
      <c r="E1075" s="245"/>
      <c r="F1075" s="245"/>
      <c r="G1075" s="245"/>
    </row>
    <row r="1076" spans="1:7" x14ac:dyDescent="0.3">
      <c r="A1076" s="240" t="s">
        <v>1430</v>
      </c>
      <c r="B1076" s="240" t="s">
        <v>1431</v>
      </c>
      <c r="C1076" s="245"/>
      <c r="D1076" s="245"/>
      <c r="E1076" s="245"/>
      <c r="F1076" s="245"/>
      <c r="G1076" s="245"/>
    </row>
    <row r="1077" spans="1:7" x14ac:dyDescent="0.3">
      <c r="A1077" s="240" t="s">
        <v>1432</v>
      </c>
      <c r="B1077" s="240" t="s">
        <v>1433</v>
      </c>
      <c r="C1077" s="245"/>
      <c r="D1077" s="245"/>
      <c r="E1077" s="245"/>
      <c r="F1077" s="245"/>
      <c r="G1077" s="245"/>
    </row>
    <row r="1078" spans="1:7" x14ac:dyDescent="0.3">
      <c r="A1078" s="240" t="s">
        <v>1434</v>
      </c>
      <c r="B1078" s="240" t="s">
        <v>1435</v>
      </c>
      <c r="C1078" s="245"/>
      <c r="D1078" s="245"/>
      <c r="E1078" s="245"/>
      <c r="F1078" s="245"/>
      <c r="G1078" s="245"/>
    </row>
    <row r="1079" spans="1:7" x14ac:dyDescent="0.3">
      <c r="A1079" s="240" t="s">
        <v>1436</v>
      </c>
      <c r="B1079" s="240" t="s">
        <v>575</v>
      </c>
      <c r="C1079" s="245"/>
      <c r="D1079" s="245"/>
      <c r="E1079" s="245"/>
      <c r="F1079" s="245"/>
      <c r="G1079" s="245"/>
    </row>
    <row r="1080" spans="1:7" x14ac:dyDescent="0.3">
      <c r="A1080" s="240" t="s">
        <v>1437</v>
      </c>
      <c r="B1080" s="240" t="s">
        <v>1438</v>
      </c>
      <c r="C1080" s="246"/>
      <c r="D1080" s="246"/>
      <c r="E1080" s="246"/>
      <c r="F1080" s="246"/>
      <c r="G1080" s="246"/>
    </row>
    <row r="1081" spans="1:7" x14ac:dyDescent="0.3">
      <c r="A1081" s="240" t="s">
        <v>1439</v>
      </c>
      <c r="B1081" s="244"/>
      <c r="C1081" s="245"/>
      <c r="D1081" s="245"/>
      <c r="E1081" s="245"/>
      <c r="F1081" s="245"/>
      <c r="G1081" s="245"/>
    </row>
    <row r="1082" spans="1:7" x14ac:dyDescent="0.3">
      <c r="A1082" s="240"/>
      <c r="B1082" s="245"/>
      <c r="C1082" s="245"/>
      <c r="D1082" s="245"/>
      <c r="E1082" s="245"/>
      <c r="F1082" s="245"/>
      <c r="G1082" s="245"/>
    </row>
    <row r="1083" spans="1:7" x14ac:dyDescent="0.3">
      <c r="A1083" s="240" t="s">
        <v>378</v>
      </c>
      <c r="B1083" s="244"/>
      <c r="C1083" s="245"/>
      <c r="D1083" s="245"/>
      <c r="E1083" s="245"/>
      <c r="F1083" s="245"/>
      <c r="G1083" s="245"/>
    </row>
    <row r="1084" spans="1:7" x14ac:dyDescent="0.3">
      <c r="A1084" s="240" t="s">
        <v>1440</v>
      </c>
      <c r="B1084" s="240" t="s">
        <v>1441</v>
      </c>
      <c r="C1084" s="245"/>
      <c r="D1084" s="245"/>
      <c r="E1084" s="245"/>
      <c r="F1084" s="245"/>
      <c r="G1084" s="245"/>
    </row>
    <row r="1085" spans="1:7" x14ac:dyDescent="0.3">
      <c r="A1085" s="240" t="s">
        <v>1442</v>
      </c>
      <c r="B1085" s="240" t="s">
        <v>255</v>
      </c>
      <c r="C1085" s="245"/>
      <c r="D1085" s="245"/>
      <c r="E1085" s="245"/>
      <c r="F1085" s="245"/>
      <c r="G1085" s="245"/>
    </row>
    <row r="1086" spans="1:7" x14ac:dyDescent="0.3">
      <c r="A1086" s="240" t="s">
        <v>1443</v>
      </c>
      <c r="B1086" s="240" t="s">
        <v>690</v>
      </c>
      <c r="C1086" s="245"/>
      <c r="D1086" s="245"/>
      <c r="E1086" s="245"/>
      <c r="F1086" s="245"/>
      <c r="G1086" s="245"/>
    </row>
    <row r="1087" spans="1:7" x14ac:dyDescent="0.3">
      <c r="A1087" s="240" t="s">
        <v>1444</v>
      </c>
      <c r="B1087" s="240" t="s">
        <v>183</v>
      </c>
      <c r="C1087" s="245"/>
      <c r="D1087" s="245"/>
      <c r="E1087" s="245"/>
      <c r="F1087" s="245"/>
      <c r="G1087" s="245"/>
    </row>
    <row r="1088" spans="1:7" x14ac:dyDescent="0.3">
      <c r="A1088" s="240" t="s">
        <v>1445</v>
      </c>
      <c r="B1088" s="240" t="s">
        <v>569</v>
      </c>
      <c r="C1088" s="245"/>
      <c r="D1088" s="245"/>
      <c r="E1088" s="245"/>
      <c r="F1088" s="245"/>
      <c r="G1088" s="245"/>
    </row>
    <row r="1089" spans="1:7" x14ac:dyDescent="0.3">
      <c r="A1089" s="240" t="s">
        <v>1446</v>
      </c>
      <c r="B1089" s="240" t="s">
        <v>330</v>
      </c>
      <c r="C1089" s="245"/>
      <c r="D1089" s="245"/>
      <c r="E1089" s="245"/>
      <c r="F1089" s="245"/>
      <c r="G1089" s="245"/>
    </row>
    <row r="1090" spans="1:7" x14ac:dyDescent="0.3">
      <c r="A1090" s="240" t="s">
        <v>1447</v>
      </c>
      <c r="B1090" s="240" t="s">
        <v>1448</v>
      </c>
      <c r="C1090" s="246"/>
      <c r="D1090" s="246"/>
      <c r="E1090" s="246"/>
      <c r="F1090" s="246"/>
      <c r="G1090" s="246"/>
    </row>
    <row r="1091" spans="1:7" x14ac:dyDescent="0.3">
      <c r="A1091" s="240" t="s">
        <v>1449</v>
      </c>
      <c r="B1091" s="244"/>
      <c r="C1091" s="245"/>
      <c r="D1091" s="245"/>
      <c r="E1091" s="245"/>
      <c r="F1091" s="245"/>
      <c r="G1091" s="245"/>
    </row>
    <row r="1092" spans="1:7" x14ac:dyDescent="0.3">
      <c r="A1092" s="240"/>
      <c r="B1092" s="245"/>
      <c r="C1092" s="245"/>
      <c r="D1092" s="245"/>
      <c r="E1092" s="245"/>
      <c r="F1092" s="245"/>
      <c r="G1092" s="245"/>
    </row>
    <row r="1093" spans="1:7" x14ac:dyDescent="0.3">
      <c r="A1093" s="240" t="s">
        <v>379</v>
      </c>
      <c r="B1093" s="244"/>
      <c r="C1093" s="245"/>
      <c r="D1093" s="245"/>
      <c r="E1093" s="245"/>
      <c r="F1093" s="245"/>
      <c r="G1093" s="245"/>
    </row>
    <row r="1094" spans="1:7" x14ac:dyDescent="0.3">
      <c r="A1094" s="240" t="s">
        <v>1450</v>
      </c>
      <c r="B1094" s="240" t="s">
        <v>907</v>
      </c>
      <c r="C1094" s="245"/>
      <c r="D1094" s="245"/>
      <c r="E1094" s="245"/>
      <c r="F1094" s="245"/>
      <c r="G1094" s="245"/>
    </row>
    <row r="1095" spans="1:7" x14ac:dyDescent="0.3">
      <c r="A1095" s="240" t="s">
        <v>1451</v>
      </c>
      <c r="B1095" s="240" t="s">
        <v>258</v>
      </c>
      <c r="C1095" s="245"/>
      <c r="D1095" s="245"/>
      <c r="E1095" s="245"/>
      <c r="F1095" s="245"/>
      <c r="G1095" s="245"/>
    </row>
    <row r="1096" spans="1:7" x14ac:dyDescent="0.3">
      <c r="A1096" s="240" t="s">
        <v>1452</v>
      </c>
      <c r="B1096" s="240" t="s">
        <v>255</v>
      </c>
      <c r="C1096" s="245"/>
      <c r="D1096" s="245"/>
      <c r="E1096" s="245"/>
      <c r="F1096" s="245"/>
      <c r="G1096" s="245"/>
    </row>
    <row r="1097" spans="1:7" x14ac:dyDescent="0.3">
      <c r="A1097" s="240" t="s">
        <v>1453</v>
      </c>
      <c r="B1097" s="240" t="s">
        <v>690</v>
      </c>
      <c r="C1097" s="245"/>
      <c r="D1097" s="245"/>
      <c r="E1097" s="245"/>
      <c r="F1097" s="245"/>
      <c r="G1097" s="245"/>
    </row>
    <row r="1098" spans="1:7" x14ac:dyDescent="0.3">
      <c r="A1098" s="240" t="s">
        <v>1454</v>
      </c>
      <c r="B1098" s="240" t="s">
        <v>183</v>
      </c>
      <c r="C1098" s="245"/>
      <c r="D1098" s="245"/>
      <c r="E1098" s="245"/>
      <c r="F1098" s="245"/>
      <c r="G1098" s="245"/>
    </row>
    <row r="1099" spans="1:7" x14ac:dyDescent="0.3">
      <c r="A1099" s="240" t="s">
        <v>1455</v>
      </c>
      <c r="B1099" s="240" t="s">
        <v>1456</v>
      </c>
      <c r="C1099" s="245"/>
      <c r="D1099" s="245"/>
      <c r="E1099" s="245"/>
      <c r="F1099" s="245"/>
      <c r="G1099" s="245"/>
    </row>
    <row r="1100" spans="1:7" x14ac:dyDescent="0.3">
      <c r="A1100" s="240" t="s">
        <v>1457</v>
      </c>
      <c r="B1100" s="240" t="s">
        <v>1458</v>
      </c>
      <c r="C1100" s="245"/>
      <c r="D1100" s="245"/>
      <c r="E1100" s="245"/>
      <c r="F1100" s="245"/>
      <c r="G1100" s="245"/>
    </row>
    <row r="1101" spans="1:7" x14ac:dyDescent="0.3">
      <c r="A1101" s="240" t="s">
        <v>1459</v>
      </c>
      <c r="B1101" s="240" t="s">
        <v>330</v>
      </c>
      <c r="C1101" s="245"/>
      <c r="D1101" s="245"/>
      <c r="E1101" s="245"/>
      <c r="F1101" s="245"/>
      <c r="G1101" s="245"/>
    </row>
    <row r="1102" spans="1:7" x14ac:dyDescent="0.3">
      <c r="A1102" s="240" t="s">
        <v>1460</v>
      </c>
      <c r="B1102" s="240" t="s">
        <v>676</v>
      </c>
      <c r="C1102" s="245"/>
      <c r="D1102" s="245"/>
      <c r="E1102" s="245"/>
      <c r="F1102" s="245"/>
      <c r="G1102" s="245"/>
    </row>
    <row r="1103" spans="1:7" x14ac:dyDescent="0.3">
      <c r="A1103" s="240" t="s">
        <v>1461</v>
      </c>
      <c r="B1103" s="240" t="s">
        <v>1462</v>
      </c>
      <c r="C1103" s="245"/>
      <c r="D1103" s="245"/>
      <c r="E1103" s="245"/>
      <c r="F1103" s="245"/>
      <c r="G1103" s="245"/>
    </row>
    <row r="1104" spans="1:7" x14ac:dyDescent="0.3">
      <c r="A1104" s="240" t="s">
        <v>1463</v>
      </c>
      <c r="B1104" s="240" t="s">
        <v>1433</v>
      </c>
      <c r="C1104" s="245"/>
      <c r="D1104" s="245"/>
      <c r="E1104" s="245"/>
      <c r="F1104" s="245"/>
      <c r="G1104" s="245"/>
    </row>
    <row r="1105" spans="1:7" x14ac:dyDescent="0.3">
      <c r="A1105" s="240" t="s">
        <v>1464</v>
      </c>
      <c r="B1105" s="240" t="s">
        <v>1465</v>
      </c>
      <c r="C1105" s="245"/>
      <c r="D1105" s="245"/>
      <c r="E1105" s="245"/>
      <c r="F1105" s="245"/>
      <c r="G1105" s="245"/>
    </row>
    <row r="1106" spans="1:7" x14ac:dyDescent="0.3">
      <c r="A1106" s="240" t="s">
        <v>1466</v>
      </c>
      <c r="B1106" s="240" t="s">
        <v>575</v>
      </c>
      <c r="C1106" s="245"/>
      <c r="D1106" s="245"/>
      <c r="E1106" s="245"/>
      <c r="F1106" s="245"/>
      <c r="G1106" s="245"/>
    </row>
    <row r="1107" spans="1:7" x14ac:dyDescent="0.3">
      <c r="A1107" s="240" t="s">
        <v>339</v>
      </c>
      <c r="B1107" s="240" t="s">
        <v>1467</v>
      </c>
      <c r="C1107" s="246"/>
      <c r="D1107" s="246"/>
      <c r="E1107" s="246"/>
      <c r="F1107" s="246"/>
      <c r="G1107" s="246"/>
    </row>
    <row r="1108" spans="1:7" x14ac:dyDescent="0.3">
      <c r="A1108" s="240" t="s">
        <v>1468</v>
      </c>
      <c r="B1108" s="244"/>
      <c r="C1108" s="245"/>
      <c r="D1108" s="245"/>
      <c r="E1108" s="245"/>
      <c r="F1108" s="245"/>
      <c r="G1108" s="245"/>
    </row>
    <row r="1109" spans="1:7" x14ac:dyDescent="0.3">
      <c r="A1109" s="240"/>
    </row>
    <row r="1110" spans="1:7" x14ac:dyDescent="0.3">
      <c r="A1110" s="240" t="s">
        <v>367</v>
      </c>
      <c r="B1110" s="244"/>
      <c r="C1110" s="245"/>
      <c r="D1110" s="245"/>
      <c r="E1110" s="245"/>
      <c r="F1110" s="245"/>
      <c r="G1110" s="245"/>
    </row>
    <row r="1111" spans="1:7" x14ac:dyDescent="0.3">
      <c r="A1111" s="240" t="s">
        <v>1469</v>
      </c>
      <c r="B1111" s="240" t="s">
        <v>616</v>
      </c>
      <c r="C1111" s="245"/>
      <c r="D1111" s="245"/>
      <c r="E1111" s="245"/>
      <c r="F1111" s="245"/>
      <c r="G1111" s="245"/>
    </row>
    <row r="1112" spans="1:7" x14ac:dyDescent="0.3">
      <c r="A1112" s="240" t="s">
        <v>1470</v>
      </c>
      <c r="B1112" s="240" t="s">
        <v>682</v>
      </c>
      <c r="C1112" s="245"/>
      <c r="D1112" s="245"/>
      <c r="E1112" s="245"/>
      <c r="F1112" s="245"/>
      <c r="G1112" s="245"/>
    </row>
    <row r="1113" spans="1:7" x14ac:dyDescent="0.3">
      <c r="A1113" s="240" t="s">
        <v>1471</v>
      </c>
      <c r="B1113" s="240" t="s">
        <v>44</v>
      </c>
      <c r="C1113" s="245"/>
      <c r="D1113" s="245"/>
      <c r="E1113" s="245"/>
      <c r="F1113" s="245"/>
      <c r="G1113" s="245"/>
    </row>
    <row r="1114" spans="1:7" x14ac:dyDescent="0.3">
      <c r="A1114" s="240" t="s">
        <v>1472</v>
      </c>
      <c r="B1114" s="240" t="s">
        <v>685</v>
      </c>
      <c r="C1114" s="245"/>
      <c r="D1114" s="245"/>
      <c r="E1114" s="245"/>
      <c r="F1114" s="245"/>
      <c r="G1114" s="245"/>
    </row>
    <row r="1115" spans="1:7" x14ac:dyDescent="0.3">
      <c r="A1115" s="240" t="s">
        <v>1473</v>
      </c>
      <c r="B1115" s="240" t="s">
        <v>687</v>
      </c>
      <c r="C1115" s="245"/>
      <c r="D1115" s="245"/>
      <c r="E1115" s="245"/>
      <c r="F1115" s="245"/>
      <c r="G1115" s="245"/>
    </row>
    <row r="1116" spans="1:7" x14ac:dyDescent="0.3">
      <c r="A1116" s="240" t="s">
        <v>1474</v>
      </c>
      <c r="B1116" s="240" t="s">
        <v>183</v>
      </c>
      <c r="C1116" s="245"/>
      <c r="D1116" s="245"/>
      <c r="E1116" s="245"/>
      <c r="F1116" s="245"/>
      <c r="G1116" s="245"/>
    </row>
    <row r="1117" spans="1:7" x14ac:dyDescent="0.3">
      <c r="A1117" s="240" t="s">
        <v>1475</v>
      </c>
      <c r="B1117" s="240" t="s">
        <v>262</v>
      </c>
      <c r="C1117" s="245"/>
      <c r="D1117" s="245"/>
      <c r="E1117" s="245"/>
      <c r="F1117" s="245"/>
      <c r="G1117" s="245"/>
    </row>
    <row r="1118" spans="1:7" x14ac:dyDescent="0.3">
      <c r="A1118" s="240" t="s">
        <v>1476</v>
      </c>
      <c r="B1118" s="240" t="s">
        <v>697</v>
      </c>
      <c r="C1118" s="245"/>
      <c r="D1118" s="245"/>
      <c r="E1118" s="245"/>
      <c r="F1118" s="245"/>
      <c r="G1118" s="245"/>
    </row>
    <row r="1119" spans="1:7" x14ac:dyDescent="0.3">
      <c r="A1119" s="240" t="s">
        <v>1477</v>
      </c>
      <c r="B1119" s="240" t="s">
        <v>261</v>
      </c>
      <c r="C1119" s="245"/>
      <c r="D1119" s="245"/>
      <c r="E1119" s="245"/>
      <c r="F1119" s="245"/>
      <c r="G1119" s="245"/>
    </row>
    <row r="1120" spans="1:7" x14ac:dyDescent="0.3">
      <c r="A1120" s="240" t="s">
        <v>1478</v>
      </c>
      <c r="B1120" s="240" t="s">
        <v>1479</v>
      </c>
      <c r="C1120" s="245"/>
      <c r="D1120" s="245"/>
      <c r="E1120" s="245"/>
      <c r="F1120" s="245"/>
      <c r="G1120" s="245"/>
    </row>
    <row r="1121" spans="1:7" x14ac:dyDescent="0.3">
      <c r="A1121" s="240" t="s">
        <v>1480</v>
      </c>
      <c r="B1121" s="240" t="s">
        <v>791</v>
      </c>
      <c r="C1121" s="245"/>
      <c r="D1121" s="245"/>
      <c r="E1121" s="245"/>
      <c r="F1121" s="245"/>
      <c r="G1121" s="245"/>
    </row>
    <row r="1122" spans="1:7" x14ac:dyDescent="0.3">
      <c r="A1122" s="240" t="s">
        <v>1481</v>
      </c>
      <c r="B1122" s="240" t="s">
        <v>794</v>
      </c>
      <c r="C1122" s="246"/>
      <c r="D1122" s="246"/>
      <c r="E1122" s="246"/>
      <c r="F1122" s="246"/>
      <c r="G1122" s="246"/>
    </row>
    <row r="1123" spans="1:7" x14ac:dyDescent="0.3">
      <c r="A1123" s="240" t="s">
        <v>1135</v>
      </c>
      <c r="B1123" s="244"/>
      <c r="C1123" s="245"/>
      <c r="D1123" s="245"/>
      <c r="E1123" s="245"/>
      <c r="F1123" s="245"/>
      <c r="G1123" s="245"/>
    </row>
    <row r="1124" spans="1:7" x14ac:dyDescent="0.3">
      <c r="A1124" s="240"/>
      <c r="B1124" s="245"/>
      <c r="C1124" s="245"/>
      <c r="D1124" s="245"/>
      <c r="E1124" s="245"/>
      <c r="F1124" s="245"/>
      <c r="G1124" s="245"/>
    </row>
    <row r="1125" spans="1:7" x14ac:dyDescent="0.3">
      <c r="A1125" s="240" t="s">
        <v>382</v>
      </c>
      <c r="B1125" s="244"/>
      <c r="C1125" s="245"/>
      <c r="D1125" s="245"/>
      <c r="E1125" s="245"/>
      <c r="F1125" s="245"/>
      <c r="G1125" s="245"/>
    </row>
    <row r="1126" spans="1:7" x14ac:dyDescent="0.3">
      <c r="A1126" s="240" t="s">
        <v>1482</v>
      </c>
      <c r="B1126" s="240" t="s">
        <v>1483</v>
      </c>
      <c r="C1126" s="246"/>
      <c r="D1126" s="246"/>
      <c r="E1126" s="246"/>
      <c r="F1126" s="246"/>
      <c r="G1126" s="246"/>
    </row>
    <row r="1127" spans="1:7" x14ac:dyDescent="0.3">
      <c r="A1127" s="240" t="s">
        <v>1484</v>
      </c>
      <c r="B1127" s="244"/>
      <c r="C1127" s="245"/>
      <c r="D1127" s="245"/>
      <c r="E1127" s="245"/>
      <c r="F1127" s="245"/>
      <c r="G1127" s="245"/>
    </row>
    <row r="1128" spans="1:7" x14ac:dyDescent="0.3">
      <c r="C1128" s="247"/>
      <c r="D1128" s="247"/>
      <c r="E1128" s="247"/>
      <c r="F1128" s="247"/>
      <c r="G1128" s="247"/>
    </row>
    <row r="1129" spans="1:7" x14ac:dyDescent="0.3">
      <c r="A1129" s="240" t="s">
        <v>1485</v>
      </c>
      <c r="B1129" s="244"/>
      <c r="C1129" s="245"/>
      <c r="D1129" s="245"/>
      <c r="E1129" s="245"/>
      <c r="F1129" s="245"/>
      <c r="G1129" s="245"/>
    </row>
    <row r="1130" spans="1:7" x14ac:dyDescent="0.3">
      <c r="A1130" s="240"/>
    </row>
    <row r="1131" spans="1:7" x14ac:dyDescent="0.3">
      <c r="A1131" s="240" t="s">
        <v>975</v>
      </c>
      <c r="B1131" s="244"/>
      <c r="C1131" s="245"/>
      <c r="D1131" s="245"/>
      <c r="E1131" s="245"/>
      <c r="F1131" s="245"/>
      <c r="G1131" s="245"/>
    </row>
    <row r="1132" spans="1:7" x14ac:dyDescent="0.3">
      <c r="A1132" s="240" t="s">
        <v>976</v>
      </c>
      <c r="B1132" s="244"/>
      <c r="C1132" s="246"/>
      <c r="D1132" s="246"/>
      <c r="E1132" s="246"/>
      <c r="F1132" s="246"/>
      <c r="G1132" s="246"/>
    </row>
    <row r="1133" spans="1:7" x14ac:dyDescent="0.3">
      <c r="A1133" s="240" t="s">
        <v>977</v>
      </c>
      <c r="B1133" s="244"/>
      <c r="C1133" s="245"/>
      <c r="D1133" s="245"/>
      <c r="E1133" s="245"/>
      <c r="F1133" s="245"/>
      <c r="G1133" s="245"/>
    </row>
    <row r="1134" spans="1:7" x14ac:dyDescent="0.3">
      <c r="A1134" s="240"/>
      <c r="B1134" s="245"/>
      <c r="C1134" s="245"/>
      <c r="D1134" s="245"/>
      <c r="E1134" s="245"/>
      <c r="F1134" s="245"/>
      <c r="G1134" s="245"/>
    </row>
    <row r="1135" spans="1:7" x14ac:dyDescent="0.3">
      <c r="A1135" s="240" t="s">
        <v>386</v>
      </c>
    </row>
    <row r="1136" spans="1:7" x14ac:dyDescent="0.3">
      <c r="A1136" s="240" t="s">
        <v>346</v>
      </c>
      <c r="B1136" s="244"/>
      <c r="C1136" s="245"/>
      <c r="D1136" s="245"/>
      <c r="E1136" s="245"/>
      <c r="F1136" s="245"/>
      <c r="G1136" s="245"/>
    </row>
    <row r="1137" spans="1:7" x14ac:dyDescent="0.3">
      <c r="A1137" s="240" t="s">
        <v>1486</v>
      </c>
      <c r="B1137" s="240" t="s">
        <v>1036</v>
      </c>
      <c r="C1137" s="246"/>
      <c r="D1137" s="246"/>
      <c r="E1137" s="246"/>
      <c r="F1137" s="246"/>
      <c r="G1137" s="246"/>
    </row>
    <row r="1138" spans="1:7" x14ac:dyDescent="0.3">
      <c r="A1138" s="240" t="s">
        <v>558</v>
      </c>
      <c r="B1138" s="244"/>
      <c r="C1138" s="245"/>
      <c r="D1138" s="245"/>
      <c r="E1138" s="245"/>
      <c r="F1138" s="245"/>
      <c r="G1138" s="245"/>
    </row>
    <row r="1140" spans="1:7" x14ac:dyDescent="0.3">
      <c r="A1140" s="240" t="s">
        <v>349</v>
      </c>
      <c r="B1140" s="244"/>
      <c r="C1140" s="245"/>
      <c r="D1140" s="245"/>
      <c r="E1140" s="245"/>
      <c r="F1140" s="245"/>
      <c r="G1140" s="245"/>
    </row>
    <row r="1141" spans="1:7" x14ac:dyDescent="0.3">
      <c r="A1141" s="240" t="s">
        <v>1487</v>
      </c>
      <c r="B1141" s="240" t="s">
        <v>1488</v>
      </c>
      <c r="C1141" s="245"/>
      <c r="D1141" s="245"/>
      <c r="E1141" s="245"/>
      <c r="F1141" s="245"/>
      <c r="G1141" s="245"/>
    </row>
    <row r="1142" spans="1:7" x14ac:dyDescent="0.3">
      <c r="A1142" s="240" t="s">
        <v>1489</v>
      </c>
      <c r="B1142" s="240" t="s">
        <v>1490</v>
      </c>
      <c r="C1142" s="245"/>
      <c r="D1142" s="245"/>
      <c r="E1142" s="245"/>
      <c r="F1142" s="245"/>
      <c r="G1142" s="245"/>
    </row>
    <row r="1143" spans="1:7" x14ac:dyDescent="0.3">
      <c r="A1143" s="240" t="s">
        <v>1491</v>
      </c>
      <c r="B1143" s="240" t="s">
        <v>1492</v>
      </c>
      <c r="C1143" s="245"/>
      <c r="D1143" s="245"/>
      <c r="E1143" s="245"/>
      <c r="F1143" s="245"/>
      <c r="G1143" s="245"/>
    </row>
    <row r="1144" spans="1:7" x14ac:dyDescent="0.3">
      <c r="A1144" s="240" t="s">
        <v>1493</v>
      </c>
      <c r="B1144" s="240" t="s">
        <v>1494</v>
      </c>
      <c r="C1144" s="245"/>
      <c r="D1144" s="245"/>
      <c r="E1144" s="245"/>
      <c r="F1144" s="245"/>
      <c r="G1144" s="245"/>
    </row>
    <row r="1145" spans="1:7" x14ac:dyDescent="0.3">
      <c r="A1145" s="240" t="s">
        <v>1495</v>
      </c>
      <c r="B1145" s="240" t="s">
        <v>1077</v>
      </c>
      <c r="C1145" s="246"/>
      <c r="D1145" s="246"/>
      <c r="E1145" s="246"/>
      <c r="F1145" s="246"/>
      <c r="G1145" s="246"/>
    </row>
    <row r="1146" spans="1:7" x14ac:dyDescent="0.3">
      <c r="A1146" s="240" t="s">
        <v>679</v>
      </c>
      <c r="B1146" s="244"/>
      <c r="C1146" s="245"/>
      <c r="D1146" s="245"/>
      <c r="E1146" s="245"/>
      <c r="F1146" s="245"/>
      <c r="G1146" s="245"/>
    </row>
    <row r="1147" spans="1:7" x14ac:dyDescent="0.3">
      <c r="A1147" s="240"/>
      <c r="B1147" s="245"/>
      <c r="C1147" s="245"/>
      <c r="D1147" s="245"/>
      <c r="E1147" s="245"/>
      <c r="F1147" s="245"/>
      <c r="G1147" s="245"/>
    </row>
    <row r="1148" spans="1:7" x14ac:dyDescent="0.3">
      <c r="A1148" s="240" t="s">
        <v>353</v>
      </c>
      <c r="B1148" s="244"/>
      <c r="C1148" s="245"/>
      <c r="D1148" s="245"/>
      <c r="E1148" s="245"/>
      <c r="F1148" s="245"/>
      <c r="G1148" s="245"/>
    </row>
    <row r="1149" spans="1:7" x14ac:dyDescent="0.3">
      <c r="A1149" s="240" t="s">
        <v>1496</v>
      </c>
      <c r="B1149" s="240" t="s">
        <v>1497</v>
      </c>
      <c r="C1149" s="245"/>
      <c r="D1149" s="245"/>
      <c r="E1149" s="245"/>
      <c r="F1149" s="245"/>
      <c r="G1149" s="245"/>
    </row>
    <row r="1150" spans="1:7" x14ac:dyDescent="0.3">
      <c r="A1150" s="240" t="s">
        <v>1498</v>
      </c>
      <c r="B1150" s="240" t="s">
        <v>1499</v>
      </c>
      <c r="C1150" s="246"/>
      <c r="D1150" s="246"/>
      <c r="E1150" s="246"/>
      <c r="F1150" s="246"/>
      <c r="G1150" s="246"/>
    </row>
    <row r="1151" spans="1:7" x14ac:dyDescent="0.3">
      <c r="A1151" s="240" t="s">
        <v>854</v>
      </c>
      <c r="B1151" s="244"/>
      <c r="C1151" s="245"/>
      <c r="D1151" s="245"/>
      <c r="E1151" s="245"/>
      <c r="F1151" s="245"/>
      <c r="G1151" s="245"/>
    </row>
    <row r="1152" spans="1:7" x14ac:dyDescent="0.3">
      <c r="A1152" s="240"/>
      <c r="B1152" s="245"/>
      <c r="C1152" s="245"/>
      <c r="D1152" s="245"/>
      <c r="E1152" s="245"/>
      <c r="F1152" s="245"/>
      <c r="G1152" s="245"/>
    </row>
    <row r="1153" spans="1:7" x14ac:dyDescent="0.3">
      <c r="A1153" s="240" t="s">
        <v>355</v>
      </c>
      <c r="B1153" s="244"/>
      <c r="C1153" s="245"/>
      <c r="D1153" s="245"/>
      <c r="E1153" s="245"/>
      <c r="F1153" s="245"/>
      <c r="G1153" s="245"/>
    </row>
    <row r="1154" spans="1:7" x14ac:dyDescent="0.3">
      <c r="A1154" s="240" t="s">
        <v>1500</v>
      </c>
      <c r="B1154" s="240" t="s">
        <v>1501</v>
      </c>
      <c r="C1154" s="245"/>
      <c r="D1154" s="245"/>
      <c r="E1154" s="245"/>
      <c r="F1154" s="245"/>
      <c r="G1154" s="245"/>
    </row>
    <row r="1155" spans="1:7" x14ac:dyDescent="0.3">
      <c r="A1155" s="240" t="s">
        <v>1502</v>
      </c>
      <c r="B1155" s="240" t="s">
        <v>1503</v>
      </c>
      <c r="C1155" s="245"/>
      <c r="D1155" s="245"/>
      <c r="E1155" s="245"/>
      <c r="F1155" s="245"/>
      <c r="G1155" s="245"/>
    </row>
    <row r="1156" spans="1:7" x14ac:dyDescent="0.3">
      <c r="A1156" s="240" t="s">
        <v>1504</v>
      </c>
      <c r="B1156" s="240" t="s">
        <v>1505</v>
      </c>
      <c r="C1156" s="245"/>
      <c r="D1156" s="245"/>
      <c r="E1156" s="245"/>
      <c r="F1156" s="245"/>
      <c r="G1156" s="245"/>
    </row>
    <row r="1157" spans="1:7" x14ac:dyDescent="0.3">
      <c r="A1157" s="240" t="s">
        <v>1506</v>
      </c>
      <c r="B1157" s="240" t="s">
        <v>1507</v>
      </c>
      <c r="C1157" s="246"/>
      <c r="D1157" s="246"/>
      <c r="E1157" s="246"/>
      <c r="F1157" s="246"/>
      <c r="G1157" s="246"/>
    </row>
    <row r="1158" spans="1:7" x14ac:dyDescent="0.3">
      <c r="A1158" s="240" t="s">
        <v>924</v>
      </c>
      <c r="B1158" s="244"/>
      <c r="C1158" s="245"/>
      <c r="D1158" s="245"/>
      <c r="E1158" s="245"/>
      <c r="F1158" s="245"/>
      <c r="G1158" s="245"/>
    </row>
    <row r="1159" spans="1:7" x14ac:dyDescent="0.3">
      <c r="A1159" s="240"/>
    </row>
    <row r="1160" spans="1:7" x14ac:dyDescent="0.3">
      <c r="A1160" s="240" t="s">
        <v>356</v>
      </c>
      <c r="B1160" s="244"/>
      <c r="C1160" s="245"/>
      <c r="D1160" s="245"/>
      <c r="E1160" s="245"/>
      <c r="F1160" s="245"/>
      <c r="G1160" s="245"/>
    </row>
    <row r="1161" spans="1:7" x14ac:dyDescent="0.3">
      <c r="A1161" s="240" t="s">
        <v>1508</v>
      </c>
      <c r="B1161" s="240" t="s">
        <v>1509</v>
      </c>
      <c r="C1161" s="245"/>
      <c r="D1161" s="245"/>
      <c r="E1161" s="245"/>
      <c r="F1161" s="245"/>
      <c r="G1161" s="245"/>
    </row>
    <row r="1162" spans="1:7" x14ac:dyDescent="0.3">
      <c r="A1162" s="240" t="s">
        <v>1510</v>
      </c>
      <c r="B1162" s="240" t="s">
        <v>1511</v>
      </c>
      <c r="C1162" s="245"/>
      <c r="D1162" s="245"/>
      <c r="E1162" s="245"/>
      <c r="F1162" s="245"/>
      <c r="G1162" s="245"/>
    </row>
    <row r="1163" spans="1:7" x14ac:dyDescent="0.3">
      <c r="A1163" s="240" t="s">
        <v>1512</v>
      </c>
      <c r="B1163" s="240" t="s">
        <v>1513</v>
      </c>
      <c r="C1163" s="245"/>
      <c r="D1163" s="245"/>
      <c r="E1163" s="245"/>
      <c r="F1163" s="245"/>
      <c r="G1163" s="245"/>
    </row>
    <row r="1164" spans="1:7" x14ac:dyDescent="0.3">
      <c r="A1164" s="240" t="s">
        <v>1514</v>
      </c>
      <c r="B1164" s="240" t="s">
        <v>1515</v>
      </c>
      <c r="C1164" s="245"/>
      <c r="D1164" s="245"/>
      <c r="E1164" s="245"/>
      <c r="F1164" s="245"/>
      <c r="G1164" s="245"/>
    </row>
    <row r="1165" spans="1:7" x14ac:dyDescent="0.3">
      <c r="A1165" s="240" t="s">
        <v>1516</v>
      </c>
      <c r="B1165" s="240" t="s">
        <v>1517</v>
      </c>
      <c r="C1165" s="245"/>
      <c r="D1165" s="245"/>
      <c r="E1165" s="245"/>
      <c r="F1165" s="245"/>
      <c r="G1165" s="245"/>
    </row>
    <row r="1166" spans="1:7" x14ac:dyDescent="0.3">
      <c r="A1166" s="240" t="s">
        <v>1518</v>
      </c>
      <c r="B1166" s="240" t="s">
        <v>1519</v>
      </c>
      <c r="C1166" s="245"/>
      <c r="D1166" s="245"/>
      <c r="E1166" s="245"/>
      <c r="F1166" s="245"/>
      <c r="G1166" s="245"/>
    </row>
    <row r="1167" spans="1:7" x14ac:dyDescent="0.3">
      <c r="A1167" s="240" t="s">
        <v>1520</v>
      </c>
      <c r="B1167" s="240" t="s">
        <v>1521</v>
      </c>
      <c r="C1167" s="245"/>
      <c r="D1167" s="245"/>
      <c r="E1167" s="245"/>
      <c r="F1167" s="245"/>
      <c r="G1167" s="245"/>
    </row>
    <row r="1168" spans="1:7" x14ac:dyDescent="0.3">
      <c r="A1168" s="240" t="s">
        <v>1522</v>
      </c>
      <c r="B1168" s="240" t="s">
        <v>1523</v>
      </c>
      <c r="C1168" s="245"/>
      <c r="D1168" s="245"/>
      <c r="E1168" s="245"/>
      <c r="F1168" s="245"/>
      <c r="G1168" s="245"/>
    </row>
    <row r="1169" spans="1:7" x14ac:dyDescent="0.3">
      <c r="A1169" s="240" t="s">
        <v>1524</v>
      </c>
      <c r="B1169" s="240" t="s">
        <v>1525</v>
      </c>
      <c r="C1169" s="245"/>
      <c r="D1169" s="245"/>
      <c r="E1169" s="245"/>
      <c r="F1169" s="245"/>
      <c r="G1169" s="245"/>
    </row>
    <row r="1170" spans="1:7" x14ac:dyDescent="0.3">
      <c r="A1170" s="240" t="s">
        <v>1526</v>
      </c>
      <c r="B1170" s="240" t="s">
        <v>1527</v>
      </c>
      <c r="C1170" s="245"/>
      <c r="D1170" s="245"/>
      <c r="E1170" s="245"/>
      <c r="F1170" s="245"/>
      <c r="G1170" s="245"/>
    </row>
    <row r="1171" spans="1:7" x14ac:dyDescent="0.3">
      <c r="A1171" s="240" t="s">
        <v>1528</v>
      </c>
      <c r="B1171" s="240" t="s">
        <v>1529</v>
      </c>
      <c r="C1171" s="245"/>
      <c r="D1171" s="245"/>
      <c r="E1171" s="245"/>
      <c r="F1171" s="245"/>
      <c r="G1171" s="245"/>
    </row>
    <row r="1172" spans="1:7" x14ac:dyDescent="0.3">
      <c r="A1172" s="240" t="s">
        <v>1530</v>
      </c>
      <c r="B1172" s="240" t="s">
        <v>1531</v>
      </c>
      <c r="C1172" s="245"/>
      <c r="D1172" s="245"/>
      <c r="E1172" s="245"/>
      <c r="F1172" s="245"/>
      <c r="G1172" s="245"/>
    </row>
    <row r="1173" spans="1:7" x14ac:dyDescent="0.3">
      <c r="A1173" s="240" t="s">
        <v>1532</v>
      </c>
      <c r="B1173" s="240" t="s">
        <v>1533</v>
      </c>
      <c r="C1173" s="245"/>
      <c r="D1173" s="245"/>
      <c r="E1173" s="245"/>
      <c r="F1173" s="245"/>
      <c r="G1173" s="245"/>
    </row>
    <row r="1174" spans="1:7" x14ac:dyDescent="0.3">
      <c r="A1174" s="240" t="s">
        <v>1534</v>
      </c>
      <c r="B1174" s="240" t="s">
        <v>1535</v>
      </c>
      <c r="C1174" s="245"/>
      <c r="D1174" s="245"/>
      <c r="E1174" s="245"/>
      <c r="F1174" s="245"/>
      <c r="G1174" s="245"/>
    </row>
    <row r="1175" spans="1:7" x14ac:dyDescent="0.3">
      <c r="A1175" s="240" t="s">
        <v>1536</v>
      </c>
      <c r="B1175" s="240" t="s">
        <v>1537</v>
      </c>
      <c r="C1175" s="245"/>
      <c r="D1175" s="245"/>
      <c r="E1175" s="245"/>
      <c r="F1175" s="245"/>
      <c r="G1175" s="245"/>
    </row>
    <row r="1176" spans="1:7" x14ac:dyDescent="0.3">
      <c r="A1176" s="240" t="s">
        <v>1538</v>
      </c>
      <c r="B1176" s="240" t="s">
        <v>1539</v>
      </c>
      <c r="C1176" s="245"/>
      <c r="D1176" s="245"/>
      <c r="E1176" s="245"/>
      <c r="F1176" s="245"/>
      <c r="G1176" s="245"/>
    </row>
    <row r="1177" spans="1:7" x14ac:dyDescent="0.3">
      <c r="A1177" s="240" t="s">
        <v>1540</v>
      </c>
      <c r="B1177" s="240" t="s">
        <v>1541</v>
      </c>
      <c r="C1177" s="245"/>
      <c r="D1177" s="245"/>
      <c r="E1177" s="245"/>
      <c r="F1177" s="245"/>
      <c r="G1177" s="245"/>
    </row>
    <row r="1178" spans="1:7" x14ac:dyDescent="0.3">
      <c r="A1178" s="240" t="s">
        <v>1542</v>
      </c>
      <c r="B1178" s="240" t="s">
        <v>1543</v>
      </c>
      <c r="C1178" s="246"/>
      <c r="D1178" s="246"/>
      <c r="E1178" s="246"/>
      <c r="F1178" s="246"/>
      <c r="G1178" s="246"/>
    </row>
    <row r="1179" spans="1:7" x14ac:dyDescent="0.3">
      <c r="A1179" s="240" t="s">
        <v>958</v>
      </c>
      <c r="B1179" s="244"/>
      <c r="C1179" s="245"/>
      <c r="D1179" s="245"/>
      <c r="E1179" s="245"/>
      <c r="F1179" s="245"/>
      <c r="G1179" s="245"/>
    </row>
    <row r="1180" spans="1:7" x14ac:dyDescent="0.3">
      <c r="C1180" s="247"/>
      <c r="D1180" s="247"/>
      <c r="E1180" s="247"/>
      <c r="F1180" s="247"/>
      <c r="G1180" s="247"/>
    </row>
    <row r="1181" spans="1:7" x14ac:dyDescent="0.3">
      <c r="A1181" s="240" t="s">
        <v>1544</v>
      </c>
      <c r="B1181" s="244"/>
      <c r="C1181" s="245"/>
      <c r="D1181" s="245"/>
      <c r="E1181" s="245"/>
      <c r="F1181" s="245"/>
      <c r="G1181" s="245"/>
    </row>
    <row r="1182" spans="1:7" x14ac:dyDescent="0.3">
      <c r="A1182" s="240"/>
      <c r="B1182" s="245"/>
      <c r="C1182" s="245"/>
      <c r="D1182" s="245"/>
      <c r="E1182" s="245"/>
      <c r="F1182" s="245"/>
      <c r="G1182" s="245"/>
    </row>
    <row r="1183" spans="1:7" x14ac:dyDescent="0.3">
      <c r="A1183" s="240" t="s">
        <v>975</v>
      </c>
      <c r="B1183" s="244"/>
      <c r="C1183" s="245"/>
      <c r="D1183" s="245"/>
      <c r="E1183" s="245"/>
      <c r="F1183" s="245"/>
      <c r="G1183" s="245"/>
    </row>
    <row r="1184" spans="1:7" x14ac:dyDescent="0.3">
      <c r="A1184" s="240" t="s">
        <v>976</v>
      </c>
      <c r="B1184" s="244"/>
      <c r="C1184" s="246"/>
      <c r="D1184" s="246"/>
      <c r="E1184" s="246"/>
      <c r="F1184" s="246"/>
      <c r="G1184" s="246"/>
    </row>
    <row r="1185" spans="1:7" x14ac:dyDescent="0.3">
      <c r="A1185" s="240" t="s">
        <v>977</v>
      </c>
      <c r="B1185" s="244"/>
      <c r="C1185" s="245"/>
      <c r="D1185" s="245"/>
      <c r="E1185" s="245"/>
      <c r="F1185" s="245"/>
      <c r="G1185" s="245"/>
    </row>
    <row r="1186" spans="1:7" x14ac:dyDescent="0.3">
      <c r="A1186" s="240"/>
      <c r="B1186" s="245"/>
      <c r="C1186" s="245"/>
      <c r="D1186" s="245"/>
      <c r="E1186" s="245"/>
      <c r="F1186" s="245"/>
      <c r="G1186" s="245"/>
    </row>
    <row r="1187" spans="1:7" x14ac:dyDescent="0.3">
      <c r="A1187" s="240" t="s">
        <v>398</v>
      </c>
    </row>
    <row r="1188" spans="1:7" x14ac:dyDescent="0.3">
      <c r="A1188" s="240" t="s">
        <v>346</v>
      </c>
      <c r="B1188" s="244"/>
      <c r="C1188" s="245"/>
      <c r="D1188" s="245"/>
      <c r="E1188" s="245"/>
      <c r="F1188" s="245"/>
      <c r="G1188" s="245"/>
    </row>
    <row r="1189" spans="1:7" x14ac:dyDescent="0.3">
      <c r="A1189" s="240" t="s">
        <v>1545</v>
      </c>
      <c r="B1189" s="240" t="s">
        <v>245</v>
      </c>
      <c r="C1189" s="245"/>
      <c r="D1189" s="245"/>
      <c r="E1189" s="245"/>
      <c r="F1189" s="245"/>
      <c r="G1189" s="245"/>
    </row>
    <row r="1190" spans="1:7" x14ac:dyDescent="0.3">
      <c r="A1190" s="240" t="s">
        <v>1546</v>
      </c>
      <c r="B1190" s="240" t="s">
        <v>1547</v>
      </c>
      <c r="C1190" s="245"/>
      <c r="D1190" s="245"/>
      <c r="E1190" s="245"/>
      <c r="F1190" s="245"/>
      <c r="G1190" s="245"/>
    </row>
    <row r="1191" spans="1:7" x14ac:dyDescent="0.3">
      <c r="A1191" s="240" t="s">
        <v>1548</v>
      </c>
      <c r="B1191" s="240" t="s">
        <v>1549</v>
      </c>
      <c r="C1191" s="245"/>
      <c r="D1191" s="245"/>
      <c r="E1191" s="245"/>
      <c r="F1191" s="245"/>
      <c r="G1191" s="245"/>
    </row>
    <row r="1192" spans="1:7" x14ac:dyDescent="0.3">
      <c r="A1192" s="240" t="s">
        <v>1550</v>
      </c>
      <c r="B1192" s="240" t="s">
        <v>1551</v>
      </c>
      <c r="C1192" s="245"/>
      <c r="D1192" s="245"/>
      <c r="E1192" s="245"/>
      <c r="F1192" s="245"/>
      <c r="G1192" s="245"/>
    </row>
    <row r="1193" spans="1:7" x14ac:dyDescent="0.3">
      <c r="A1193" s="240" t="s">
        <v>1552</v>
      </c>
      <c r="B1193" s="240" t="s">
        <v>1553</v>
      </c>
      <c r="C1193" s="245"/>
      <c r="D1193" s="245"/>
      <c r="E1193" s="245"/>
      <c r="F1193" s="245"/>
      <c r="G1193" s="245"/>
    </row>
    <row r="1194" spans="1:7" x14ac:dyDescent="0.3">
      <c r="A1194" s="240" t="s">
        <v>1554</v>
      </c>
      <c r="B1194" s="240" t="s">
        <v>1555</v>
      </c>
      <c r="C1194" s="245"/>
      <c r="D1194" s="245"/>
      <c r="E1194" s="245"/>
      <c r="F1194" s="245"/>
      <c r="G1194" s="245"/>
    </row>
    <row r="1195" spans="1:7" x14ac:dyDescent="0.3">
      <c r="A1195" s="240" t="s">
        <v>1556</v>
      </c>
      <c r="B1195" s="240" t="s">
        <v>1557</v>
      </c>
      <c r="C1195" s="245"/>
      <c r="D1195" s="245"/>
      <c r="E1195" s="245"/>
      <c r="F1195" s="245"/>
      <c r="G1195" s="245"/>
    </row>
    <row r="1196" spans="1:7" x14ac:dyDescent="0.3">
      <c r="A1196" s="240" t="s">
        <v>1558</v>
      </c>
      <c r="B1196" s="240" t="s">
        <v>1559</v>
      </c>
      <c r="C1196" s="245"/>
      <c r="D1196" s="245"/>
      <c r="E1196" s="245"/>
      <c r="F1196" s="245"/>
      <c r="G1196" s="245"/>
    </row>
    <row r="1197" spans="1:7" x14ac:dyDescent="0.3">
      <c r="A1197" s="240" t="s">
        <v>1560</v>
      </c>
      <c r="B1197" s="240" t="s">
        <v>1561</v>
      </c>
      <c r="C1197" s="245"/>
      <c r="D1197" s="245"/>
      <c r="E1197" s="245"/>
      <c r="F1197" s="245"/>
      <c r="G1197" s="245"/>
    </row>
    <row r="1198" spans="1:7" x14ac:dyDescent="0.3">
      <c r="A1198" s="240" t="s">
        <v>1562</v>
      </c>
      <c r="B1198" s="240" t="s">
        <v>1563</v>
      </c>
      <c r="C1198" s="245"/>
      <c r="D1198" s="245"/>
      <c r="E1198" s="245"/>
      <c r="F1198" s="245"/>
      <c r="G1198" s="245"/>
    </row>
    <row r="1199" spans="1:7" x14ac:dyDescent="0.3">
      <c r="A1199" s="240" t="s">
        <v>1564</v>
      </c>
      <c r="B1199" s="240" t="s">
        <v>1565</v>
      </c>
      <c r="C1199" s="245"/>
      <c r="D1199" s="245"/>
      <c r="E1199" s="245"/>
      <c r="F1199" s="245"/>
      <c r="G1199" s="245"/>
    </row>
    <row r="1200" spans="1:7" x14ac:dyDescent="0.3">
      <c r="A1200" s="240" t="s">
        <v>1566</v>
      </c>
      <c r="B1200" s="240" t="s">
        <v>1567</v>
      </c>
      <c r="C1200" s="245"/>
      <c r="D1200" s="245"/>
      <c r="E1200" s="245"/>
      <c r="F1200" s="245"/>
      <c r="G1200" s="245"/>
    </row>
    <row r="1201" spans="1:7" x14ac:dyDescent="0.3">
      <c r="A1201" s="240" t="s">
        <v>1568</v>
      </c>
      <c r="B1201" s="240" t="s">
        <v>1569</v>
      </c>
      <c r="C1201" s="245"/>
      <c r="D1201" s="245"/>
      <c r="E1201" s="245"/>
      <c r="F1201" s="245"/>
      <c r="G1201" s="245"/>
    </row>
    <row r="1202" spans="1:7" x14ac:dyDescent="0.3">
      <c r="A1202" s="240" t="s">
        <v>1570</v>
      </c>
      <c r="B1202" s="240" t="s">
        <v>1571</v>
      </c>
      <c r="C1202" s="245"/>
      <c r="D1202" s="245"/>
      <c r="E1202" s="245"/>
      <c r="F1202" s="245"/>
      <c r="G1202" s="245"/>
    </row>
    <row r="1203" spans="1:7" x14ac:dyDescent="0.3">
      <c r="A1203" s="240" t="s">
        <v>1572</v>
      </c>
      <c r="B1203" s="240" t="s">
        <v>1573</v>
      </c>
      <c r="C1203" s="245"/>
      <c r="D1203" s="245"/>
      <c r="E1203" s="245"/>
      <c r="F1203" s="245"/>
      <c r="G1203" s="245"/>
    </row>
    <row r="1204" spans="1:7" x14ac:dyDescent="0.3">
      <c r="A1204" s="240" t="s">
        <v>1574</v>
      </c>
      <c r="B1204" s="240" t="s">
        <v>1575</v>
      </c>
      <c r="C1204" s="245"/>
      <c r="D1204" s="245"/>
      <c r="E1204" s="245"/>
      <c r="F1204" s="245"/>
      <c r="G1204" s="245"/>
    </row>
    <row r="1205" spans="1:7" x14ac:dyDescent="0.3">
      <c r="A1205" s="240" t="s">
        <v>1576</v>
      </c>
      <c r="B1205" s="240" t="s">
        <v>1577</v>
      </c>
      <c r="C1205" s="245"/>
      <c r="D1205" s="245"/>
      <c r="E1205" s="245"/>
      <c r="F1205" s="245"/>
      <c r="G1205" s="245"/>
    </row>
    <row r="1206" spans="1:7" x14ac:dyDescent="0.3">
      <c r="A1206" s="240" t="s">
        <v>1578</v>
      </c>
      <c r="B1206" s="240" t="s">
        <v>1579</v>
      </c>
      <c r="C1206" s="245"/>
      <c r="D1206" s="245"/>
      <c r="E1206" s="245"/>
      <c r="F1206" s="245"/>
      <c r="G1206" s="245"/>
    </row>
    <row r="1207" spans="1:7" x14ac:dyDescent="0.3">
      <c r="A1207" s="240" t="s">
        <v>1580</v>
      </c>
      <c r="B1207" s="240" t="s">
        <v>1581</v>
      </c>
      <c r="C1207" s="245"/>
      <c r="D1207" s="245"/>
      <c r="E1207" s="245"/>
      <c r="F1207" s="245"/>
      <c r="G1207" s="245"/>
    </row>
    <row r="1208" spans="1:7" x14ac:dyDescent="0.3">
      <c r="A1208" s="240" t="s">
        <v>1582</v>
      </c>
      <c r="B1208" s="240" t="s">
        <v>1583</v>
      </c>
      <c r="C1208" s="245"/>
      <c r="D1208" s="245"/>
      <c r="E1208" s="245"/>
      <c r="F1208" s="245"/>
      <c r="G1208" s="245"/>
    </row>
    <row r="1209" spans="1:7" x14ac:dyDescent="0.3">
      <c r="A1209" s="240" t="s">
        <v>1584</v>
      </c>
      <c r="B1209" s="240" t="s">
        <v>1585</v>
      </c>
      <c r="C1209" s="245"/>
      <c r="D1209" s="245"/>
      <c r="E1209" s="245"/>
      <c r="F1209" s="245"/>
      <c r="G1209" s="245"/>
    </row>
    <row r="1210" spans="1:7" x14ac:dyDescent="0.3">
      <c r="A1210" s="240" t="s">
        <v>1586</v>
      </c>
      <c r="B1210" s="240" t="s">
        <v>1587</v>
      </c>
      <c r="C1210" s="245"/>
      <c r="D1210" s="245"/>
      <c r="E1210" s="245"/>
      <c r="F1210" s="245"/>
      <c r="G1210" s="245"/>
    </row>
    <row r="1211" spans="1:7" x14ac:dyDescent="0.3">
      <c r="A1211" s="240" t="s">
        <v>1588</v>
      </c>
      <c r="B1211" s="240" t="s">
        <v>1589</v>
      </c>
      <c r="C1211" s="245"/>
      <c r="D1211" s="245"/>
      <c r="E1211" s="245"/>
      <c r="F1211" s="245"/>
      <c r="G1211" s="245"/>
    </row>
    <row r="1212" spans="1:7" x14ac:dyDescent="0.3">
      <c r="A1212" s="240" t="s">
        <v>1590</v>
      </c>
      <c r="B1212" s="240" t="s">
        <v>1591</v>
      </c>
      <c r="C1212" s="245"/>
      <c r="D1212" s="245"/>
      <c r="E1212" s="245"/>
      <c r="F1212" s="245"/>
      <c r="G1212" s="245"/>
    </row>
    <row r="1213" spans="1:7" x14ac:dyDescent="0.3">
      <c r="A1213" s="240" t="s">
        <v>1592</v>
      </c>
      <c r="B1213" s="240" t="s">
        <v>1593</v>
      </c>
      <c r="C1213" s="245"/>
      <c r="D1213" s="245"/>
      <c r="E1213" s="245"/>
      <c r="F1213" s="245"/>
      <c r="G1213" s="245"/>
    </row>
    <row r="1214" spans="1:7" x14ac:dyDescent="0.3">
      <c r="A1214" s="240" t="s">
        <v>1594</v>
      </c>
      <c r="B1214" s="240" t="s">
        <v>1595</v>
      </c>
      <c r="C1214" s="245"/>
      <c r="D1214" s="245"/>
      <c r="E1214" s="245"/>
      <c r="F1214" s="245"/>
      <c r="G1214" s="245"/>
    </row>
    <row r="1215" spans="1:7" x14ac:dyDescent="0.3">
      <c r="A1215" s="240" t="s">
        <v>1596</v>
      </c>
      <c r="B1215" s="240" t="s">
        <v>1597</v>
      </c>
      <c r="C1215" s="246"/>
      <c r="D1215" s="246"/>
      <c r="E1215" s="246"/>
      <c r="F1215" s="246"/>
      <c r="G1215" s="246"/>
    </row>
    <row r="1216" spans="1:7" x14ac:dyDescent="0.3">
      <c r="A1216" s="240" t="s">
        <v>558</v>
      </c>
      <c r="B1216" s="244"/>
      <c r="C1216" s="245"/>
      <c r="D1216" s="245"/>
      <c r="E1216" s="245"/>
      <c r="F1216" s="245"/>
      <c r="G1216" s="245"/>
    </row>
    <row r="1217" spans="1:7" x14ac:dyDescent="0.3">
      <c r="A1217" s="240"/>
    </row>
    <row r="1218" spans="1:7" x14ac:dyDescent="0.3">
      <c r="A1218" s="240" t="s">
        <v>401</v>
      </c>
      <c r="B1218" s="244"/>
      <c r="C1218" s="245"/>
      <c r="D1218" s="245"/>
      <c r="E1218" s="245"/>
      <c r="F1218" s="245"/>
      <c r="G1218" s="245"/>
    </row>
    <row r="1219" spans="1:7" x14ac:dyDescent="0.3">
      <c r="A1219" s="240" t="s">
        <v>1598</v>
      </c>
      <c r="B1219" s="240" t="s">
        <v>1599</v>
      </c>
      <c r="C1219" s="245"/>
      <c r="D1219" s="245"/>
      <c r="E1219" s="245"/>
      <c r="F1219" s="245"/>
      <c r="G1219" s="245"/>
    </row>
    <row r="1220" spans="1:7" x14ac:dyDescent="0.3">
      <c r="A1220" s="240" t="s">
        <v>1600</v>
      </c>
      <c r="B1220" s="240" t="s">
        <v>330</v>
      </c>
      <c r="C1220" s="245"/>
      <c r="D1220" s="245"/>
      <c r="E1220" s="245"/>
      <c r="F1220" s="245"/>
      <c r="G1220" s="245"/>
    </row>
    <row r="1221" spans="1:7" x14ac:dyDescent="0.3">
      <c r="A1221" s="240" t="s">
        <v>1601</v>
      </c>
      <c r="B1221" s="240" t="s">
        <v>674</v>
      </c>
      <c r="C1221" s="245"/>
      <c r="D1221" s="245"/>
      <c r="E1221" s="245"/>
      <c r="F1221" s="245"/>
      <c r="G1221" s="245"/>
    </row>
    <row r="1222" spans="1:7" x14ac:dyDescent="0.3">
      <c r="A1222" s="240" t="s">
        <v>1602</v>
      </c>
      <c r="B1222" s="240" t="s">
        <v>676</v>
      </c>
      <c r="C1222" s="245"/>
      <c r="D1222" s="245"/>
      <c r="E1222" s="245"/>
      <c r="F1222" s="245"/>
      <c r="G1222" s="245"/>
    </row>
    <row r="1223" spans="1:7" x14ac:dyDescent="0.3">
      <c r="A1223" s="240" t="s">
        <v>1603</v>
      </c>
      <c r="B1223" s="240" t="s">
        <v>1604</v>
      </c>
      <c r="C1223" s="246"/>
      <c r="D1223" s="246"/>
      <c r="E1223" s="246"/>
      <c r="F1223" s="246"/>
      <c r="G1223" s="246"/>
    </row>
    <row r="1224" spans="1:7" x14ac:dyDescent="0.3">
      <c r="A1224" s="240" t="s">
        <v>1605</v>
      </c>
      <c r="B1224" s="244"/>
      <c r="C1224" s="245"/>
      <c r="D1224" s="245"/>
      <c r="E1224" s="245"/>
      <c r="F1224" s="245"/>
      <c r="G1224" s="245"/>
    </row>
    <row r="1226" spans="1:7" x14ac:dyDescent="0.3">
      <c r="A1226" s="240" t="s">
        <v>406</v>
      </c>
      <c r="B1226" s="244"/>
      <c r="C1226" s="245"/>
      <c r="D1226" s="245"/>
      <c r="E1226" s="245"/>
      <c r="F1226" s="245"/>
      <c r="G1226" s="245"/>
    </row>
    <row r="1227" spans="1:7" x14ac:dyDescent="0.3">
      <c r="A1227" s="240" t="s">
        <v>1606</v>
      </c>
      <c r="B1227" s="240" t="s">
        <v>595</v>
      </c>
      <c r="C1227" s="245"/>
      <c r="D1227" s="245"/>
      <c r="E1227" s="245"/>
      <c r="F1227" s="245"/>
      <c r="G1227" s="245"/>
    </row>
    <row r="1228" spans="1:7" x14ac:dyDescent="0.3">
      <c r="A1228" s="240" t="s">
        <v>1607</v>
      </c>
      <c r="B1228" s="240" t="s">
        <v>907</v>
      </c>
      <c r="C1228" s="245"/>
      <c r="D1228" s="245"/>
      <c r="E1228" s="245"/>
      <c r="F1228" s="245"/>
      <c r="G1228" s="245"/>
    </row>
    <row r="1229" spans="1:7" x14ac:dyDescent="0.3">
      <c r="A1229" s="240" t="s">
        <v>1608</v>
      </c>
      <c r="B1229" s="240" t="s">
        <v>765</v>
      </c>
      <c r="C1229" s="245"/>
      <c r="D1229" s="245"/>
      <c r="E1229" s="245"/>
      <c r="F1229" s="245"/>
      <c r="G1229" s="245"/>
    </row>
    <row r="1230" spans="1:7" x14ac:dyDescent="0.3">
      <c r="A1230" s="240" t="s">
        <v>1609</v>
      </c>
      <c r="B1230" s="240" t="s">
        <v>258</v>
      </c>
      <c r="C1230" s="245"/>
      <c r="D1230" s="245"/>
      <c r="E1230" s="245"/>
      <c r="F1230" s="245"/>
      <c r="G1230" s="245"/>
    </row>
    <row r="1231" spans="1:7" x14ac:dyDescent="0.3">
      <c r="A1231" s="240" t="s">
        <v>1610</v>
      </c>
      <c r="B1231" s="240" t="s">
        <v>1611</v>
      </c>
      <c r="C1231" s="245"/>
      <c r="D1231" s="245"/>
      <c r="E1231" s="245"/>
      <c r="F1231" s="245"/>
      <c r="G1231" s="245"/>
    </row>
    <row r="1232" spans="1:7" x14ac:dyDescent="0.3">
      <c r="A1232" s="240" t="s">
        <v>1612</v>
      </c>
      <c r="B1232" s="240" t="s">
        <v>1613</v>
      </c>
      <c r="C1232" s="245"/>
      <c r="D1232" s="245"/>
      <c r="E1232" s="245"/>
      <c r="F1232" s="245"/>
      <c r="G1232" s="245"/>
    </row>
    <row r="1233" spans="1:7" x14ac:dyDescent="0.3">
      <c r="A1233" s="240" t="s">
        <v>1614</v>
      </c>
      <c r="B1233" s="240" t="s">
        <v>1615</v>
      </c>
      <c r="C1233" s="245"/>
      <c r="D1233" s="245"/>
      <c r="E1233" s="245"/>
      <c r="F1233" s="245"/>
      <c r="G1233" s="245"/>
    </row>
    <row r="1234" spans="1:7" x14ac:dyDescent="0.3">
      <c r="A1234" s="240" t="s">
        <v>1616</v>
      </c>
      <c r="B1234" s="240" t="s">
        <v>1617</v>
      </c>
      <c r="C1234" s="245"/>
      <c r="D1234" s="245"/>
      <c r="E1234" s="245"/>
      <c r="F1234" s="245"/>
      <c r="G1234" s="245"/>
    </row>
    <row r="1235" spans="1:7" x14ac:dyDescent="0.3">
      <c r="A1235" s="240" t="s">
        <v>1618</v>
      </c>
      <c r="B1235" s="240" t="s">
        <v>1619</v>
      </c>
      <c r="C1235" s="246"/>
      <c r="D1235" s="246"/>
      <c r="E1235" s="246"/>
      <c r="F1235" s="246"/>
      <c r="G1235" s="246"/>
    </row>
    <row r="1236" spans="1:7" x14ac:dyDescent="0.3">
      <c r="A1236" s="240" t="s">
        <v>1620</v>
      </c>
      <c r="B1236" s="244"/>
      <c r="C1236" s="245"/>
      <c r="D1236" s="245"/>
      <c r="E1236" s="245"/>
      <c r="F1236" s="245"/>
      <c r="G1236" s="245"/>
    </row>
    <row r="1237" spans="1:7" x14ac:dyDescent="0.3">
      <c r="A1237" s="240"/>
    </row>
    <row r="1238" spans="1:7" x14ac:dyDescent="0.3">
      <c r="A1238" s="240" t="s">
        <v>351</v>
      </c>
      <c r="B1238" s="244"/>
      <c r="C1238" s="245"/>
      <c r="D1238" s="245"/>
      <c r="E1238" s="245"/>
      <c r="F1238" s="245"/>
      <c r="G1238" s="245"/>
    </row>
    <row r="1239" spans="1:7" x14ac:dyDescent="0.3">
      <c r="A1239" s="240" t="s">
        <v>1621</v>
      </c>
      <c r="B1239" s="240" t="s">
        <v>44</v>
      </c>
      <c r="C1239" s="245"/>
      <c r="D1239" s="245"/>
      <c r="E1239" s="245"/>
      <c r="F1239" s="245"/>
      <c r="G1239" s="245"/>
    </row>
    <row r="1240" spans="1:7" x14ac:dyDescent="0.3">
      <c r="A1240" s="240" t="s">
        <v>1622</v>
      </c>
      <c r="B1240" s="240" t="s">
        <v>687</v>
      </c>
      <c r="C1240" s="245"/>
      <c r="D1240" s="245"/>
      <c r="E1240" s="245"/>
      <c r="F1240" s="245"/>
      <c r="G1240" s="245"/>
    </row>
    <row r="1241" spans="1:7" x14ac:dyDescent="0.3">
      <c r="A1241" s="240" t="s">
        <v>1623</v>
      </c>
      <c r="B1241" s="240" t="s">
        <v>183</v>
      </c>
      <c r="C1241" s="245"/>
      <c r="D1241" s="245"/>
      <c r="E1241" s="245"/>
      <c r="F1241" s="245"/>
      <c r="G1241" s="245"/>
    </row>
    <row r="1242" spans="1:7" x14ac:dyDescent="0.3">
      <c r="A1242" s="240" t="s">
        <v>1624</v>
      </c>
      <c r="B1242" s="240" t="s">
        <v>1625</v>
      </c>
      <c r="C1242" s="245"/>
      <c r="D1242" s="245"/>
      <c r="E1242" s="245"/>
      <c r="F1242" s="245"/>
      <c r="G1242" s="245"/>
    </row>
    <row r="1243" spans="1:7" x14ac:dyDescent="0.3">
      <c r="A1243" s="240" t="s">
        <v>1626</v>
      </c>
      <c r="B1243" s="240" t="s">
        <v>600</v>
      </c>
      <c r="C1243" s="245"/>
      <c r="D1243" s="245"/>
      <c r="E1243" s="245"/>
      <c r="F1243" s="245"/>
      <c r="G1243" s="245"/>
    </row>
    <row r="1244" spans="1:7" x14ac:dyDescent="0.3">
      <c r="A1244" s="240" t="s">
        <v>1627</v>
      </c>
      <c r="B1244" s="240" t="s">
        <v>261</v>
      </c>
      <c r="C1244" s="245"/>
      <c r="D1244" s="245"/>
      <c r="E1244" s="245"/>
      <c r="F1244" s="245"/>
      <c r="G1244" s="245"/>
    </row>
    <row r="1245" spans="1:7" x14ac:dyDescent="0.3">
      <c r="A1245" s="240" t="s">
        <v>1628</v>
      </c>
      <c r="B1245" s="240" t="s">
        <v>646</v>
      </c>
      <c r="C1245" s="246"/>
      <c r="D1245" s="246"/>
      <c r="E1245" s="246"/>
      <c r="F1245" s="246"/>
      <c r="G1245" s="246"/>
    </row>
    <row r="1246" spans="1:7" x14ac:dyDescent="0.3">
      <c r="A1246" s="240" t="s">
        <v>723</v>
      </c>
      <c r="B1246" s="244"/>
      <c r="C1246" s="245"/>
      <c r="D1246" s="245"/>
      <c r="E1246" s="245"/>
      <c r="F1246" s="245"/>
      <c r="G1246" s="245"/>
    </row>
    <row r="1247" spans="1:7" x14ac:dyDescent="0.3">
      <c r="A1247" s="240"/>
    </row>
    <row r="1248" spans="1:7" x14ac:dyDescent="0.3">
      <c r="A1248" s="240" t="s">
        <v>364</v>
      </c>
      <c r="B1248" s="244"/>
      <c r="C1248" s="245"/>
      <c r="D1248" s="245"/>
      <c r="E1248" s="245"/>
      <c r="F1248" s="245"/>
      <c r="G1248" s="245"/>
    </row>
    <row r="1249" spans="1:7" x14ac:dyDescent="0.3">
      <c r="A1249" s="240" t="s">
        <v>1629</v>
      </c>
      <c r="B1249" s="240" t="s">
        <v>722</v>
      </c>
      <c r="C1249" s="245"/>
      <c r="D1249" s="245"/>
      <c r="E1249" s="245"/>
      <c r="F1249" s="245"/>
      <c r="G1249" s="245"/>
    </row>
    <row r="1250" spans="1:7" x14ac:dyDescent="0.3">
      <c r="A1250" s="240" t="s">
        <v>1630</v>
      </c>
      <c r="B1250" s="240" t="s">
        <v>794</v>
      </c>
      <c r="C1250" s="246"/>
      <c r="D1250" s="246"/>
      <c r="E1250" s="246"/>
      <c r="F1250" s="246"/>
      <c r="G1250" s="246"/>
    </row>
    <row r="1251" spans="1:7" x14ac:dyDescent="0.3">
      <c r="A1251" s="240" t="s">
        <v>1144</v>
      </c>
      <c r="B1251" s="244"/>
      <c r="C1251" s="245"/>
      <c r="D1251" s="245"/>
      <c r="E1251" s="245"/>
      <c r="F1251" s="245"/>
      <c r="G1251" s="245"/>
    </row>
    <row r="1252" spans="1:7" x14ac:dyDescent="0.3">
      <c r="C1252" s="247"/>
      <c r="D1252" s="247"/>
      <c r="E1252" s="247"/>
      <c r="F1252" s="247"/>
      <c r="G1252" s="247"/>
    </row>
    <row r="1253" spans="1:7" x14ac:dyDescent="0.3">
      <c r="A1253" s="240" t="s">
        <v>1631</v>
      </c>
      <c r="B1253" s="244"/>
      <c r="C1253" s="245"/>
      <c r="D1253" s="245"/>
      <c r="E1253" s="245"/>
      <c r="F1253" s="245"/>
      <c r="G1253" s="245"/>
    </row>
    <row r="1254" spans="1:7" x14ac:dyDescent="0.3">
      <c r="A1254" s="240"/>
      <c r="B1254" s="245"/>
      <c r="C1254" s="245"/>
      <c r="D1254" s="245"/>
      <c r="E1254" s="245"/>
      <c r="F1254" s="245"/>
      <c r="G1254" s="245"/>
    </row>
    <row r="1255" spans="1:7" x14ac:dyDescent="0.3">
      <c r="A1255" s="240" t="s">
        <v>975</v>
      </c>
      <c r="B1255" s="244"/>
      <c r="C1255" s="245"/>
      <c r="D1255" s="245"/>
      <c r="E1255" s="245"/>
      <c r="F1255" s="245"/>
      <c r="G1255" s="245"/>
    </row>
    <row r="1256" spans="1:7" x14ac:dyDescent="0.3">
      <c r="A1256" s="240" t="s">
        <v>976</v>
      </c>
      <c r="B1256" s="244"/>
      <c r="C1256" s="246"/>
      <c r="D1256" s="246"/>
      <c r="E1256" s="246"/>
      <c r="F1256" s="246"/>
      <c r="G1256" s="246"/>
    </row>
    <row r="1257" spans="1:7" x14ac:dyDescent="0.3">
      <c r="A1257" s="240" t="s">
        <v>977</v>
      </c>
      <c r="B1257" s="244"/>
      <c r="C1257" s="245"/>
      <c r="D1257" s="245"/>
      <c r="E1257" s="245"/>
      <c r="F1257" s="245"/>
      <c r="G1257" s="245"/>
    </row>
    <row r="1258" spans="1:7" x14ac:dyDescent="0.3">
      <c r="A1258" s="240"/>
    </row>
    <row r="1259" spans="1:7" x14ac:dyDescent="0.3">
      <c r="A1259" s="240" t="s">
        <v>422</v>
      </c>
    </row>
    <row r="1260" spans="1:7" x14ac:dyDescent="0.3">
      <c r="A1260" s="240" t="s">
        <v>346</v>
      </c>
      <c r="B1260" s="244"/>
      <c r="C1260" s="245"/>
      <c r="D1260" s="245"/>
      <c r="E1260" s="245"/>
      <c r="F1260" s="245"/>
      <c r="G1260" s="245"/>
    </row>
    <row r="1261" spans="1:7" x14ac:dyDescent="0.3">
      <c r="A1261" s="240" t="s">
        <v>1632</v>
      </c>
      <c r="B1261" s="240" t="s">
        <v>1633</v>
      </c>
      <c r="C1261" s="245"/>
      <c r="D1261" s="245"/>
      <c r="E1261" s="245"/>
      <c r="F1261" s="245"/>
      <c r="G1261" s="245"/>
    </row>
    <row r="1262" spans="1:7" x14ac:dyDescent="0.3">
      <c r="A1262" s="240" t="s">
        <v>1634</v>
      </c>
      <c r="B1262" s="240" t="s">
        <v>244</v>
      </c>
      <c r="C1262" s="246"/>
      <c r="D1262" s="246"/>
      <c r="E1262" s="246"/>
      <c r="F1262" s="246"/>
      <c r="G1262" s="246"/>
    </row>
    <row r="1263" spans="1:7" x14ac:dyDescent="0.3">
      <c r="A1263" s="240" t="s">
        <v>558</v>
      </c>
      <c r="B1263" s="244"/>
      <c r="C1263" s="245"/>
      <c r="D1263" s="245"/>
      <c r="E1263" s="245"/>
      <c r="F1263" s="245"/>
      <c r="G1263" s="245"/>
    </row>
    <row r="1264" spans="1:7" x14ac:dyDescent="0.3">
      <c r="A1264" s="240"/>
      <c r="B1264" s="245"/>
      <c r="C1264" s="245"/>
      <c r="D1264" s="245"/>
      <c r="E1264" s="245"/>
      <c r="F1264" s="245"/>
      <c r="G1264" s="245"/>
    </row>
    <row r="1265" spans="1:7" x14ac:dyDescent="0.3">
      <c r="A1265" s="240" t="s">
        <v>351</v>
      </c>
      <c r="B1265" s="244"/>
      <c r="C1265" s="245"/>
      <c r="D1265" s="245"/>
      <c r="E1265" s="245"/>
      <c r="F1265" s="245"/>
      <c r="G1265" s="245"/>
    </row>
    <row r="1266" spans="1:7" x14ac:dyDescent="0.3">
      <c r="A1266" s="240" t="s">
        <v>1635</v>
      </c>
      <c r="B1266" s="240" t="s">
        <v>800</v>
      </c>
      <c r="C1266" s="246"/>
      <c r="D1266" s="246"/>
      <c r="E1266" s="246"/>
      <c r="F1266" s="246"/>
      <c r="G1266" s="246"/>
    </row>
    <row r="1267" spans="1:7" x14ac:dyDescent="0.3">
      <c r="A1267" s="240" t="s">
        <v>723</v>
      </c>
      <c r="B1267" s="244"/>
      <c r="C1267" s="245"/>
      <c r="D1267" s="245"/>
      <c r="E1267" s="245"/>
      <c r="F1267" s="245"/>
      <c r="G1267" s="245"/>
    </row>
    <row r="1268" spans="1:7" x14ac:dyDescent="0.3">
      <c r="A1268" s="240"/>
      <c r="B1268" s="245"/>
      <c r="C1268" s="245"/>
      <c r="D1268" s="245"/>
      <c r="E1268" s="245"/>
      <c r="F1268" s="245"/>
      <c r="G1268" s="245"/>
    </row>
    <row r="1269" spans="1:7" x14ac:dyDescent="0.3">
      <c r="A1269" s="240" t="s">
        <v>367</v>
      </c>
      <c r="B1269" s="244"/>
      <c r="C1269" s="245"/>
      <c r="D1269" s="245"/>
      <c r="E1269" s="245"/>
      <c r="F1269" s="245"/>
      <c r="G1269" s="245"/>
    </row>
    <row r="1270" spans="1:7" x14ac:dyDescent="0.3">
      <c r="A1270" s="240" t="s">
        <v>1636</v>
      </c>
      <c r="B1270" s="240" t="s">
        <v>53</v>
      </c>
      <c r="C1270" s="246"/>
      <c r="D1270" s="246"/>
      <c r="E1270" s="246"/>
      <c r="F1270" s="246"/>
      <c r="G1270" s="246"/>
    </row>
    <row r="1271" spans="1:7" x14ac:dyDescent="0.3">
      <c r="A1271" s="240" t="s">
        <v>1135</v>
      </c>
      <c r="B1271" s="244"/>
      <c r="C1271" s="245"/>
      <c r="D1271" s="245"/>
      <c r="E1271" s="245"/>
      <c r="F1271" s="245"/>
      <c r="G1271" s="245"/>
    </row>
    <row r="1272" spans="1:7" x14ac:dyDescent="0.3">
      <c r="A1272" s="240"/>
      <c r="B1272" s="245"/>
      <c r="C1272" s="245"/>
      <c r="D1272" s="245"/>
      <c r="E1272" s="245"/>
      <c r="F1272" s="245"/>
      <c r="G1272" s="245"/>
    </row>
    <row r="1273" spans="1:7" x14ac:dyDescent="0.3">
      <c r="A1273" s="240" t="s">
        <v>370</v>
      </c>
      <c r="B1273" s="244"/>
      <c r="C1273" s="245"/>
      <c r="D1273" s="245"/>
      <c r="E1273" s="245"/>
      <c r="F1273" s="245"/>
      <c r="G1273" s="245"/>
    </row>
    <row r="1274" spans="1:7" x14ac:dyDescent="0.3">
      <c r="A1274" s="240" t="s">
        <v>1637</v>
      </c>
      <c r="B1274" s="240" t="s">
        <v>53</v>
      </c>
      <c r="C1274" s="245"/>
      <c r="D1274" s="245"/>
      <c r="E1274" s="245"/>
      <c r="F1274" s="245"/>
      <c r="G1274" s="245"/>
    </row>
    <row r="1275" spans="1:7" x14ac:dyDescent="0.3">
      <c r="A1275" s="240" t="s">
        <v>1638</v>
      </c>
      <c r="B1275" s="240" t="s">
        <v>1639</v>
      </c>
      <c r="C1275" s="246"/>
      <c r="D1275" s="246"/>
      <c r="E1275" s="246"/>
      <c r="F1275" s="246"/>
      <c r="G1275" s="246"/>
    </row>
    <row r="1276" spans="1:7" x14ac:dyDescent="0.3">
      <c r="A1276" s="240" t="s">
        <v>1225</v>
      </c>
      <c r="B1276" s="244"/>
      <c r="C1276" s="245"/>
      <c r="D1276" s="245"/>
      <c r="E1276" s="245"/>
      <c r="F1276" s="245"/>
      <c r="G1276" s="245"/>
    </row>
    <row r="1277" spans="1:7" x14ac:dyDescent="0.3">
      <c r="C1277" s="247"/>
      <c r="D1277" s="247"/>
      <c r="E1277" s="247"/>
      <c r="F1277" s="247"/>
      <c r="G1277" s="247"/>
    </row>
    <row r="1278" spans="1:7" x14ac:dyDescent="0.3">
      <c r="A1278" s="240" t="s">
        <v>1640</v>
      </c>
      <c r="B1278" s="244"/>
      <c r="C1278" s="245"/>
      <c r="D1278" s="245"/>
      <c r="E1278" s="245"/>
      <c r="F1278" s="245"/>
      <c r="G1278" s="245"/>
    </row>
    <row r="1280" spans="1:7" x14ac:dyDescent="0.3">
      <c r="A1280" s="240" t="s">
        <v>975</v>
      </c>
      <c r="B1280" s="244"/>
      <c r="C1280" s="245"/>
      <c r="D1280" s="245"/>
      <c r="E1280" s="245"/>
      <c r="F1280" s="245"/>
      <c r="G1280" s="245"/>
    </row>
    <row r="1281" spans="1:7" x14ac:dyDescent="0.3">
      <c r="A1281" s="240" t="s">
        <v>976</v>
      </c>
      <c r="B1281" s="244"/>
      <c r="C1281" s="246"/>
      <c r="D1281" s="246"/>
      <c r="E1281" s="246"/>
      <c r="F1281" s="246"/>
      <c r="G1281" s="246"/>
    </row>
    <row r="1282" spans="1:7" x14ac:dyDescent="0.3">
      <c r="A1282" s="240" t="s">
        <v>977</v>
      </c>
      <c r="B1282" s="244"/>
      <c r="C1282" s="245"/>
      <c r="D1282" s="245"/>
      <c r="E1282" s="245"/>
      <c r="F1282" s="245"/>
      <c r="G1282" s="245"/>
    </row>
    <row r="1283" spans="1:7" x14ac:dyDescent="0.3">
      <c r="A1283" s="240"/>
    </row>
    <row r="1284" spans="1:7" x14ac:dyDescent="0.3">
      <c r="A1284" s="240" t="s">
        <v>430</v>
      </c>
    </row>
    <row r="1285" spans="1:7" x14ac:dyDescent="0.3">
      <c r="A1285" s="240" t="s">
        <v>346</v>
      </c>
      <c r="B1285" s="244"/>
      <c r="C1285" s="245"/>
      <c r="D1285" s="245"/>
      <c r="E1285" s="245"/>
      <c r="F1285" s="245"/>
      <c r="G1285" s="245"/>
    </row>
    <row r="1286" spans="1:7" x14ac:dyDescent="0.3">
      <c r="A1286" s="240" t="s">
        <v>1641</v>
      </c>
      <c r="B1286" s="240" t="s">
        <v>713</v>
      </c>
      <c r="C1286" s="246"/>
      <c r="D1286" s="246"/>
      <c r="E1286" s="246"/>
      <c r="F1286" s="246"/>
      <c r="G1286" s="246"/>
    </row>
    <row r="1287" spans="1:7" x14ac:dyDescent="0.3">
      <c r="A1287" s="240" t="s">
        <v>558</v>
      </c>
      <c r="B1287" s="244"/>
      <c r="C1287" s="245"/>
      <c r="D1287" s="245"/>
      <c r="E1287" s="245"/>
      <c r="F1287" s="245"/>
      <c r="G1287" s="245"/>
    </row>
    <row r="1288" spans="1:7" x14ac:dyDescent="0.3">
      <c r="C1288" s="247"/>
      <c r="D1288" s="247"/>
      <c r="E1288" s="247"/>
      <c r="F1288" s="247"/>
      <c r="G1288" s="247"/>
    </row>
    <row r="1289" spans="1:7" x14ac:dyDescent="0.3">
      <c r="A1289" s="240" t="s">
        <v>1642</v>
      </c>
      <c r="B1289" s="244"/>
      <c r="C1289" s="245"/>
      <c r="D1289" s="245"/>
      <c r="E1289" s="245"/>
      <c r="F1289" s="245"/>
      <c r="G1289" s="245"/>
    </row>
    <row r="1290" spans="1:7" x14ac:dyDescent="0.3">
      <c r="A1290" s="240"/>
      <c r="B1290" s="245"/>
      <c r="C1290" s="245"/>
      <c r="D1290" s="245"/>
      <c r="E1290" s="245"/>
      <c r="F1290" s="245"/>
      <c r="G1290" s="245"/>
    </row>
    <row r="1291" spans="1:7" x14ac:dyDescent="0.3">
      <c r="A1291" s="240" t="s">
        <v>975</v>
      </c>
      <c r="B1291" s="244"/>
      <c r="C1291" s="245"/>
      <c r="D1291" s="245"/>
      <c r="E1291" s="245"/>
      <c r="F1291" s="245"/>
      <c r="G1291" s="245"/>
    </row>
    <row r="1292" spans="1:7" x14ac:dyDescent="0.3">
      <c r="A1292" s="240" t="s">
        <v>976</v>
      </c>
      <c r="B1292" s="244"/>
      <c r="C1292" s="246"/>
      <c r="D1292" s="246"/>
      <c r="E1292" s="246"/>
      <c r="F1292" s="246"/>
      <c r="G1292" s="246"/>
    </row>
    <row r="1293" spans="1:7" x14ac:dyDescent="0.3">
      <c r="A1293" s="240" t="s">
        <v>977</v>
      </c>
      <c r="B1293" s="244"/>
      <c r="C1293" s="245"/>
      <c r="D1293" s="245"/>
      <c r="E1293" s="245"/>
      <c r="F1293" s="245"/>
      <c r="G1293" s="245"/>
    </row>
    <row r="1294" spans="1:7" x14ac:dyDescent="0.3">
      <c r="A1294" s="240"/>
    </row>
    <row r="1295" spans="1:7" x14ac:dyDescent="0.3">
      <c r="A1295" s="240" t="s">
        <v>433</v>
      </c>
    </row>
    <row r="1296" spans="1:7" x14ac:dyDescent="0.3">
      <c r="A1296" s="240" t="s">
        <v>367</v>
      </c>
      <c r="B1296" s="244"/>
      <c r="C1296" s="245"/>
      <c r="D1296" s="245"/>
      <c r="E1296" s="245"/>
      <c r="F1296" s="245"/>
      <c r="G1296" s="245"/>
    </row>
    <row r="1297" spans="1:7" x14ac:dyDescent="0.3">
      <c r="A1297" s="240" t="s">
        <v>1643</v>
      </c>
      <c r="B1297" s="240" t="s">
        <v>53</v>
      </c>
      <c r="C1297" s="246"/>
      <c r="D1297" s="246"/>
      <c r="E1297" s="246"/>
      <c r="F1297" s="246"/>
      <c r="G1297" s="246"/>
    </row>
    <row r="1298" spans="1:7" x14ac:dyDescent="0.3">
      <c r="A1298" s="240" t="s">
        <v>1135</v>
      </c>
      <c r="B1298" s="244"/>
      <c r="C1298" s="245"/>
      <c r="D1298" s="245"/>
      <c r="E1298" s="245"/>
      <c r="F1298" s="245"/>
      <c r="G1298" s="245"/>
    </row>
    <row r="1299" spans="1:7" x14ac:dyDescent="0.3">
      <c r="C1299" s="247"/>
      <c r="D1299" s="247"/>
      <c r="E1299" s="247"/>
      <c r="F1299" s="247"/>
      <c r="G1299" s="247"/>
    </row>
    <row r="1300" spans="1:7" x14ac:dyDescent="0.3">
      <c r="A1300" s="240" t="s">
        <v>1644</v>
      </c>
      <c r="B1300" s="244"/>
      <c r="C1300" s="245"/>
      <c r="D1300" s="245"/>
      <c r="E1300" s="245"/>
      <c r="F1300" s="245"/>
      <c r="G1300" s="245"/>
    </row>
    <row r="1301" spans="1:7" x14ac:dyDescent="0.3">
      <c r="A1301" s="240"/>
    </row>
    <row r="1302" spans="1:7" x14ac:dyDescent="0.3">
      <c r="A1302" s="240" t="s">
        <v>975</v>
      </c>
      <c r="B1302" s="244"/>
      <c r="C1302" s="245"/>
      <c r="D1302" s="245"/>
      <c r="E1302" s="245"/>
      <c r="F1302" s="245"/>
      <c r="G1302" s="245"/>
    </row>
    <row r="1303" spans="1:7" x14ac:dyDescent="0.3">
      <c r="A1303" s="240" t="s">
        <v>976</v>
      </c>
      <c r="B1303" s="244"/>
      <c r="C1303" s="246"/>
      <c r="D1303" s="246"/>
      <c r="E1303" s="246"/>
      <c r="F1303" s="246"/>
      <c r="G1303" s="246"/>
    </row>
    <row r="1304" spans="1:7" x14ac:dyDescent="0.3">
      <c r="A1304" s="240" t="s">
        <v>977</v>
      </c>
      <c r="B1304" s="244"/>
      <c r="C1304" s="245"/>
      <c r="D1304" s="245"/>
      <c r="E1304" s="245"/>
      <c r="F1304" s="245"/>
      <c r="G1304" s="245"/>
    </row>
    <row r="1305" spans="1:7" x14ac:dyDescent="0.3">
      <c r="A1305" s="240"/>
    </row>
    <row r="1306" spans="1:7" x14ac:dyDescent="0.3">
      <c r="A1306" s="240" t="s">
        <v>436</v>
      </c>
    </row>
    <row r="1307" spans="1:7" x14ac:dyDescent="0.3">
      <c r="A1307" s="240" t="s">
        <v>370</v>
      </c>
      <c r="B1307" s="244"/>
      <c r="C1307" s="245"/>
      <c r="D1307" s="245"/>
      <c r="E1307" s="245"/>
      <c r="F1307" s="245"/>
      <c r="G1307" s="245"/>
    </row>
    <row r="1308" spans="1:7" x14ac:dyDescent="0.3">
      <c r="A1308" s="240" t="s">
        <v>1645</v>
      </c>
      <c r="B1308" s="240" t="s">
        <v>1646</v>
      </c>
      <c r="C1308" s="246"/>
      <c r="D1308" s="246"/>
      <c r="E1308" s="246"/>
      <c r="F1308" s="246"/>
      <c r="G1308" s="246"/>
    </row>
    <row r="1309" spans="1:7" x14ac:dyDescent="0.3">
      <c r="A1309" s="240" t="s">
        <v>1225</v>
      </c>
      <c r="B1309" s="244"/>
      <c r="C1309" s="245"/>
      <c r="D1309" s="245"/>
      <c r="E1309" s="245"/>
      <c r="F1309" s="245"/>
      <c r="G1309" s="245"/>
    </row>
    <row r="1310" spans="1:7" x14ac:dyDescent="0.3">
      <c r="C1310" s="247"/>
      <c r="D1310" s="247"/>
      <c r="E1310" s="247"/>
      <c r="F1310" s="247"/>
      <c r="G1310" s="247"/>
    </row>
    <row r="1311" spans="1:7" x14ac:dyDescent="0.3">
      <c r="A1311" s="240" t="s">
        <v>1647</v>
      </c>
      <c r="B1311" s="244"/>
      <c r="C1311" s="245"/>
      <c r="D1311" s="245"/>
      <c r="E1311" s="245"/>
      <c r="F1311" s="245"/>
      <c r="G1311" s="245"/>
    </row>
    <row r="1312" spans="1:7" x14ac:dyDescent="0.3">
      <c r="A1312" s="240"/>
      <c r="B1312" s="245"/>
      <c r="C1312" s="245"/>
      <c r="D1312" s="245"/>
      <c r="E1312" s="245"/>
      <c r="F1312" s="245"/>
      <c r="G1312" s="245"/>
    </row>
    <row r="1313" spans="1:7" x14ac:dyDescent="0.3">
      <c r="A1313" s="240" t="s">
        <v>975</v>
      </c>
      <c r="B1313" s="244"/>
      <c r="C1313" s="245"/>
      <c r="D1313" s="245"/>
      <c r="E1313" s="245"/>
      <c r="F1313" s="245"/>
      <c r="G1313" s="245"/>
    </row>
    <row r="1314" spans="1:7" x14ac:dyDescent="0.3">
      <c r="A1314" s="240" t="s">
        <v>976</v>
      </c>
      <c r="B1314" s="244"/>
      <c r="C1314" s="246"/>
      <c r="D1314" s="246"/>
      <c r="E1314" s="246"/>
      <c r="F1314" s="246"/>
      <c r="G1314" s="246"/>
    </row>
    <row r="1315" spans="1:7" x14ac:dyDescent="0.3">
      <c r="A1315" s="240" t="s">
        <v>977</v>
      </c>
      <c r="B1315" s="244"/>
      <c r="C1315" s="245"/>
      <c r="D1315" s="245"/>
      <c r="E1315" s="245"/>
      <c r="F1315" s="245"/>
      <c r="G1315" s="245"/>
    </row>
    <row r="1316" spans="1:7" x14ac:dyDescent="0.3">
      <c r="A1316" s="240"/>
    </row>
    <row r="1317" spans="1:7" x14ac:dyDescent="0.3">
      <c r="A1317" s="244"/>
    </row>
    <row r="1318" spans="1:7" x14ac:dyDescent="0.3">
      <c r="A1318" s="240"/>
      <c r="B1318" s="245"/>
      <c r="C1318" s="245"/>
      <c r="D1318" s="245"/>
      <c r="E1318" s="245"/>
      <c r="F1318" s="245"/>
      <c r="G1318" s="245"/>
    </row>
    <row r="1319" spans="1:7" x14ac:dyDescent="0.3">
      <c r="A1319" s="240" t="s">
        <v>1648</v>
      </c>
      <c r="B1319" s="244"/>
      <c r="C1319" s="245"/>
      <c r="D1319" s="245"/>
      <c r="E1319" s="245"/>
      <c r="F1319" s="245"/>
      <c r="G1319" s="245"/>
    </row>
    <row r="1320" spans="1:7" x14ac:dyDescent="0.3">
      <c r="A1320" s="240" t="s">
        <v>1649</v>
      </c>
      <c r="B1320" s="244"/>
      <c r="C1320" s="246"/>
      <c r="D1320" s="246"/>
      <c r="E1320" s="246"/>
      <c r="F1320" s="246"/>
      <c r="G1320" s="246"/>
    </row>
    <row r="1321" spans="1:7" x14ac:dyDescent="0.3">
      <c r="A1321" s="240" t="s">
        <v>977</v>
      </c>
      <c r="B1321" s="244"/>
      <c r="C1321" s="245"/>
      <c r="D1321" s="245"/>
      <c r="E1321" s="245"/>
      <c r="F1321" s="245"/>
      <c r="G1321" s="245"/>
    </row>
    <row r="1322" spans="1:7" x14ac:dyDescent="0.3">
      <c r="A1322" s="240" t="s">
        <v>347</v>
      </c>
      <c r="B1322" s="245">
        <v>0</v>
      </c>
      <c r="C1322" s="245"/>
      <c r="D1322" s="245"/>
      <c r="E1322" s="245"/>
      <c r="F1322" s="245"/>
      <c r="G1322" s="245"/>
    </row>
    <row r="1323" spans="1:7" x14ac:dyDescent="0.3">
      <c r="A1323" s="240" t="s">
        <v>380</v>
      </c>
    </row>
    <row r="1324" spans="1:7" x14ac:dyDescent="0.3">
      <c r="A1324" s="240" t="s">
        <v>347</v>
      </c>
      <c r="B1324" s="245">
        <v>0</v>
      </c>
      <c r="C1324" s="245"/>
      <c r="D1324" s="245"/>
      <c r="E1324" s="245"/>
      <c r="F1324" s="245"/>
      <c r="G1324" s="245"/>
    </row>
    <row r="1325" spans="1:7" x14ac:dyDescent="0.3">
      <c r="A1325" s="240" t="s">
        <v>381</v>
      </c>
    </row>
    <row r="1326" spans="1:7" x14ac:dyDescent="0.3">
      <c r="A1326" s="240" t="s">
        <v>347</v>
      </c>
      <c r="B1326" s="245">
        <v>0</v>
      </c>
      <c r="C1326" s="245"/>
      <c r="D1326" s="245"/>
      <c r="E1326" s="245"/>
      <c r="F1326" s="245"/>
      <c r="G1326" s="245"/>
    </row>
    <row r="1327" spans="1:7" x14ac:dyDescent="0.3">
      <c r="A1327" s="240" t="s">
        <v>368</v>
      </c>
    </row>
    <row r="1328" spans="1:7" x14ac:dyDescent="0.3">
      <c r="A1328" s="240" t="s">
        <v>347</v>
      </c>
      <c r="B1328" s="245">
        <v>769</v>
      </c>
      <c r="C1328" s="245"/>
      <c r="D1328" s="245"/>
      <c r="E1328" s="245"/>
      <c r="F1328" s="245"/>
      <c r="G1328" s="245"/>
    </row>
    <row r="1330" spans="1:7" x14ac:dyDescent="0.3">
      <c r="A1330" s="240" t="s">
        <v>382</v>
      </c>
    </row>
    <row r="1331" spans="1:7" x14ac:dyDescent="0.3">
      <c r="A1331" s="240" t="s">
        <v>383</v>
      </c>
    </row>
    <row r="1332" spans="1:7" x14ac:dyDescent="0.3">
      <c r="A1332" s="240" t="s">
        <v>347</v>
      </c>
      <c r="B1332" s="245">
        <v>127925</v>
      </c>
      <c r="C1332" s="245"/>
      <c r="D1332" s="245"/>
      <c r="E1332" s="245"/>
      <c r="F1332" s="245"/>
      <c r="G1332" s="245"/>
    </row>
    <row r="1333" spans="1:7" x14ac:dyDescent="0.3">
      <c r="A1333" s="240" t="s">
        <v>384</v>
      </c>
    </row>
    <row r="1334" spans="1:7" x14ac:dyDescent="0.3">
      <c r="A1334" s="240" t="s">
        <v>347</v>
      </c>
      <c r="B1334" s="245">
        <v>127925</v>
      </c>
      <c r="C1334" s="245"/>
      <c r="D1334" s="245"/>
      <c r="E1334" s="245"/>
      <c r="F1334" s="245"/>
      <c r="G1334" s="245"/>
    </row>
    <row r="1336" spans="1:7" x14ac:dyDescent="0.3">
      <c r="A1336" s="240" t="s">
        <v>385</v>
      </c>
    </row>
    <row r="1337" spans="1:7" x14ac:dyDescent="0.3">
      <c r="A1337" s="240" t="s">
        <v>347</v>
      </c>
      <c r="B1337" s="245">
        <v>85490</v>
      </c>
      <c r="C1337" s="245"/>
      <c r="D1337" s="245"/>
      <c r="E1337" s="245"/>
      <c r="F1337" s="245"/>
      <c r="G1337" s="245"/>
    </row>
    <row r="1339" spans="1:7" x14ac:dyDescent="0.3">
      <c r="A1339" s="240" t="s">
        <v>386</v>
      </c>
    </row>
    <row r="1340" spans="1:7" x14ac:dyDescent="0.3">
      <c r="A1340" s="240" t="s">
        <v>349</v>
      </c>
    </row>
    <row r="1341" spans="1:7" x14ac:dyDescent="0.3">
      <c r="A1341" s="240" t="s">
        <v>387</v>
      </c>
    </row>
    <row r="1342" spans="1:7" x14ac:dyDescent="0.3">
      <c r="A1342" s="240" t="s">
        <v>347</v>
      </c>
      <c r="B1342" s="245">
        <v>149</v>
      </c>
      <c r="C1342" s="245"/>
      <c r="D1342" s="245"/>
      <c r="E1342" s="245"/>
      <c r="F1342" s="245"/>
      <c r="G1342" s="245"/>
    </row>
    <row r="1343" spans="1:7" x14ac:dyDescent="0.3">
      <c r="A1343" s="240" t="s">
        <v>350</v>
      </c>
    </row>
    <row r="1344" spans="1:7" x14ac:dyDescent="0.3">
      <c r="A1344" s="240" t="s">
        <v>347</v>
      </c>
      <c r="B1344" s="245">
        <v>149</v>
      </c>
      <c r="C1344" s="245"/>
      <c r="D1344" s="245"/>
      <c r="E1344" s="245"/>
      <c r="F1344" s="245"/>
      <c r="G1344" s="245"/>
    </row>
    <row r="1346" spans="1:7" x14ac:dyDescent="0.3">
      <c r="A1346" s="240" t="s">
        <v>353</v>
      </c>
    </row>
    <row r="1347" spans="1:7" x14ac:dyDescent="0.3">
      <c r="A1347" s="240" t="s">
        <v>388</v>
      </c>
    </row>
    <row r="1348" spans="1:7" x14ac:dyDescent="0.3">
      <c r="A1348" s="240" t="s">
        <v>347</v>
      </c>
      <c r="B1348" s="245">
        <v>304</v>
      </c>
      <c r="C1348" s="245"/>
      <c r="D1348" s="245"/>
      <c r="E1348" s="245"/>
      <c r="F1348" s="245"/>
      <c r="G1348" s="245"/>
    </row>
    <row r="1349" spans="1:7" x14ac:dyDescent="0.3">
      <c r="A1349" s="240" t="s">
        <v>354</v>
      </c>
    </row>
    <row r="1350" spans="1:7" x14ac:dyDescent="0.3">
      <c r="A1350" s="240" t="s">
        <v>347</v>
      </c>
      <c r="B1350" s="245">
        <v>304</v>
      </c>
      <c r="C1350" s="245"/>
      <c r="D1350" s="245"/>
      <c r="E1350" s="245"/>
      <c r="F1350" s="245"/>
      <c r="G1350" s="245"/>
    </row>
    <row r="1352" spans="1:7" x14ac:dyDescent="0.3">
      <c r="A1352" s="240" t="s">
        <v>356</v>
      </c>
    </row>
    <row r="1353" spans="1:7" x14ac:dyDescent="0.3">
      <c r="A1353" s="240" t="s">
        <v>389</v>
      </c>
    </row>
    <row r="1354" spans="1:7" x14ac:dyDescent="0.3">
      <c r="A1354" s="240" t="s">
        <v>347</v>
      </c>
      <c r="B1354" s="245">
        <v>0</v>
      </c>
      <c r="C1354" s="245"/>
      <c r="D1354" s="245"/>
      <c r="E1354" s="245"/>
      <c r="F1354" s="245"/>
      <c r="G1354" s="245"/>
    </row>
    <row r="1355" spans="1:7" x14ac:dyDescent="0.3">
      <c r="A1355" s="240" t="s">
        <v>390</v>
      </c>
    </row>
    <row r="1356" spans="1:7" x14ac:dyDescent="0.3">
      <c r="A1356" s="240" t="s">
        <v>347</v>
      </c>
      <c r="B1356" s="245">
        <v>644</v>
      </c>
      <c r="C1356" s="245"/>
      <c r="D1356" s="245"/>
      <c r="E1356" s="245"/>
      <c r="F1356" s="245"/>
      <c r="G1356" s="245"/>
    </row>
    <row r="1357" spans="1:7" x14ac:dyDescent="0.3">
      <c r="A1357" s="240" t="s">
        <v>391</v>
      </c>
    </row>
    <row r="1358" spans="1:7" x14ac:dyDescent="0.3">
      <c r="A1358" s="240" t="s">
        <v>347</v>
      </c>
      <c r="B1358" s="245">
        <v>0</v>
      </c>
      <c r="C1358" s="245"/>
      <c r="D1358" s="245"/>
      <c r="E1358" s="245"/>
      <c r="F1358" s="245"/>
      <c r="G1358" s="245"/>
    </row>
    <row r="1359" spans="1:7" x14ac:dyDescent="0.3">
      <c r="A1359" s="240" t="s">
        <v>392</v>
      </c>
    </row>
    <row r="1360" spans="1:7" x14ac:dyDescent="0.3">
      <c r="A1360" s="240" t="s">
        <v>347</v>
      </c>
      <c r="B1360" s="245">
        <v>0</v>
      </c>
      <c r="C1360" s="245"/>
      <c r="D1360" s="245"/>
      <c r="E1360" s="245"/>
      <c r="F1360" s="245"/>
      <c r="G1360" s="245"/>
    </row>
    <row r="1361" spans="1:7" x14ac:dyDescent="0.3">
      <c r="A1361" s="240" t="s">
        <v>393</v>
      </c>
    </row>
    <row r="1362" spans="1:7" x14ac:dyDescent="0.3">
      <c r="A1362" s="240" t="s">
        <v>347</v>
      </c>
      <c r="B1362" s="245">
        <v>0</v>
      </c>
      <c r="C1362" s="245"/>
      <c r="D1362" s="245"/>
      <c r="E1362" s="245"/>
      <c r="F1362" s="245"/>
      <c r="G1362" s="245"/>
    </row>
    <row r="1363" spans="1:7" x14ac:dyDescent="0.3">
      <c r="A1363" s="240" t="s">
        <v>394</v>
      </c>
    </row>
    <row r="1364" spans="1:7" x14ac:dyDescent="0.3">
      <c r="A1364" s="240" t="s">
        <v>347</v>
      </c>
      <c r="B1364" s="245">
        <v>218</v>
      </c>
      <c r="C1364" s="245"/>
      <c r="D1364" s="245"/>
      <c r="E1364" s="245"/>
      <c r="F1364" s="245"/>
      <c r="G1364" s="245"/>
    </row>
    <row r="1365" spans="1:7" x14ac:dyDescent="0.3">
      <c r="A1365" s="240" t="s">
        <v>395</v>
      </c>
    </row>
    <row r="1366" spans="1:7" x14ac:dyDescent="0.3">
      <c r="A1366" s="240" t="s">
        <v>347</v>
      </c>
      <c r="B1366" s="245">
        <v>0</v>
      </c>
      <c r="C1366" s="245"/>
      <c r="D1366" s="245"/>
      <c r="E1366" s="245"/>
      <c r="F1366" s="245"/>
      <c r="G1366" s="245"/>
    </row>
    <row r="1367" spans="1:7" x14ac:dyDescent="0.3">
      <c r="A1367" s="240" t="s">
        <v>396</v>
      </c>
    </row>
    <row r="1368" spans="1:7" x14ac:dyDescent="0.3">
      <c r="A1368" s="240" t="s">
        <v>347</v>
      </c>
      <c r="B1368" s="245">
        <v>0</v>
      </c>
      <c r="C1368" s="245"/>
      <c r="D1368" s="245"/>
      <c r="E1368" s="245"/>
      <c r="F1368" s="245"/>
      <c r="G1368" s="245"/>
    </row>
    <row r="1369" spans="1:7" x14ac:dyDescent="0.3">
      <c r="A1369" s="240" t="s">
        <v>357</v>
      </c>
    </row>
    <row r="1370" spans="1:7" x14ac:dyDescent="0.3">
      <c r="A1370" s="240" t="s">
        <v>347</v>
      </c>
      <c r="B1370" s="245">
        <v>862</v>
      </c>
      <c r="C1370" s="245"/>
      <c r="D1370" s="245"/>
      <c r="E1370" s="245"/>
      <c r="F1370" s="245"/>
      <c r="G1370" s="245"/>
    </row>
    <row r="1372" spans="1:7" x14ac:dyDescent="0.3">
      <c r="A1372" s="240" t="s">
        <v>397</v>
      </c>
    </row>
    <row r="1373" spans="1:7" x14ac:dyDescent="0.3">
      <c r="A1373" s="240" t="s">
        <v>347</v>
      </c>
      <c r="B1373" s="245">
        <v>1315</v>
      </c>
      <c r="C1373" s="245"/>
      <c r="D1373" s="245"/>
      <c r="E1373" s="245"/>
      <c r="F1373" s="245"/>
      <c r="G1373" s="245"/>
    </row>
    <row r="1375" spans="1:7" x14ac:dyDescent="0.3">
      <c r="A1375" s="240" t="s">
        <v>398</v>
      </c>
    </row>
    <row r="1376" spans="1:7" x14ac:dyDescent="0.3">
      <c r="A1376" s="240" t="s">
        <v>346</v>
      </c>
    </row>
    <row r="1377" spans="1:7" x14ac:dyDescent="0.3">
      <c r="A1377" s="240" t="s">
        <v>399</v>
      </c>
    </row>
    <row r="1378" spans="1:7" x14ac:dyDescent="0.3">
      <c r="A1378" s="240" t="s">
        <v>347</v>
      </c>
      <c r="B1378" s="245">
        <v>0</v>
      </c>
      <c r="C1378" s="245"/>
      <c r="D1378" s="245"/>
      <c r="E1378" s="245"/>
      <c r="F1378" s="245"/>
      <c r="G1378" s="245"/>
    </row>
    <row r="1379" spans="1:7" x14ac:dyDescent="0.3">
      <c r="A1379" s="240" t="s">
        <v>400</v>
      </c>
    </row>
    <row r="1380" spans="1:7" x14ac:dyDescent="0.3">
      <c r="A1380" s="240" t="s">
        <v>347</v>
      </c>
      <c r="B1380" s="245">
        <v>-27822</v>
      </c>
      <c r="C1380" s="245"/>
      <c r="D1380" s="245"/>
      <c r="E1380" s="245"/>
      <c r="F1380" s="245"/>
      <c r="G1380" s="245"/>
    </row>
    <row r="1381" spans="1:7" x14ac:dyDescent="0.3">
      <c r="A1381" s="240" t="s">
        <v>348</v>
      </c>
    </row>
    <row r="1382" spans="1:7" x14ac:dyDescent="0.3">
      <c r="A1382" s="240" t="s">
        <v>347</v>
      </c>
      <c r="B1382" s="245">
        <v>27822</v>
      </c>
      <c r="C1382" s="245"/>
      <c r="D1382" s="245"/>
      <c r="E1382" s="245"/>
      <c r="F1382" s="245"/>
      <c r="G1382" s="245"/>
    </row>
    <row r="1384" spans="1:7" x14ac:dyDescent="0.3">
      <c r="A1384" s="240" t="s">
        <v>401</v>
      </c>
    </row>
    <row r="1385" spans="1:7" x14ac:dyDescent="0.3">
      <c r="A1385" s="240" t="s">
        <v>402</v>
      </c>
    </row>
    <row r="1386" spans="1:7" x14ac:dyDescent="0.3">
      <c r="A1386" s="240" t="s">
        <v>347</v>
      </c>
      <c r="B1386" s="245">
        <v>5009</v>
      </c>
      <c r="C1386" s="245"/>
      <c r="D1386" s="245"/>
      <c r="E1386" s="245"/>
      <c r="F1386" s="245"/>
      <c r="G1386" s="245"/>
    </row>
    <row r="1387" spans="1:7" x14ac:dyDescent="0.3">
      <c r="A1387" s="240" t="s">
        <v>403</v>
      </c>
    </row>
    <row r="1388" spans="1:7" x14ac:dyDescent="0.3">
      <c r="A1388" s="240" t="s">
        <v>347</v>
      </c>
      <c r="B1388" s="245">
        <v>0</v>
      </c>
      <c r="C1388" s="245"/>
      <c r="D1388" s="245"/>
      <c r="E1388" s="245"/>
      <c r="F1388" s="245"/>
      <c r="G1388" s="245"/>
    </row>
    <row r="1389" spans="1:7" x14ac:dyDescent="0.3">
      <c r="A1389" s="240" t="s">
        <v>404</v>
      </c>
    </row>
    <row r="1390" spans="1:7" x14ac:dyDescent="0.3">
      <c r="A1390" s="240" t="s">
        <v>347</v>
      </c>
      <c r="B1390" s="245">
        <v>0</v>
      </c>
      <c r="C1390" s="245"/>
      <c r="D1390" s="245"/>
      <c r="E1390" s="245"/>
      <c r="F1390" s="245"/>
      <c r="G1390" s="245"/>
    </row>
    <row r="1391" spans="1:7" x14ac:dyDescent="0.3">
      <c r="A1391" s="240" t="s">
        <v>405</v>
      </c>
    </row>
    <row r="1392" spans="1:7" x14ac:dyDescent="0.3">
      <c r="A1392" s="240" t="s">
        <v>347</v>
      </c>
      <c r="B1392" s="245">
        <v>5009</v>
      </c>
      <c r="C1392" s="245"/>
      <c r="D1392" s="245"/>
      <c r="E1392" s="245"/>
      <c r="F1392" s="245"/>
      <c r="G1392" s="245"/>
    </row>
    <row r="1394" spans="1:7" x14ac:dyDescent="0.3">
      <c r="A1394" s="240" t="s">
        <v>406</v>
      </c>
    </row>
    <row r="1395" spans="1:7" x14ac:dyDescent="0.3">
      <c r="A1395" s="240" t="s">
        <v>407</v>
      </c>
    </row>
    <row r="1396" spans="1:7" x14ac:dyDescent="0.3">
      <c r="A1396" s="240" t="s">
        <v>347</v>
      </c>
      <c r="B1396" s="245">
        <v>0</v>
      </c>
      <c r="C1396" s="245"/>
      <c r="D1396" s="245"/>
      <c r="E1396" s="245"/>
      <c r="F1396" s="245"/>
      <c r="G1396" s="245"/>
    </row>
    <row r="1397" spans="1:7" x14ac:dyDescent="0.3">
      <c r="A1397" s="240" t="s">
        <v>408</v>
      </c>
    </row>
    <row r="1398" spans="1:7" x14ac:dyDescent="0.3">
      <c r="A1398" s="240" t="s">
        <v>347</v>
      </c>
      <c r="B1398" s="245">
        <v>4583</v>
      </c>
      <c r="C1398" s="245"/>
      <c r="D1398" s="245"/>
      <c r="E1398" s="245"/>
      <c r="F1398" s="245"/>
      <c r="G1398" s="245"/>
    </row>
    <row r="1399" spans="1:7" x14ac:dyDescent="0.3">
      <c r="A1399" s="240" t="s">
        <v>409</v>
      </c>
    </row>
    <row r="1400" spans="1:7" x14ac:dyDescent="0.3">
      <c r="A1400" s="240" t="s">
        <v>347</v>
      </c>
      <c r="B1400" s="245">
        <v>0</v>
      </c>
      <c r="C1400" s="245"/>
      <c r="D1400" s="245"/>
      <c r="E1400" s="245"/>
      <c r="F1400" s="245"/>
      <c r="G1400" s="245"/>
    </row>
    <row r="1401" spans="1:7" x14ac:dyDescent="0.3">
      <c r="A1401" s="240" t="s">
        <v>410</v>
      </c>
    </row>
    <row r="1402" spans="1:7" x14ac:dyDescent="0.3">
      <c r="A1402" s="240" t="s">
        <v>347</v>
      </c>
      <c r="B1402" s="245">
        <v>369</v>
      </c>
      <c r="C1402" s="245"/>
      <c r="D1402" s="245"/>
      <c r="E1402" s="245"/>
      <c r="F1402" s="245"/>
      <c r="G1402" s="245"/>
    </row>
    <row r="1403" spans="1:7" x14ac:dyDescent="0.3">
      <c r="A1403" s="240" t="s">
        <v>411</v>
      </c>
    </row>
    <row r="1404" spans="1:7" x14ac:dyDescent="0.3">
      <c r="A1404" s="240" t="s">
        <v>347</v>
      </c>
      <c r="B1404" s="245">
        <v>482</v>
      </c>
      <c r="C1404" s="245"/>
      <c r="D1404" s="245"/>
      <c r="E1404" s="245"/>
      <c r="F1404" s="245"/>
      <c r="G1404" s="245"/>
    </row>
    <row r="1405" spans="1:7" x14ac:dyDescent="0.3">
      <c r="A1405" s="240" t="s">
        <v>412</v>
      </c>
    </row>
    <row r="1406" spans="1:7" x14ac:dyDescent="0.3">
      <c r="A1406" s="240" t="s">
        <v>347</v>
      </c>
      <c r="B1406" s="245">
        <v>780</v>
      </c>
      <c r="C1406" s="245"/>
      <c r="D1406" s="245"/>
      <c r="E1406" s="245"/>
      <c r="F1406" s="245"/>
      <c r="G1406" s="245"/>
    </row>
    <row r="1407" spans="1:7" x14ac:dyDescent="0.3">
      <c r="A1407" s="240" t="s">
        <v>413</v>
      </c>
    </row>
    <row r="1408" spans="1:7" x14ac:dyDescent="0.3">
      <c r="A1408" s="240" t="s">
        <v>347</v>
      </c>
      <c r="B1408" s="245">
        <v>0</v>
      </c>
      <c r="C1408" s="245"/>
      <c r="D1408" s="245"/>
      <c r="E1408" s="245"/>
      <c r="F1408" s="245"/>
      <c r="G1408" s="245"/>
    </row>
    <row r="1409" spans="1:7" x14ac:dyDescent="0.3">
      <c r="A1409" s="240" t="s">
        <v>414</v>
      </c>
    </row>
    <row r="1410" spans="1:7" x14ac:dyDescent="0.3">
      <c r="A1410" s="240" t="s">
        <v>347</v>
      </c>
      <c r="B1410" s="245">
        <v>6214</v>
      </c>
      <c r="C1410" s="245"/>
      <c r="D1410" s="245"/>
      <c r="E1410" s="245"/>
      <c r="F1410" s="245"/>
      <c r="G1410" s="245"/>
    </row>
    <row r="1412" spans="1:7" x14ac:dyDescent="0.3">
      <c r="A1412" s="240" t="s">
        <v>351</v>
      </c>
    </row>
    <row r="1413" spans="1:7" x14ac:dyDescent="0.3">
      <c r="A1413" s="240" t="s">
        <v>415</v>
      </c>
    </row>
    <row r="1414" spans="1:7" x14ac:dyDescent="0.3">
      <c r="A1414" s="240" t="s">
        <v>347</v>
      </c>
      <c r="B1414" s="245">
        <v>0</v>
      </c>
      <c r="C1414" s="245"/>
      <c r="D1414" s="245"/>
      <c r="E1414" s="245"/>
      <c r="F1414" s="245"/>
      <c r="G1414" s="245"/>
    </row>
    <row r="1415" spans="1:7" x14ac:dyDescent="0.3">
      <c r="A1415" s="240" t="s">
        <v>416</v>
      </c>
    </row>
    <row r="1416" spans="1:7" x14ac:dyDescent="0.3">
      <c r="A1416" s="240" t="s">
        <v>347</v>
      </c>
      <c r="B1416" s="245">
        <v>6730</v>
      </c>
      <c r="C1416" s="245"/>
      <c r="D1416" s="245"/>
      <c r="E1416" s="245"/>
      <c r="F1416" s="245"/>
      <c r="G1416" s="245"/>
    </row>
    <row r="1417" spans="1:7" x14ac:dyDescent="0.3">
      <c r="A1417" s="240" t="s">
        <v>417</v>
      </c>
    </row>
    <row r="1418" spans="1:7" x14ac:dyDescent="0.3">
      <c r="A1418" s="240" t="s">
        <v>347</v>
      </c>
      <c r="B1418" s="245">
        <v>0</v>
      </c>
      <c r="C1418" s="245"/>
      <c r="D1418" s="245"/>
      <c r="E1418" s="245"/>
      <c r="F1418" s="245"/>
      <c r="G1418" s="245"/>
    </row>
    <row r="1419" spans="1:7" x14ac:dyDescent="0.3">
      <c r="A1419" s="240" t="s">
        <v>418</v>
      </c>
    </row>
    <row r="1420" spans="1:7" x14ac:dyDescent="0.3">
      <c r="A1420" s="240" t="s">
        <v>347</v>
      </c>
      <c r="B1420" s="245">
        <v>0</v>
      </c>
      <c r="C1420" s="245"/>
      <c r="D1420" s="245"/>
      <c r="E1420" s="245"/>
      <c r="F1420" s="245"/>
      <c r="G1420" s="245"/>
    </row>
    <row r="1421" spans="1:7" x14ac:dyDescent="0.3">
      <c r="A1421" s="240" t="s">
        <v>352</v>
      </c>
    </row>
    <row r="1422" spans="1:7" x14ac:dyDescent="0.3">
      <c r="A1422" s="240" t="s">
        <v>347</v>
      </c>
      <c r="B1422" s="245">
        <v>6730</v>
      </c>
      <c r="C1422" s="245"/>
      <c r="D1422" s="245"/>
      <c r="E1422" s="245"/>
      <c r="F1422" s="245"/>
      <c r="G1422" s="245"/>
    </row>
    <row r="1424" spans="1:7" x14ac:dyDescent="0.3">
      <c r="A1424" s="240" t="s">
        <v>364</v>
      </c>
    </row>
    <row r="1425" spans="1:7" x14ac:dyDescent="0.3">
      <c r="A1425" s="240" t="s">
        <v>419</v>
      </c>
    </row>
    <row r="1426" spans="1:7" x14ac:dyDescent="0.3">
      <c r="A1426" s="240" t="s">
        <v>347</v>
      </c>
      <c r="B1426" s="245">
        <v>48428</v>
      </c>
      <c r="C1426" s="245"/>
      <c r="D1426" s="245"/>
      <c r="E1426" s="245"/>
      <c r="F1426" s="245"/>
      <c r="G1426" s="245"/>
    </row>
    <row r="1427" spans="1:7" x14ac:dyDescent="0.3">
      <c r="A1427" s="240" t="s">
        <v>420</v>
      </c>
    </row>
    <row r="1428" spans="1:7" x14ac:dyDescent="0.3">
      <c r="A1428" s="240" t="s">
        <v>347</v>
      </c>
      <c r="B1428" s="245">
        <v>0</v>
      </c>
      <c r="C1428" s="245"/>
      <c r="D1428" s="245"/>
      <c r="E1428" s="245"/>
      <c r="F1428" s="245"/>
      <c r="G1428" s="245"/>
    </row>
    <row r="1429" spans="1:7" x14ac:dyDescent="0.3">
      <c r="A1429" s="240" t="s">
        <v>365</v>
      </c>
    </row>
    <row r="1430" spans="1:7" x14ac:dyDescent="0.3">
      <c r="A1430" s="240" t="s">
        <v>347</v>
      </c>
      <c r="B1430" s="245">
        <v>48428</v>
      </c>
      <c r="C1430" s="245"/>
      <c r="D1430" s="245"/>
      <c r="E1430" s="245"/>
      <c r="F1430" s="245"/>
      <c r="G1430" s="245"/>
    </row>
    <row r="1432" spans="1:7" x14ac:dyDescent="0.3">
      <c r="A1432" s="240" t="s">
        <v>421</v>
      </c>
    </row>
    <row r="1433" spans="1:7" x14ac:dyDescent="0.3">
      <c r="A1433" s="240" t="s">
        <v>347</v>
      </c>
      <c r="B1433" s="245">
        <v>38559</v>
      </c>
      <c r="C1433" s="245"/>
      <c r="D1433" s="245"/>
      <c r="E1433" s="245"/>
      <c r="F1433" s="245"/>
      <c r="G1433" s="245"/>
    </row>
    <row r="1435" spans="1:7" x14ac:dyDescent="0.3">
      <c r="A1435" s="240" t="s">
        <v>422</v>
      </c>
    </row>
    <row r="1436" spans="1:7" x14ac:dyDescent="0.3">
      <c r="A1436" s="240" t="s">
        <v>346</v>
      </c>
    </row>
    <row r="1437" spans="1:7" x14ac:dyDescent="0.3">
      <c r="A1437" s="240" t="s">
        <v>423</v>
      </c>
    </row>
    <row r="1438" spans="1:7" x14ac:dyDescent="0.3">
      <c r="A1438" s="240" t="s">
        <v>347</v>
      </c>
      <c r="B1438" s="245">
        <v>-59828</v>
      </c>
      <c r="C1438" s="245"/>
      <c r="D1438" s="245"/>
      <c r="E1438" s="245"/>
      <c r="F1438" s="245"/>
      <c r="G1438" s="245"/>
    </row>
    <row r="1439" spans="1:7" x14ac:dyDescent="0.3">
      <c r="A1439" s="240" t="s">
        <v>424</v>
      </c>
    </row>
    <row r="1440" spans="1:7" x14ac:dyDescent="0.3">
      <c r="A1440" s="240" t="s">
        <v>347</v>
      </c>
      <c r="B1440" s="245">
        <v>-54229</v>
      </c>
      <c r="C1440" s="245"/>
      <c r="D1440" s="245"/>
      <c r="E1440" s="245"/>
      <c r="F1440" s="245"/>
      <c r="G1440" s="245"/>
    </row>
    <row r="1441" spans="1:7" x14ac:dyDescent="0.3">
      <c r="A1441" s="240" t="s">
        <v>348</v>
      </c>
    </row>
    <row r="1442" spans="1:7" x14ac:dyDescent="0.3">
      <c r="A1442" s="240" t="s">
        <v>347</v>
      </c>
      <c r="B1442" s="245">
        <v>114057</v>
      </c>
      <c r="C1442" s="245"/>
      <c r="D1442" s="245"/>
      <c r="E1442" s="245"/>
      <c r="F1442" s="245"/>
      <c r="G1442" s="245"/>
    </row>
    <row r="1444" spans="1:7" x14ac:dyDescent="0.3">
      <c r="A1444" s="240" t="s">
        <v>351</v>
      </c>
    </row>
    <row r="1445" spans="1:7" x14ac:dyDescent="0.3">
      <c r="A1445" s="240" t="s">
        <v>425</v>
      </c>
    </row>
    <row r="1446" spans="1:7" x14ac:dyDescent="0.3">
      <c r="A1446" s="240" t="s">
        <v>347</v>
      </c>
      <c r="B1446" s="245">
        <v>8064</v>
      </c>
      <c r="C1446" s="245"/>
      <c r="D1446" s="245"/>
      <c r="E1446" s="245"/>
      <c r="F1446" s="245"/>
      <c r="G1446" s="245"/>
    </row>
    <row r="1447" spans="1:7" x14ac:dyDescent="0.3">
      <c r="A1447" s="240" t="s">
        <v>352</v>
      </c>
    </row>
    <row r="1448" spans="1:7" x14ac:dyDescent="0.3">
      <c r="A1448" s="240" t="s">
        <v>347</v>
      </c>
      <c r="B1448" s="245">
        <v>8064</v>
      </c>
      <c r="C1448" s="245"/>
      <c r="D1448" s="245"/>
      <c r="E1448" s="245"/>
      <c r="F1448" s="245"/>
      <c r="G1448" s="245"/>
    </row>
    <row r="1450" spans="1:7" x14ac:dyDescent="0.3">
      <c r="A1450" s="240" t="s">
        <v>367</v>
      </c>
    </row>
    <row r="1451" spans="1:7" x14ac:dyDescent="0.3">
      <c r="A1451" s="240" t="s">
        <v>426</v>
      </c>
    </row>
    <row r="1452" spans="1:7" x14ac:dyDescent="0.3">
      <c r="A1452" s="240" t="s">
        <v>347</v>
      </c>
      <c r="B1452" s="245">
        <v>30</v>
      </c>
      <c r="C1452" s="245"/>
      <c r="D1452" s="245"/>
      <c r="E1452" s="245"/>
      <c r="F1452" s="245"/>
      <c r="G1452" s="245"/>
    </row>
    <row r="1453" spans="1:7" x14ac:dyDescent="0.3">
      <c r="A1453" s="240" t="s">
        <v>368</v>
      </c>
    </row>
    <row r="1454" spans="1:7" x14ac:dyDescent="0.3">
      <c r="A1454" s="240" t="s">
        <v>347</v>
      </c>
      <c r="B1454" s="245">
        <v>30</v>
      </c>
      <c r="C1454" s="245"/>
      <c r="D1454" s="245"/>
      <c r="E1454" s="245"/>
      <c r="F1454" s="245"/>
      <c r="G1454" s="245"/>
    </row>
    <row r="1456" spans="1:7" x14ac:dyDescent="0.3">
      <c r="A1456" s="240" t="s">
        <v>370</v>
      </c>
    </row>
    <row r="1457" spans="1:7" x14ac:dyDescent="0.3">
      <c r="A1457" s="240" t="s">
        <v>427</v>
      </c>
    </row>
    <row r="1458" spans="1:7" x14ac:dyDescent="0.3">
      <c r="A1458" s="240" t="s">
        <v>347</v>
      </c>
      <c r="B1458" s="245">
        <v>122461</v>
      </c>
      <c r="C1458" s="245"/>
      <c r="D1458" s="245"/>
      <c r="E1458" s="245"/>
      <c r="F1458" s="245"/>
      <c r="G1458" s="245"/>
    </row>
    <row r="1459" spans="1:7" x14ac:dyDescent="0.3">
      <c r="A1459" s="240" t="s">
        <v>428</v>
      </c>
    </row>
    <row r="1460" spans="1:7" x14ac:dyDescent="0.3">
      <c r="A1460" s="240" t="s">
        <v>347</v>
      </c>
      <c r="B1460" s="245">
        <v>9568</v>
      </c>
      <c r="C1460" s="245"/>
      <c r="D1460" s="245"/>
      <c r="E1460" s="245"/>
      <c r="F1460" s="245"/>
      <c r="G1460" s="245"/>
    </row>
    <row r="1461" spans="1:7" x14ac:dyDescent="0.3">
      <c r="A1461" s="240" t="s">
        <v>371</v>
      </c>
    </row>
    <row r="1462" spans="1:7" x14ac:dyDescent="0.3">
      <c r="A1462" s="240" t="s">
        <v>347</v>
      </c>
      <c r="B1462" s="245">
        <v>132029</v>
      </c>
      <c r="C1462" s="245"/>
      <c r="D1462" s="245"/>
      <c r="E1462" s="245"/>
      <c r="F1462" s="245"/>
      <c r="G1462" s="245"/>
    </row>
    <row r="1464" spans="1:7" x14ac:dyDescent="0.3">
      <c r="A1464" s="240" t="s">
        <v>429</v>
      </c>
    </row>
    <row r="1465" spans="1:7" x14ac:dyDescent="0.3">
      <c r="A1465" s="240" t="s">
        <v>347</v>
      </c>
      <c r="B1465" s="245">
        <v>26066</v>
      </c>
      <c r="C1465" s="245"/>
      <c r="D1465" s="245"/>
      <c r="E1465" s="245"/>
      <c r="F1465" s="245"/>
      <c r="G1465" s="245"/>
    </row>
    <row r="1467" spans="1:7" x14ac:dyDescent="0.3">
      <c r="A1467" s="240" t="s">
        <v>430</v>
      </c>
    </row>
    <row r="1468" spans="1:7" x14ac:dyDescent="0.3">
      <c r="A1468" s="240" t="s">
        <v>346</v>
      </c>
    </row>
    <row r="1469" spans="1:7" x14ac:dyDescent="0.3">
      <c r="A1469" s="240" t="s">
        <v>431</v>
      </c>
    </row>
    <row r="1470" spans="1:7" x14ac:dyDescent="0.3">
      <c r="A1470" s="240" t="s">
        <v>347</v>
      </c>
      <c r="B1470" s="245">
        <v>-6</v>
      </c>
      <c r="C1470" s="245"/>
      <c r="D1470" s="245"/>
      <c r="E1470" s="245"/>
      <c r="F1470" s="245"/>
      <c r="G1470" s="245"/>
    </row>
    <row r="1471" spans="1:7" x14ac:dyDescent="0.3">
      <c r="A1471" s="240" t="s">
        <v>348</v>
      </c>
    </row>
    <row r="1472" spans="1:7" x14ac:dyDescent="0.3">
      <c r="A1472" s="240" t="s">
        <v>347</v>
      </c>
      <c r="B1472" s="245">
        <v>-6</v>
      </c>
      <c r="C1472" s="245"/>
      <c r="D1472" s="245"/>
      <c r="E1472" s="245"/>
      <c r="F1472" s="245"/>
      <c r="G1472" s="245"/>
    </row>
    <row r="1474" spans="1:7" x14ac:dyDescent="0.3">
      <c r="A1474" s="240" t="s">
        <v>432</v>
      </c>
    </row>
    <row r="1475" spans="1:7" x14ac:dyDescent="0.3">
      <c r="A1475" s="240" t="s">
        <v>347</v>
      </c>
      <c r="B1475" s="245">
        <v>-6</v>
      </c>
      <c r="C1475" s="245"/>
      <c r="D1475" s="245"/>
      <c r="E1475" s="245"/>
      <c r="F1475" s="245"/>
      <c r="G1475" s="245"/>
    </row>
    <row r="1477" spans="1:7" x14ac:dyDescent="0.3">
      <c r="A1477" s="240" t="s">
        <v>433</v>
      </c>
    </row>
    <row r="1478" spans="1:7" x14ac:dyDescent="0.3">
      <c r="A1478" s="240" t="s">
        <v>367</v>
      </c>
    </row>
    <row r="1479" spans="1:7" x14ac:dyDescent="0.3">
      <c r="A1479" s="240" t="s">
        <v>434</v>
      </c>
    </row>
    <row r="1480" spans="1:7" x14ac:dyDescent="0.3">
      <c r="A1480" s="240" t="s">
        <v>347</v>
      </c>
      <c r="B1480" s="245">
        <v>-78</v>
      </c>
      <c r="C1480" s="245"/>
      <c r="D1480" s="245"/>
      <c r="E1480" s="245"/>
      <c r="F1480" s="245"/>
      <c r="G1480" s="245"/>
    </row>
    <row r="1481" spans="1:7" x14ac:dyDescent="0.3">
      <c r="A1481" s="240" t="s">
        <v>368</v>
      </c>
    </row>
    <row r="1482" spans="1:7" x14ac:dyDescent="0.3">
      <c r="A1482" s="240" t="s">
        <v>347</v>
      </c>
      <c r="B1482" s="245">
        <v>-78</v>
      </c>
      <c r="C1482" s="245"/>
      <c r="D1482" s="245"/>
      <c r="E1482" s="245"/>
      <c r="F1482" s="245"/>
      <c r="G1482" s="245"/>
    </row>
    <row r="1484" spans="1:7" x14ac:dyDescent="0.3">
      <c r="A1484" s="240" t="s">
        <v>435</v>
      </c>
    </row>
    <row r="1485" spans="1:7" x14ac:dyDescent="0.3">
      <c r="A1485" s="240" t="s">
        <v>347</v>
      </c>
      <c r="B1485" s="245">
        <v>-78</v>
      </c>
      <c r="C1485" s="245"/>
      <c r="D1485" s="245"/>
      <c r="E1485" s="245"/>
      <c r="F1485" s="245"/>
      <c r="G1485" s="245"/>
    </row>
    <row r="1487" spans="1:7" x14ac:dyDescent="0.3">
      <c r="A1487" s="240" t="s">
        <v>436</v>
      </c>
    </row>
    <row r="1488" spans="1:7" x14ac:dyDescent="0.3">
      <c r="A1488" s="240" t="s">
        <v>370</v>
      </c>
    </row>
    <row r="1489" spans="1:7" x14ac:dyDescent="0.3">
      <c r="A1489" s="240" t="s">
        <v>437</v>
      </c>
    </row>
    <row r="1490" spans="1:7" x14ac:dyDescent="0.3">
      <c r="A1490" s="240" t="s">
        <v>347</v>
      </c>
      <c r="B1490" s="245">
        <v>-3675</v>
      </c>
      <c r="C1490" s="245"/>
      <c r="D1490" s="245"/>
      <c r="E1490" s="245"/>
      <c r="F1490" s="245"/>
      <c r="G1490" s="245"/>
    </row>
    <row r="1491" spans="1:7" x14ac:dyDescent="0.3">
      <c r="A1491" s="240" t="s">
        <v>371</v>
      </c>
    </row>
    <row r="1492" spans="1:7" x14ac:dyDescent="0.3">
      <c r="A1492" s="240" t="s">
        <v>347</v>
      </c>
      <c r="B1492" s="245">
        <v>3675</v>
      </c>
      <c r="C1492" s="245"/>
      <c r="D1492" s="245"/>
      <c r="E1492" s="245"/>
      <c r="F1492" s="245"/>
      <c r="G1492" s="245"/>
    </row>
    <row r="1494" spans="1:7" x14ac:dyDescent="0.3">
      <c r="A1494" s="240" t="s">
        <v>438</v>
      </c>
    </row>
    <row r="1495" spans="1:7" x14ac:dyDescent="0.3">
      <c r="A1495" s="240" t="s">
        <v>347</v>
      </c>
      <c r="B1495" s="245">
        <v>3675</v>
      </c>
      <c r="C1495" s="245"/>
      <c r="D1495" s="245"/>
      <c r="E1495" s="245"/>
      <c r="F1495" s="245"/>
      <c r="G1495" s="245"/>
    </row>
    <row r="1497" spans="1:7" x14ac:dyDescent="0.3">
      <c r="A1497" s="240" t="s">
        <v>439</v>
      </c>
    </row>
    <row r="1498" spans="1:7" x14ac:dyDescent="0.3">
      <c r="A1498" s="240" t="s">
        <v>347</v>
      </c>
      <c r="B1498" s="245">
        <v>-10484</v>
      </c>
      <c r="C1498" s="245"/>
      <c r="D1498" s="245"/>
      <c r="E1498" s="245"/>
      <c r="F1498" s="245"/>
      <c r="G1498" s="24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8E3B-A697-4A06-9E46-6CB760A2B5A5}">
  <sheetPr>
    <tabColor rgb="FFFFC000"/>
  </sheetPr>
  <dimension ref="A1:H1994"/>
  <sheetViews>
    <sheetView workbookViewId="0">
      <pane ySplit="7" topLeftCell="A65" activePane="bottomLeft" state="frozen"/>
      <selection sqref="A1:G1011"/>
      <selection pane="bottomLeft" sqref="A1:H1994"/>
    </sheetView>
  </sheetViews>
  <sheetFormatPr defaultColWidth="9.109375" defaultRowHeight="14.4" x14ac:dyDescent="0.3"/>
  <cols>
    <col min="1" max="1" width="23.77734375" style="346" customWidth="1"/>
    <col min="2" max="2" width="36.6640625" style="346" bestFit="1" customWidth="1"/>
    <col min="3" max="3" width="16.21875" style="346" bestFit="1" customWidth="1"/>
    <col min="4" max="4" width="16.21875" style="346" customWidth="1"/>
    <col min="5" max="7" width="14.5546875" style="346" bestFit="1" customWidth="1"/>
    <col min="8" max="16384" width="9.109375" style="346"/>
  </cols>
  <sheetData>
    <row r="1" spans="1:8" x14ac:dyDescent="0.3">
      <c r="A1" s="419" t="s">
        <v>2490</v>
      </c>
      <c r="B1" s="418"/>
      <c r="C1" s="418"/>
      <c r="D1" s="418"/>
      <c r="E1" s="418"/>
      <c r="F1" s="418"/>
      <c r="G1" s="418"/>
      <c r="H1" s="418"/>
    </row>
    <row r="2" spans="1:8" x14ac:dyDescent="0.3">
      <c r="A2" s="419" t="s">
        <v>4993</v>
      </c>
      <c r="B2" s="418"/>
      <c r="C2" s="418"/>
      <c r="D2" s="418"/>
      <c r="E2" s="418"/>
      <c r="F2" s="418"/>
      <c r="G2" s="418"/>
      <c r="H2" s="418"/>
    </row>
    <row r="3" spans="1:8" x14ac:dyDescent="0.3">
      <c r="A3" s="419" t="s">
        <v>441</v>
      </c>
      <c r="B3" s="418"/>
      <c r="C3" s="418"/>
      <c r="D3" s="418"/>
      <c r="E3" s="418"/>
      <c r="F3" s="418"/>
      <c r="G3" s="418"/>
      <c r="H3" s="418"/>
    </row>
    <row r="5" spans="1:8" x14ac:dyDescent="0.3">
      <c r="A5" s="419" t="s">
        <v>193</v>
      </c>
      <c r="B5" s="419" t="s">
        <v>193</v>
      </c>
      <c r="C5" s="421" t="s">
        <v>347</v>
      </c>
      <c r="D5" s="421" t="s">
        <v>193</v>
      </c>
      <c r="E5" s="421" t="s">
        <v>5011</v>
      </c>
      <c r="F5" s="421" t="s">
        <v>193</v>
      </c>
      <c r="G5" s="421" t="s">
        <v>193</v>
      </c>
      <c r="H5" s="421" t="s">
        <v>193</v>
      </c>
    </row>
    <row r="6" spans="1:8" x14ac:dyDescent="0.3">
      <c r="A6" s="419" t="s">
        <v>193</v>
      </c>
      <c r="B6" s="419" t="s">
        <v>193</v>
      </c>
      <c r="C6" s="421" t="s">
        <v>5018</v>
      </c>
      <c r="D6" s="421" t="s">
        <v>347</v>
      </c>
      <c r="E6" s="421" t="s">
        <v>5013</v>
      </c>
      <c r="F6" s="421" t="s">
        <v>5012</v>
      </c>
      <c r="G6" s="421" t="s">
        <v>5014</v>
      </c>
      <c r="H6" s="421" t="s">
        <v>5015</v>
      </c>
    </row>
    <row r="7" spans="1:8" x14ac:dyDescent="0.3">
      <c r="A7" s="420" t="s">
        <v>1781</v>
      </c>
      <c r="B7" s="420" t="s">
        <v>442</v>
      </c>
      <c r="C7" s="422" t="s">
        <v>41</v>
      </c>
      <c r="D7" s="422" t="s">
        <v>5016</v>
      </c>
      <c r="E7" s="422" t="s">
        <v>5021</v>
      </c>
      <c r="F7" s="422" t="s">
        <v>5020</v>
      </c>
      <c r="G7" s="422" t="s">
        <v>298</v>
      </c>
      <c r="H7" s="422" t="s">
        <v>5017</v>
      </c>
    </row>
    <row r="9" spans="1:8" x14ac:dyDescent="0.3">
      <c r="A9" s="419" t="s">
        <v>345</v>
      </c>
      <c r="B9" s="418"/>
      <c r="C9" s="418"/>
      <c r="D9" s="418"/>
      <c r="E9" s="418"/>
      <c r="F9" s="418"/>
      <c r="G9" s="418"/>
      <c r="H9" s="418"/>
    </row>
    <row r="10" spans="1:8" x14ac:dyDescent="0.3">
      <c r="A10" s="419" t="s">
        <v>1782</v>
      </c>
      <c r="B10" s="419" t="s">
        <v>43</v>
      </c>
      <c r="C10" s="423">
        <v>9278000</v>
      </c>
      <c r="D10" s="423">
        <v>9633776</v>
      </c>
      <c r="E10" s="423">
        <v>304247.44</v>
      </c>
      <c r="F10" s="423">
        <v>9633776.2599999998</v>
      </c>
      <c r="G10" s="423">
        <v>-0.26</v>
      </c>
      <c r="H10" s="423">
        <v>100</v>
      </c>
    </row>
    <row r="11" spans="1:8" x14ac:dyDescent="0.3">
      <c r="A11" s="419" t="s">
        <v>2551</v>
      </c>
      <c r="B11" s="419" t="s">
        <v>2552</v>
      </c>
      <c r="C11" s="423">
        <v>0</v>
      </c>
      <c r="D11" s="423">
        <v>0</v>
      </c>
      <c r="E11" s="423">
        <v>0</v>
      </c>
      <c r="F11" s="423">
        <v>0</v>
      </c>
      <c r="G11" s="423">
        <v>0</v>
      </c>
      <c r="H11" s="423">
        <v>0</v>
      </c>
    </row>
    <row r="12" spans="1:8" x14ac:dyDescent="0.3">
      <c r="A12" s="419" t="s">
        <v>2553</v>
      </c>
      <c r="B12" s="419" t="s">
        <v>2554</v>
      </c>
      <c r="C12" s="423">
        <v>0</v>
      </c>
      <c r="D12" s="423">
        <v>0</v>
      </c>
      <c r="E12" s="423">
        <v>0</v>
      </c>
      <c r="F12" s="423">
        <v>0</v>
      </c>
      <c r="G12" s="423">
        <v>0</v>
      </c>
      <c r="H12" s="423">
        <v>0</v>
      </c>
    </row>
    <row r="13" spans="1:8" x14ac:dyDescent="0.3">
      <c r="A13" s="419" t="s">
        <v>2555</v>
      </c>
      <c r="B13" s="419" t="s">
        <v>2556</v>
      </c>
      <c r="C13" s="423">
        <v>0</v>
      </c>
      <c r="D13" s="423">
        <v>0</v>
      </c>
      <c r="E13" s="423">
        <v>0</v>
      </c>
      <c r="F13" s="423">
        <v>0</v>
      </c>
      <c r="G13" s="423">
        <v>0</v>
      </c>
      <c r="H13" s="423">
        <v>0</v>
      </c>
    </row>
    <row r="14" spans="1:8" x14ac:dyDescent="0.3">
      <c r="A14" s="419" t="s">
        <v>2557</v>
      </c>
      <c r="B14" s="419" t="s">
        <v>2558</v>
      </c>
      <c r="C14" s="423">
        <v>0</v>
      </c>
      <c r="D14" s="423">
        <v>0</v>
      </c>
      <c r="E14" s="423">
        <v>0</v>
      </c>
      <c r="F14" s="423">
        <v>0</v>
      </c>
      <c r="G14" s="423">
        <v>0</v>
      </c>
      <c r="H14" s="423">
        <v>0</v>
      </c>
    </row>
    <row r="15" spans="1:8" x14ac:dyDescent="0.3">
      <c r="A15" s="419" t="s">
        <v>1783</v>
      </c>
      <c r="B15" s="419" t="s">
        <v>446</v>
      </c>
      <c r="C15" s="423">
        <v>50000</v>
      </c>
      <c r="D15" s="423">
        <v>50000</v>
      </c>
      <c r="E15" s="423">
        <v>30160.05</v>
      </c>
      <c r="F15" s="423">
        <v>30160.05</v>
      </c>
      <c r="G15" s="423">
        <v>19839.95</v>
      </c>
      <c r="H15" s="423">
        <v>60.32</v>
      </c>
    </row>
    <row r="16" spans="1:8" x14ac:dyDescent="0.3">
      <c r="A16" s="419" t="s">
        <v>1784</v>
      </c>
      <c r="B16" s="419" t="s">
        <v>47</v>
      </c>
      <c r="C16" s="423">
        <v>292000</v>
      </c>
      <c r="D16" s="423">
        <v>292000</v>
      </c>
      <c r="E16" s="423">
        <v>10412.040000000001</v>
      </c>
      <c r="F16" s="423">
        <v>270402.42</v>
      </c>
      <c r="G16" s="423">
        <v>21597.58</v>
      </c>
      <c r="H16" s="423">
        <v>92.6</v>
      </c>
    </row>
    <row r="17" spans="1:8" x14ac:dyDescent="0.3">
      <c r="A17" s="419" t="s">
        <v>1785</v>
      </c>
      <c r="B17" s="419" t="s">
        <v>48</v>
      </c>
      <c r="C17" s="423">
        <v>250000</v>
      </c>
      <c r="D17" s="423">
        <v>250000</v>
      </c>
      <c r="E17" s="423">
        <v>59372.9</v>
      </c>
      <c r="F17" s="423">
        <v>117736.17</v>
      </c>
      <c r="G17" s="423">
        <v>132263.82999999999</v>
      </c>
      <c r="H17" s="423">
        <v>47.09</v>
      </c>
    </row>
    <row r="18" spans="1:8" x14ac:dyDescent="0.3">
      <c r="A18" s="419" t="s">
        <v>2559</v>
      </c>
      <c r="B18" s="419" t="s">
        <v>2560</v>
      </c>
      <c r="C18" s="423">
        <v>0</v>
      </c>
      <c r="D18" s="423">
        <v>0</v>
      </c>
      <c r="E18" s="423">
        <v>0</v>
      </c>
      <c r="F18" s="423">
        <v>0</v>
      </c>
      <c r="G18" s="423">
        <v>0</v>
      </c>
      <c r="H18" s="423">
        <v>0</v>
      </c>
    </row>
    <row r="19" spans="1:8" x14ac:dyDescent="0.3">
      <c r="A19" s="419" t="s">
        <v>1786</v>
      </c>
      <c r="B19" s="419" t="s">
        <v>450</v>
      </c>
      <c r="C19" s="423">
        <v>1000</v>
      </c>
      <c r="D19" s="423">
        <v>1750</v>
      </c>
      <c r="E19" s="423">
        <v>1000</v>
      </c>
      <c r="F19" s="423">
        <v>1750</v>
      </c>
      <c r="G19" s="423">
        <v>0</v>
      </c>
      <c r="H19" s="423">
        <v>100</v>
      </c>
    </row>
    <row r="20" spans="1:8" x14ac:dyDescent="0.3">
      <c r="A20" s="419" t="s">
        <v>1787</v>
      </c>
      <c r="B20" s="419" t="s">
        <v>452</v>
      </c>
      <c r="C20" s="423">
        <v>50</v>
      </c>
      <c r="D20" s="423">
        <v>50</v>
      </c>
      <c r="E20" s="423">
        <v>0</v>
      </c>
      <c r="F20" s="423">
        <v>0</v>
      </c>
      <c r="G20" s="423">
        <v>50</v>
      </c>
      <c r="H20" s="423">
        <v>0</v>
      </c>
    </row>
    <row r="21" spans="1:8" x14ac:dyDescent="0.3">
      <c r="A21" s="419" t="s">
        <v>1788</v>
      </c>
      <c r="B21" s="419" t="s">
        <v>454</v>
      </c>
      <c r="C21" s="423">
        <v>8749</v>
      </c>
      <c r="D21" s="423">
        <v>8749</v>
      </c>
      <c r="E21" s="423">
        <v>0</v>
      </c>
      <c r="F21" s="423">
        <v>2080</v>
      </c>
      <c r="G21" s="423">
        <v>6669</v>
      </c>
      <c r="H21" s="423">
        <v>23.77</v>
      </c>
    </row>
    <row r="22" spans="1:8" x14ac:dyDescent="0.3">
      <c r="A22" s="419" t="s">
        <v>1789</v>
      </c>
      <c r="B22" s="419" t="s">
        <v>456</v>
      </c>
      <c r="C22" s="423">
        <v>206</v>
      </c>
      <c r="D22" s="423">
        <v>206</v>
      </c>
      <c r="E22" s="423">
        <v>0</v>
      </c>
      <c r="F22" s="423">
        <v>0</v>
      </c>
      <c r="G22" s="423">
        <v>206</v>
      </c>
      <c r="H22" s="423">
        <v>0</v>
      </c>
    </row>
    <row r="23" spans="1:8" x14ac:dyDescent="0.3">
      <c r="A23" s="419" t="s">
        <v>1790</v>
      </c>
      <c r="B23" s="419" t="s">
        <v>50</v>
      </c>
      <c r="C23" s="423">
        <v>160000</v>
      </c>
      <c r="D23" s="423">
        <v>160000</v>
      </c>
      <c r="E23" s="423">
        <v>33800.75</v>
      </c>
      <c r="F23" s="423">
        <v>71185.75</v>
      </c>
      <c r="G23" s="423">
        <v>88814.25</v>
      </c>
      <c r="H23" s="423">
        <v>44.49</v>
      </c>
    </row>
    <row r="24" spans="1:8" x14ac:dyDescent="0.3">
      <c r="A24" s="419" t="s">
        <v>1791</v>
      </c>
      <c r="B24" s="419" t="s">
        <v>459</v>
      </c>
      <c r="C24" s="423">
        <v>50000</v>
      </c>
      <c r="D24" s="423">
        <v>50000</v>
      </c>
      <c r="E24" s="423">
        <v>12885</v>
      </c>
      <c r="F24" s="423">
        <v>24830</v>
      </c>
      <c r="G24" s="423">
        <v>25170</v>
      </c>
      <c r="H24" s="423">
        <v>49.66</v>
      </c>
    </row>
    <row r="25" spans="1:8" x14ac:dyDescent="0.3">
      <c r="A25" s="419" t="s">
        <v>1792</v>
      </c>
      <c r="B25" s="419" t="s">
        <v>461</v>
      </c>
      <c r="C25" s="423">
        <v>50000</v>
      </c>
      <c r="D25" s="423">
        <v>50000</v>
      </c>
      <c r="E25" s="423">
        <v>11264.75</v>
      </c>
      <c r="F25" s="423">
        <v>22522.5</v>
      </c>
      <c r="G25" s="423">
        <v>27477.5</v>
      </c>
      <c r="H25" s="423">
        <v>45.05</v>
      </c>
    </row>
    <row r="26" spans="1:8" x14ac:dyDescent="0.3">
      <c r="A26" s="419" t="s">
        <v>1793</v>
      </c>
      <c r="B26" s="419" t="s">
        <v>463</v>
      </c>
      <c r="C26" s="423">
        <v>25000</v>
      </c>
      <c r="D26" s="423">
        <v>25000</v>
      </c>
      <c r="E26" s="423">
        <v>7271.25</v>
      </c>
      <c r="F26" s="423">
        <v>14377.5</v>
      </c>
      <c r="G26" s="423">
        <v>10622.5</v>
      </c>
      <c r="H26" s="423">
        <v>57.51</v>
      </c>
    </row>
    <row r="27" spans="1:8" x14ac:dyDescent="0.3">
      <c r="A27" s="419" t="s">
        <v>1794</v>
      </c>
      <c r="B27" s="419" t="s">
        <v>465</v>
      </c>
      <c r="C27" s="423">
        <v>5661</v>
      </c>
      <c r="D27" s="423">
        <v>5661</v>
      </c>
      <c r="E27" s="423">
        <v>136</v>
      </c>
      <c r="F27" s="423">
        <v>350</v>
      </c>
      <c r="G27" s="423">
        <v>5311</v>
      </c>
      <c r="H27" s="423">
        <v>6.18</v>
      </c>
    </row>
    <row r="28" spans="1:8" x14ac:dyDescent="0.3">
      <c r="A28" s="419" t="s">
        <v>1795</v>
      </c>
      <c r="B28" s="419" t="s">
        <v>467</v>
      </c>
      <c r="C28" s="423">
        <v>9884</v>
      </c>
      <c r="D28" s="423">
        <v>6200</v>
      </c>
      <c r="E28" s="423">
        <v>250</v>
      </c>
      <c r="F28" s="423">
        <v>1005</v>
      </c>
      <c r="G28" s="423">
        <v>5195</v>
      </c>
      <c r="H28" s="423">
        <v>16.21</v>
      </c>
    </row>
    <row r="29" spans="1:8" x14ac:dyDescent="0.3">
      <c r="A29" s="419" t="s">
        <v>1796</v>
      </c>
      <c r="B29" s="419" t="s">
        <v>469</v>
      </c>
      <c r="C29" s="423">
        <v>1029</v>
      </c>
      <c r="D29" s="423">
        <v>500</v>
      </c>
      <c r="E29" s="423">
        <v>0</v>
      </c>
      <c r="F29" s="423">
        <v>0</v>
      </c>
      <c r="G29" s="423">
        <v>500</v>
      </c>
      <c r="H29" s="423">
        <v>0</v>
      </c>
    </row>
    <row r="30" spans="1:8" x14ac:dyDescent="0.3">
      <c r="A30" s="419" t="s">
        <v>1797</v>
      </c>
      <c r="B30" s="419" t="s">
        <v>471</v>
      </c>
      <c r="C30" s="423">
        <v>4117</v>
      </c>
      <c r="D30" s="423">
        <v>4117</v>
      </c>
      <c r="E30" s="423">
        <v>600</v>
      </c>
      <c r="F30" s="423">
        <v>2860</v>
      </c>
      <c r="G30" s="423">
        <v>1257</v>
      </c>
      <c r="H30" s="423">
        <v>69.47</v>
      </c>
    </row>
    <row r="31" spans="1:8" x14ac:dyDescent="0.3">
      <c r="A31" s="419" t="s">
        <v>2561</v>
      </c>
      <c r="B31" s="419" t="s">
        <v>2562</v>
      </c>
      <c r="C31" s="423">
        <v>0</v>
      </c>
      <c r="D31" s="423">
        <v>0</v>
      </c>
      <c r="E31" s="423">
        <v>0</v>
      </c>
      <c r="F31" s="423">
        <v>0</v>
      </c>
      <c r="G31" s="423">
        <v>0</v>
      </c>
      <c r="H31" s="423">
        <v>0</v>
      </c>
    </row>
    <row r="32" spans="1:8" x14ac:dyDescent="0.3">
      <c r="A32" s="419" t="s">
        <v>1798</v>
      </c>
      <c r="B32" s="419" t="s">
        <v>473</v>
      </c>
      <c r="C32" s="423">
        <v>3088</v>
      </c>
      <c r="D32" s="423">
        <v>3088</v>
      </c>
      <c r="E32" s="423">
        <v>325</v>
      </c>
      <c r="F32" s="423">
        <v>910</v>
      </c>
      <c r="G32" s="423">
        <v>2178</v>
      </c>
      <c r="H32" s="423">
        <v>29.47</v>
      </c>
    </row>
    <row r="33" spans="1:8" x14ac:dyDescent="0.3">
      <c r="A33" s="419" t="s">
        <v>2563</v>
      </c>
      <c r="B33" s="419" t="s">
        <v>2564</v>
      </c>
      <c r="C33" s="423">
        <v>0</v>
      </c>
      <c r="D33" s="423">
        <v>5200</v>
      </c>
      <c r="E33" s="423">
        <v>5196.16</v>
      </c>
      <c r="F33" s="423">
        <v>5196.16</v>
      </c>
      <c r="G33" s="423">
        <v>3.84</v>
      </c>
      <c r="H33" s="423">
        <v>99.93</v>
      </c>
    </row>
    <row r="34" spans="1:8" x14ac:dyDescent="0.3">
      <c r="A34" s="419" t="s">
        <v>1799</v>
      </c>
      <c r="B34" s="419" t="s">
        <v>475</v>
      </c>
      <c r="C34" s="423">
        <v>6000</v>
      </c>
      <c r="D34" s="423">
        <v>6000</v>
      </c>
      <c r="E34" s="423">
        <v>0</v>
      </c>
      <c r="F34" s="423">
        <v>1500</v>
      </c>
      <c r="G34" s="423">
        <v>4500</v>
      </c>
      <c r="H34" s="423">
        <v>25</v>
      </c>
    </row>
    <row r="35" spans="1:8" x14ac:dyDescent="0.3">
      <c r="A35" s="419" t="s">
        <v>2565</v>
      </c>
      <c r="B35" s="419" t="s">
        <v>2566</v>
      </c>
      <c r="C35" s="423">
        <v>0</v>
      </c>
      <c r="D35" s="423">
        <v>0</v>
      </c>
      <c r="E35" s="423">
        <v>0</v>
      </c>
      <c r="F35" s="423">
        <v>0</v>
      </c>
      <c r="G35" s="423">
        <v>0</v>
      </c>
      <c r="H35" s="423">
        <v>0</v>
      </c>
    </row>
    <row r="36" spans="1:8" x14ac:dyDescent="0.3">
      <c r="A36" s="419" t="s">
        <v>1800</v>
      </c>
      <c r="B36" s="419" t="s">
        <v>477</v>
      </c>
      <c r="C36" s="423">
        <v>0</v>
      </c>
      <c r="D36" s="423">
        <v>2390</v>
      </c>
      <c r="E36" s="423">
        <v>515</v>
      </c>
      <c r="F36" s="423">
        <v>2390</v>
      </c>
      <c r="G36" s="423">
        <v>0</v>
      </c>
      <c r="H36" s="423">
        <v>100</v>
      </c>
    </row>
    <row r="37" spans="1:8" x14ac:dyDescent="0.3">
      <c r="A37" s="419" t="s">
        <v>1801</v>
      </c>
      <c r="B37" s="419" t="s">
        <v>479</v>
      </c>
      <c r="C37" s="423">
        <v>0</v>
      </c>
      <c r="D37" s="423">
        <v>69084</v>
      </c>
      <c r="E37" s="423">
        <v>13464</v>
      </c>
      <c r="F37" s="423">
        <v>69083.64</v>
      </c>
      <c r="G37" s="423">
        <v>0.36</v>
      </c>
      <c r="H37" s="423">
        <v>100</v>
      </c>
    </row>
    <row r="38" spans="1:8" x14ac:dyDescent="0.3">
      <c r="A38" s="419" t="s">
        <v>1802</v>
      </c>
      <c r="B38" s="419" t="s">
        <v>481</v>
      </c>
      <c r="C38" s="423">
        <v>0</v>
      </c>
      <c r="D38" s="423">
        <v>695837</v>
      </c>
      <c r="E38" s="423">
        <v>0</v>
      </c>
      <c r="F38" s="423">
        <v>695836.5</v>
      </c>
      <c r="G38" s="423">
        <v>0.5</v>
      </c>
      <c r="H38" s="423">
        <v>100</v>
      </c>
    </row>
    <row r="39" spans="1:8" x14ac:dyDescent="0.3">
      <c r="A39" s="419" t="s">
        <v>1803</v>
      </c>
      <c r="B39" s="419" t="s">
        <v>483</v>
      </c>
      <c r="C39" s="423">
        <v>772</v>
      </c>
      <c r="D39" s="423">
        <v>772</v>
      </c>
      <c r="E39" s="423">
        <v>0</v>
      </c>
      <c r="F39" s="423">
        <v>0</v>
      </c>
      <c r="G39" s="423">
        <v>772</v>
      </c>
      <c r="H39" s="423">
        <v>0</v>
      </c>
    </row>
    <row r="40" spans="1:8" x14ac:dyDescent="0.3">
      <c r="A40" s="419" t="s">
        <v>1804</v>
      </c>
      <c r="B40" s="419" t="s">
        <v>485</v>
      </c>
      <c r="C40" s="423">
        <v>14409</v>
      </c>
      <c r="D40" s="423">
        <v>16789</v>
      </c>
      <c r="E40" s="423">
        <v>4206.95</v>
      </c>
      <c r="F40" s="423">
        <v>16789.3</v>
      </c>
      <c r="G40" s="423">
        <v>-0.3</v>
      </c>
      <c r="H40" s="423">
        <v>100</v>
      </c>
    </row>
    <row r="41" spans="1:8" x14ac:dyDescent="0.3">
      <c r="A41" s="419" t="s">
        <v>1805</v>
      </c>
      <c r="B41" s="419" t="s">
        <v>487</v>
      </c>
      <c r="C41" s="423">
        <v>4117</v>
      </c>
      <c r="D41" s="423">
        <v>4117</v>
      </c>
      <c r="E41" s="423">
        <v>1527.24</v>
      </c>
      <c r="F41" s="423">
        <v>1527.24</v>
      </c>
      <c r="G41" s="423">
        <v>2589.7600000000002</v>
      </c>
      <c r="H41" s="423">
        <v>37.1</v>
      </c>
    </row>
    <row r="42" spans="1:8" x14ac:dyDescent="0.3">
      <c r="A42" s="419" t="s">
        <v>1806</v>
      </c>
      <c r="B42" s="419" t="s">
        <v>489</v>
      </c>
      <c r="C42" s="423">
        <v>4632</v>
      </c>
      <c r="D42" s="423">
        <v>4632</v>
      </c>
      <c r="E42" s="423">
        <v>0</v>
      </c>
      <c r="F42" s="423">
        <v>0</v>
      </c>
      <c r="G42" s="423">
        <v>4632</v>
      </c>
      <c r="H42" s="423">
        <v>0</v>
      </c>
    </row>
    <row r="43" spans="1:8" x14ac:dyDescent="0.3">
      <c r="A43" s="419" t="s">
        <v>1807</v>
      </c>
      <c r="B43" s="419" t="s">
        <v>491</v>
      </c>
      <c r="C43" s="423">
        <v>464000</v>
      </c>
      <c r="D43" s="423">
        <v>464000</v>
      </c>
      <c r="E43" s="423">
        <v>0</v>
      </c>
      <c r="F43" s="423">
        <v>160130.82</v>
      </c>
      <c r="G43" s="423">
        <v>303869.18</v>
      </c>
      <c r="H43" s="423">
        <v>34.51</v>
      </c>
    </row>
    <row r="44" spans="1:8" x14ac:dyDescent="0.3">
      <c r="A44" s="419" t="s">
        <v>1808</v>
      </c>
      <c r="B44" s="419" t="s">
        <v>49</v>
      </c>
      <c r="C44" s="423">
        <v>354000</v>
      </c>
      <c r="D44" s="423">
        <v>40000</v>
      </c>
      <c r="E44" s="423">
        <v>19113.75</v>
      </c>
      <c r="F44" s="423">
        <v>19113.75</v>
      </c>
      <c r="G44" s="423">
        <v>20886.25</v>
      </c>
      <c r="H44" s="423">
        <v>47.78</v>
      </c>
    </row>
    <row r="45" spans="1:8" x14ac:dyDescent="0.3">
      <c r="A45" s="419" t="s">
        <v>2567</v>
      </c>
      <c r="B45" s="419" t="s">
        <v>2568</v>
      </c>
      <c r="C45" s="423">
        <v>0</v>
      </c>
      <c r="D45" s="423">
        <v>0</v>
      </c>
      <c r="E45" s="423">
        <v>0</v>
      </c>
      <c r="F45" s="423">
        <v>0</v>
      </c>
      <c r="G45" s="423">
        <v>0</v>
      </c>
      <c r="H45" s="423">
        <v>0</v>
      </c>
    </row>
    <row r="46" spans="1:8" x14ac:dyDescent="0.3">
      <c r="A46" s="419" t="s">
        <v>1809</v>
      </c>
      <c r="B46" s="419" t="s">
        <v>45</v>
      </c>
      <c r="C46" s="423">
        <v>1160000</v>
      </c>
      <c r="D46" s="423">
        <v>1200000</v>
      </c>
      <c r="E46" s="423">
        <v>460048</v>
      </c>
      <c r="F46" s="423">
        <v>692794</v>
      </c>
      <c r="G46" s="423">
        <v>507206</v>
      </c>
      <c r="H46" s="423">
        <v>57.73</v>
      </c>
    </row>
    <row r="47" spans="1:8" x14ac:dyDescent="0.3">
      <c r="A47" s="419" t="s">
        <v>1810</v>
      </c>
      <c r="B47" s="419" t="s">
        <v>495</v>
      </c>
      <c r="C47" s="423">
        <v>46140</v>
      </c>
      <c r="D47" s="423">
        <v>40000</v>
      </c>
      <c r="E47" s="423">
        <v>15304</v>
      </c>
      <c r="F47" s="423">
        <v>22809</v>
      </c>
      <c r="G47" s="423">
        <v>17191</v>
      </c>
      <c r="H47" s="423">
        <v>57.02</v>
      </c>
    </row>
    <row r="48" spans="1:8" x14ac:dyDescent="0.3">
      <c r="A48" s="419" t="s">
        <v>1811</v>
      </c>
      <c r="B48" s="419" t="s">
        <v>178</v>
      </c>
      <c r="C48" s="423">
        <v>160000</v>
      </c>
      <c r="D48" s="423">
        <v>239003</v>
      </c>
      <c r="E48" s="423">
        <v>96560.16</v>
      </c>
      <c r="F48" s="423">
        <v>98823.52</v>
      </c>
      <c r="G48" s="423">
        <v>140179.48000000001</v>
      </c>
      <c r="H48" s="423">
        <v>41.35</v>
      </c>
    </row>
    <row r="49" spans="1:8" x14ac:dyDescent="0.3">
      <c r="A49" s="419" t="s">
        <v>2569</v>
      </c>
      <c r="B49" s="419" t="s">
        <v>2570</v>
      </c>
      <c r="C49" s="423">
        <v>0</v>
      </c>
      <c r="D49" s="423">
        <v>0</v>
      </c>
      <c r="E49" s="423">
        <v>0</v>
      </c>
      <c r="F49" s="423">
        <v>0</v>
      </c>
      <c r="G49" s="423">
        <v>0</v>
      </c>
      <c r="H49" s="423">
        <v>0</v>
      </c>
    </row>
    <row r="50" spans="1:8" x14ac:dyDescent="0.3">
      <c r="A50" s="419" t="s">
        <v>1812</v>
      </c>
      <c r="B50" s="419" t="s">
        <v>498</v>
      </c>
      <c r="C50" s="423">
        <v>8234</v>
      </c>
      <c r="D50" s="423">
        <v>8234</v>
      </c>
      <c r="E50" s="423">
        <v>2850</v>
      </c>
      <c r="F50" s="423">
        <v>7900</v>
      </c>
      <c r="G50" s="423">
        <v>334</v>
      </c>
      <c r="H50" s="423">
        <v>95.94</v>
      </c>
    </row>
    <row r="51" spans="1:8" x14ac:dyDescent="0.3">
      <c r="A51" s="419" t="s">
        <v>1813</v>
      </c>
      <c r="B51" s="419" t="s">
        <v>46</v>
      </c>
      <c r="C51" s="423">
        <v>312000</v>
      </c>
      <c r="D51" s="423">
        <v>312000</v>
      </c>
      <c r="E51" s="423">
        <v>66228.98</v>
      </c>
      <c r="F51" s="423">
        <v>140150.22</v>
      </c>
      <c r="G51" s="423">
        <v>171849.78</v>
      </c>
      <c r="H51" s="423">
        <v>44.92</v>
      </c>
    </row>
    <row r="52" spans="1:8" x14ac:dyDescent="0.3">
      <c r="A52" s="419" t="s">
        <v>2571</v>
      </c>
      <c r="B52" s="419" t="s">
        <v>2572</v>
      </c>
      <c r="C52" s="423">
        <v>0</v>
      </c>
      <c r="D52" s="423">
        <v>0</v>
      </c>
      <c r="E52" s="423">
        <v>0</v>
      </c>
      <c r="F52" s="423">
        <v>0</v>
      </c>
      <c r="G52" s="423">
        <v>0</v>
      </c>
      <c r="H52" s="423">
        <v>0</v>
      </c>
    </row>
    <row r="53" spans="1:8" x14ac:dyDescent="0.3">
      <c r="A53" s="419" t="s">
        <v>2573</v>
      </c>
      <c r="B53" s="419" t="s">
        <v>2574</v>
      </c>
      <c r="C53" s="423">
        <v>0</v>
      </c>
      <c r="D53" s="423">
        <v>0</v>
      </c>
      <c r="E53" s="423">
        <v>0</v>
      </c>
      <c r="F53" s="423">
        <v>0</v>
      </c>
      <c r="G53" s="423">
        <v>0</v>
      </c>
      <c r="H53" s="423">
        <v>0</v>
      </c>
    </row>
    <row r="54" spans="1:8" x14ac:dyDescent="0.3">
      <c r="A54" s="419" t="s">
        <v>1814</v>
      </c>
      <c r="B54" s="419" t="s">
        <v>501</v>
      </c>
      <c r="C54" s="423">
        <v>5146</v>
      </c>
      <c r="D54" s="423">
        <v>5146</v>
      </c>
      <c r="E54" s="423">
        <v>1271</v>
      </c>
      <c r="F54" s="423">
        <v>3476</v>
      </c>
      <c r="G54" s="423">
        <v>1670</v>
      </c>
      <c r="H54" s="423">
        <v>67.55</v>
      </c>
    </row>
    <row r="55" spans="1:8" x14ac:dyDescent="0.3">
      <c r="A55" s="419" t="s">
        <v>2575</v>
      </c>
      <c r="B55" s="419" t="s">
        <v>2576</v>
      </c>
      <c r="C55" s="423">
        <v>0</v>
      </c>
      <c r="D55" s="423">
        <v>0</v>
      </c>
      <c r="E55" s="423">
        <v>0</v>
      </c>
      <c r="F55" s="423">
        <v>0</v>
      </c>
      <c r="G55" s="423">
        <v>0</v>
      </c>
      <c r="H55" s="423">
        <v>0</v>
      </c>
    </row>
    <row r="56" spans="1:8" x14ac:dyDescent="0.3">
      <c r="A56" s="419" t="s">
        <v>1815</v>
      </c>
      <c r="B56" s="419" t="s">
        <v>503</v>
      </c>
      <c r="C56" s="423">
        <v>10000</v>
      </c>
      <c r="D56" s="423">
        <v>10000</v>
      </c>
      <c r="E56" s="423">
        <v>10000</v>
      </c>
      <c r="F56" s="423">
        <v>10000</v>
      </c>
      <c r="G56" s="423">
        <v>0</v>
      </c>
      <c r="H56" s="423">
        <v>100</v>
      </c>
    </row>
    <row r="57" spans="1:8" x14ac:dyDescent="0.3">
      <c r="A57" s="419" t="s">
        <v>2577</v>
      </c>
      <c r="B57" s="419" t="s">
        <v>2578</v>
      </c>
      <c r="C57" s="423">
        <v>0</v>
      </c>
      <c r="D57" s="423">
        <v>0</v>
      </c>
      <c r="E57" s="423">
        <v>0</v>
      </c>
      <c r="F57" s="423">
        <v>0</v>
      </c>
      <c r="G57" s="423">
        <v>0</v>
      </c>
      <c r="H57" s="423">
        <v>0</v>
      </c>
    </row>
    <row r="58" spans="1:8" x14ac:dyDescent="0.3">
      <c r="A58" s="419" t="s">
        <v>1816</v>
      </c>
      <c r="B58" s="419" t="s">
        <v>505</v>
      </c>
      <c r="C58" s="423">
        <v>284</v>
      </c>
      <c r="D58" s="423">
        <v>1197</v>
      </c>
      <c r="E58" s="423">
        <v>347.66</v>
      </c>
      <c r="F58" s="423">
        <v>1196.52</v>
      </c>
      <c r="G58" s="423">
        <v>0.48</v>
      </c>
      <c r="H58" s="423">
        <v>99.96</v>
      </c>
    </row>
    <row r="59" spans="1:8" x14ac:dyDescent="0.3">
      <c r="A59" s="419" t="s">
        <v>2579</v>
      </c>
      <c r="B59" s="419" t="s">
        <v>2580</v>
      </c>
      <c r="C59" s="423">
        <v>0</v>
      </c>
      <c r="D59" s="423">
        <v>0</v>
      </c>
      <c r="E59" s="423">
        <v>0</v>
      </c>
      <c r="F59" s="423">
        <v>0</v>
      </c>
      <c r="G59" s="423">
        <v>0</v>
      </c>
      <c r="H59" s="423">
        <v>0</v>
      </c>
    </row>
    <row r="60" spans="1:8" x14ac:dyDescent="0.3">
      <c r="A60" s="419" t="s">
        <v>2581</v>
      </c>
      <c r="B60" s="419" t="s">
        <v>2582</v>
      </c>
      <c r="C60" s="423">
        <v>0</v>
      </c>
      <c r="D60" s="423">
        <v>0</v>
      </c>
      <c r="E60" s="423">
        <v>0</v>
      </c>
      <c r="F60" s="423">
        <v>0</v>
      </c>
      <c r="G60" s="423">
        <v>0</v>
      </c>
      <c r="H60" s="423">
        <v>0</v>
      </c>
    </row>
    <row r="61" spans="1:8" x14ac:dyDescent="0.3">
      <c r="A61" s="419" t="s">
        <v>2583</v>
      </c>
      <c r="B61" s="419" t="s">
        <v>2584</v>
      </c>
      <c r="C61" s="423">
        <v>0</v>
      </c>
      <c r="D61" s="423">
        <v>0</v>
      </c>
      <c r="E61" s="423">
        <v>0</v>
      </c>
      <c r="F61" s="423">
        <v>0</v>
      </c>
      <c r="G61" s="423">
        <v>0</v>
      </c>
      <c r="H61" s="423">
        <v>0</v>
      </c>
    </row>
    <row r="62" spans="1:8" x14ac:dyDescent="0.3">
      <c r="A62" s="419" t="s">
        <v>1817</v>
      </c>
      <c r="B62" s="419" t="s">
        <v>507</v>
      </c>
      <c r="C62" s="423">
        <v>3088</v>
      </c>
      <c r="D62" s="423">
        <v>3088</v>
      </c>
      <c r="E62" s="423">
        <v>986.84</v>
      </c>
      <c r="F62" s="423">
        <v>986.84</v>
      </c>
      <c r="G62" s="423">
        <v>2101.16</v>
      </c>
      <c r="H62" s="423">
        <v>31.96</v>
      </c>
    </row>
    <row r="63" spans="1:8" x14ac:dyDescent="0.3">
      <c r="A63" s="419" t="s">
        <v>1818</v>
      </c>
      <c r="B63" s="419" t="s">
        <v>509</v>
      </c>
      <c r="C63" s="423">
        <v>2058</v>
      </c>
      <c r="D63" s="423">
        <v>2058</v>
      </c>
      <c r="E63" s="423">
        <v>776.99</v>
      </c>
      <c r="F63" s="423">
        <v>776.99</v>
      </c>
      <c r="G63" s="423">
        <v>1281.01</v>
      </c>
      <c r="H63" s="423">
        <v>37.75</v>
      </c>
    </row>
    <row r="64" spans="1:8" x14ac:dyDescent="0.3">
      <c r="A64" s="419" t="s">
        <v>1819</v>
      </c>
      <c r="B64" s="419" t="s">
        <v>511</v>
      </c>
      <c r="C64" s="423">
        <v>1235</v>
      </c>
      <c r="D64" s="423">
        <v>1235</v>
      </c>
      <c r="E64" s="423">
        <v>383.33</v>
      </c>
      <c r="F64" s="423">
        <v>383.33</v>
      </c>
      <c r="G64" s="423">
        <v>851.67</v>
      </c>
      <c r="H64" s="423">
        <v>31.04</v>
      </c>
    </row>
    <row r="65" spans="1:8" x14ac:dyDescent="0.3">
      <c r="A65" s="419" t="s">
        <v>2585</v>
      </c>
      <c r="B65" s="419" t="s">
        <v>2586</v>
      </c>
      <c r="C65" s="423">
        <v>0</v>
      </c>
      <c r="D65" s="423">
        <v>0</v>
      </c>
      <c r="E65" s="423">
        <v>0</v>
      </c>
      <c r="F65" s="423">
        <v>0</v>
      </c>
      <c r="G65" s="423">
        <v>0</v>
      </c>
      <c r="H65" s="423">
        <v>0</v>
      </c>
    </row>
    <row r="66" spans="1:8" x14ac:dyDescent="0.3">
      <c r="A66" s="419" t="s">
        <v>1820</v>
      </c>
      <c r="B66" s="419" t="s">
        <v>513</v>
      </c>
      <c r="C66" s="423">
        <v>823</v>
      </c>
      <c r="D66" s="423">
        <v>823</v>
      </c>
      <c r="E66" s="423">
        <v>30</v>
      </c>
      <c r="F66" s="423">
        <v>55</v>
      </c>
      <c r="G66" s="423">
        <v>768</v>
      </c>
      <c r="H66" s="423">
        <v>6.68</v>
      </c>
    </row>
    <row r="67" spans="1:8" x14ac:dyDescent="0.3">
      <c r="A67" s="419" t="s">
        <v>2587</v>
      </c>
      <c r="B67" s="419" t="s">
        <v>2588</v>
      </c>
      <c r="C67" s="423">
        <v>0</v>
      </c>
      <c r="D67" s="423">
        <v>0</v>
      </c>
      <c r="E67" s="423">
        <v>0</v>
      </c>
      <c r="F67" s="423">
        <v>0</v>
      </c>
      <c r="G67" s="423">
        <v>0</v>
      </c>
      <c r="H67" s="423">
        <v>0</v>
      </c>
    </row>
    <row r="68" spans="1:8" x14ac:dyDescent="0.3">
      <c r="A68" s="419" t="s">
        <v>1821</v>
      </c>
      <c r="B68" s="419" t="s">
        <v>515</v>
      </c>
      <c r="C68" s="423">
        <v>6175</v>
      </c>
      <c r="D68" s="423">
        <v>6175</v>
      </c>
      <c r="E68" s="423">
        <v>1615</v>
      </c>
      <c r="F68" s="423">
        <v>3655</v>
      </c>
      <c r="G68" s="423">
        <v>2520</v>
      </c>
      <c r="H68" s="423">
        <v>59.19</v>
      </c>
    </row>
    <row r="69" spans="1:8" x14ac:dyDescent="0.3">
      <c r="A69" s="419" t="s">
        <v>2589</v>
      </c>
      <c r="B69" s="419" t="s">
        <v>2590</v>
      </c>
      <c r="C69" s="423">
        <v>0</v>
      </c>
      <c r="D69" s="423">
        <v>0</v>
      </c>
      <c r="E69" s="423">
        <v>0</v>
      </c>
      <c r="F69" s="423">
        <v>0</v>
      </c>
      <c r="G69" s="423">
        <v>0</v>
      </c>
      <c r="H69" s="423">
        <v>0</v>
      </c>
    </row>
    <row r="70" spans="1:8" x14ac:dyDescent="0.3">
      <c r="A70" s="419" t="s">
        <v>1822</v>
      </c>
      <c r="B70" s="419" t="s">
        <v>517</v>
      </c>
      <c r="C70" s="423">
        <v>515</v>
      </c>
      <c r="D70" s="423">
        <v>600</v>
      </c>
      <c r="E70" s="423">
        <v>390</v>
      </c>
      <c r="F70" s="423">
        <v>630</v>
      </c>
      <c r="G70" s="423">
        <v>-30</v>
      </c>
      <c r="H70" s="423">
        <v>105</v>
      </c>
    </row>
    <row r="71" spans="1:8" x14ac:dyDescent="0.3">
      <c r="A71" s="419" t="s">
        <v>2591</v>
      </c>
      <c r="B71" s="419" t="s">
        <v>2592</v>
      </c>
      <c r="C71" s="423">
        <v>0</v>
      </c>
      <c r="D71" s="423">
        <v>0</v>
      </c>
      <c r="E71" s="423">
        <v>0</v>
      </c>
      <c r="F71" s="423">
        <v>0</v>
      </c>
      <c r="G71" s="423">
        <v>0</v>
      </c>
      <c r="H71" s="423">
        <v>0</v>
      </c>
    </row>
    <row r="72" spans="1:8" x14ac:dyDescent="0.3">
      <c r="A72" s="419" t="s">
        <v>2593</v>
      </c>
      <c r="B72" s="419" t="s">
        <v>2594</v>
      </c>
      <c r="C72" s="423">
        <v>0</v>
      </c>
      <c r="D72" s="423">
        <v>0</v>
      </c>
      <c r="E72" s="423">
        <v>0</v>
      </c>
      <c r="F72" s="423">
        <v>0</v>
      </c>
      <c r="G72" s="423">
        <v>0</v>
      </c>
      <c r="H72" s="423">
        <v>0</v>
      </c>
    </row>
    <row r="73" spans="1:8" x14ac:dyDescent="0.3">
      <c r="A73" s="419" t="s">
        <v>2595</v>
      </c>
      <c r="B73" s="419" t="s">
        <v>2596</v>
      </c>
      <c r="C73" s="423">
        <v>0</v>
      </c>
      <c r="D73" s="423">
        <v>0</v>
      </c>
      <c r="E73" s="423">
        <v>0</v>
      </c>
      <c r="F73" s="423">
        <v>0</v>
      </c>
      <c r="G73" s="423">
        <v>0</v>
      </c>
      <c r="H73" s="423">
        <v>0</v>
      </c>
    </row>
    <row r="74" spans="1:8" x14ac:dyDescent="0.3">
      <c r="A74" s="419" t="s">
        <v>1823</v>
      </c>
      <c r="B74" s="419" t="s">
        <v>519</v>
      </c>
      <c r="C74" s="423">
        <v>27</v>
      </c>
      <c r="D74" s="423">
        <v>1206</v>
      </c>
      <c r="E74" s="423">
        <v>678.42</v>
      </c>
      <c r="F74" s="423">
        <v>1356.84</v>
      </c>
      <c r="G74" s="423">
        <v>-150.84</v>
      </c>
      <c r="H74" s="423">
        <v>112.51</v>
      </c>
    </row>
    <row r="75" spans="1:8" x14ac:dyDescent="0.3">
      <c r="A75" s="419" t="s">
        <v>1824</v>
      </c>
      <c r="B75" s="419" t="s">
        <v>521</v>
      </c>
      <c r="C75" s="423">
        <v>206</v>
      </c>
      <c r="D75" s="423">
        <v>675</v>
      </c>
      <c r="E75" s="423">
        <v>450</v>
      </c>
      <c r="F75" s="423">
        <v>675</v>
      </c>
      <c r="G75" s="423">
        <v>0</v>
      </c>
      <c r="H75" s="423">
        <v>100</v>
      </c>
    </row>
    <row r="76" spans="1:8" x14ac:dyDescent="0.3">
      <c r="A76" s="419" t="s">
        <v>2597</v>
      </c>
      <c r="B76" s="419" t="s">
        <v>2598</v>
      </c>
      <c r="C76" s="423">
        <v>0</v>
      </c>
      <c r="D76" s="423">
        <v>0</v>
      </c>
      <c r="E76" s="423">
        <v>0</v>
      </c>
      <c r="F76" s="423">
        <v>0</v>
      </c>
      <c r="G76" s="423">
        <v>0</v>
      </c>
      <c r="H76" s="423">
        <v>0</v>
      </c>
    </row>
    <row r="77" spans="1:8" x14ac:dyDescent="0.3">
      <c r="A77" s="419" t="s">
        <v>2599</v>
      </c>
      <c r="B77" s="419" t="s">
        <v>2600</v>
      </c>
      <c r="C77" s="423">
        <v>0</v>
      </c>
      <c r="D77" s="423">
        <v>0</v>
      </c>
      <c r="E77" s="423">
        <v>0</v>
      </c>
      <c r="F77" s="423">
        <v>0</v>
      </c>
      <c r="G77" s="423">
        <v>0</v>
      </c>
      <c r="H77" s="423">
        <v>0</v>
      </c>
    </row>
    <row r="78" spans="1:8" x14ac:dyDescent="0.3">
      <c r="A78" s="419" t="s">
        <v>1825</v>
      </c>
      <c r="B78" s="419" t="s">
        <v>243</v>
      </c>
      <c r="C78" s="423">
        <v>0</v>
      </c>
      <c r="D78" s="423">
        <v>0</v>
      </c>
      <c r="E78" s="423">
        <v>0</v>
      </c>
      <c r="F78" s="423">
        <v>0</v>
      </c>
      <c r="G78" s="423">
        <v>0</v>
      </c>
      <c r="H78" s="423">
        <v>0</v>
      </c>
    </row>
    <row r="79" spans="1:8" x14ac:dyDescent="0.3">
      <c r="A79" s="419" t="s">
        <v>1826</v>
      </c>
      <c r="B79" s="419" t="s">
        <v>179</v>
      </c>
      <c r="C79" s="423">
        <v>97773</v>
      </c>
      <c r="D79" s="423">
        <v>97773</v>
      </c>
      <c r="E79" s="423">
        <v>22393.95</v>
      </c>
      <c r="F79" s="423">
        <v>39990.54</v>
      </c>
      <c r="G79" s="423">
        <v>57782.46</v>
      </c>
      <c r="H79" s="423">
        <v>40.9</v>
      </c>
    </row>
    <row r="80" spans="1:8" x14ac:dyDescent="0.3">
      <c r="A80" s="419" t="s">
        <v>1827</v>
      </c>
      <c r="B80" s="419" t="s">
        <v>245</v>
      </c>
      <c r="C80" s="423">
        <v>50000</v>
      </c>
      <c r="D80" s="423">
        <v>0</v>
      </c>
      <c r="E80" s="423">
        <v>0</v>
      </c>
      <c r="F80" s="423">
        <v>0</v>
      </c>
      <c r="G80" s="423">
        <v>0</v>
      </c>
      <c r="H80" s="423">
        <v>0</v>
      </c>
    </row>
    <row r="81" spans="1:8" x14ac:dyDescent="0.3">
      <c r="A81" s="419" t="s">
        <v>2601</v>
      </c>
      <c r="B81" s="419" t="s">
        <v>2602</v>
      </c>
      <c r="C81" s="423">
        <v>0</v>
      </c>
      <c r="D81" s="423">
        <v>0</v>
      </c>
      <c r="E81" s="423">
        <v>0</v>
      </c>
      <c r="F81" s="423">
        <v>0</v>
      </c>
      <c r="G81" s="423">
        <v>0</v>
      </c>
      <c r="H81" s="423">
        <v>0</v>
      </c>
    </row>
    <row r="82" spans="1:8" x14ac:dyDescent="0.3">
      <c r="A82" s="419" t="s">
        <v>1828</v>
      </c>
      <c r="B82" s="419" t="s">
        <v>525</v>
      </c>
      <c r="C82" s="423">
        <v>0</v>
      </c>
      <c r="D82" s="423">
        <v>10000</v>
      </c>
      <c r="E82" s="423">
        <v>6000</v>
      </c>
      <c r="F82" s="423">
        <v>8146.77</v>
      </c>
      <c r="G82" s="423">
        <v>1853.23</v>
      </c>
      <c r="H82" s="423">
        <v>81.47</v>
      </c>
    </row>
    <row r="83" spans="1:8" x14ac:dyDescent="0.3">
      <c r="A83" s="419" t="s">
        <v>2603</v>
      </c>
      <c r="B83" s="419" t="s">
        <v>2604</v>
      </c>
      <c r="C83" s="423">
        <v>0</v>
      </c>
      <c r="D83" s="423">
        <v>0</v>
      </c>
      <c r="E83" s="423">
        <v>0</v>
      </c>
      <c r="F83" s="423">
        <v>0</v>
      </c>
      <c r="G83" s="423">
        <v>0</v>
      </c>
      <c r="H83" s="423">
        <v>0</v>
      </c>
    </row>
    <row r="84" spans="1:8" x14ac:dyDescent="0.3">
      <c r="A84" s="419" t="s">
        <v>2605</v>
      </c>
      <c r="B84" s="419" t="s">
        <v>2606</v>
      </c>
      <c r="C84" s="423">
        <v>0</v>
      </c>
      <c r="D84" s="423">
        <v>0</v>
      </c>
      <c r="E84" s="423">
        <v>0</v>
      </c>
      <c r="F84" s="423">
        <v>0</v>
      </c>
      <c r="G84" s="423">
        <v>0</v>
      </c>
      <c r="H84" s="423">
        <v>0</v>
      </c>
    </row>
    <row r="85" spans="1:8" x14ac:dyDescent="0.3">
      <c r="A85" s="419" t="s">
        <v>2607</v>
      </c>
      <c r="B85" s="419" t="s">
        <v>2608</v>
      </c>
      <c r="C85" s="423">
        <v>0</v>
      </c>
      <c r="D85" s="423">
        <v>0</v>
      </c>
      <c r="E85" s="423">
        <v>0</v>
      </c>
      <c r="F85" s="423">
        <v>0</v>
      </c>
      <c r="G85" s="423">
        <v>0</v>
      </c>
      <c r="H85" s="423">
        <v>0</v>
      </c>
    </row>
    <row r="86" spans="1:8" x14ac:dyDescent="0.3">
      <c r="A86" s="419" t="s">
        <v>2609</v>
      </c>
      <c r="B86" s="419" t="s">
        <v>2610</v>
      </c>
      <c r="C86" s="423">
        <v>0</v>
      </c>
      <c r="D86" s="423">
        <v>0</v>
      </c>
      <c r="E86" s="423">
        <v>0</v>
      </c>
      <c r="F86" s="423">
        <v>0</v>
      </c>
      <c r="G86" s="423">
        <v>0</v>
      </c>
      <c r="H86" s="423">
        <v>0</v>
      </c>
    </row>
    <row r="87" spans="1:8" x14ac:dyDescent="0.3">
      <c r="A87" s="419" t="s">
        <v>2611</v>
      </c>
      <c r="B87" s="419" t="s">
        <v>2612</v>
      </c>
      <c r="C87" s="423">
        <v>0</v>
      </c>
      <c r="D87" s="423">
        <v>0</v>
      </c>
      <c r="E87" s="423">
        <v>0</v>
      </c>
      <c r="F87" s="423">
        <v>0</v>
      </c>
      <c r="G87" s="423">
        <v>0</v>
      </c>
      <c r="H87" s="423">
        <v>0</v>
      </c>
    </row>
    <row r="88" spans="1:8" x14ac:dyDescent="0.3">
      <c r="A88" s="419" t="s">
        <v>2613</v>
      </c>
      <c r="B88" s="419" t="s">
        <v>2614</v>
      </c>
      <c r="C88" s="423">
        <v>0</v>
      </c>
      <c r="D88" s="423">
        <v>0</v>
      </c>
      <c r="E88" s="423">
        <v>0</v>
      </c>
      <c r="F88" s="423">
        <v>0</v>
      </c>
      <c r="G88" s="423">
        <v>0</v>
      </c>
      <c r="H88" s="423">
        <v>0</v>
      </c>
    </row>
    <row r="89" spans="1:8" x14ac:dyDescent="0.3">
      <c r="A89" s="419" t="s">
        <v>2615</v>
      </c>
      <c r="B89" s="419" t="s">
        <v>2616</v>
      </c>
      <c r="C89" s="423">
        <v>0</v>
      </c>
      <c r="D89" s="423">
        <v>0</v>
      </c>
      <c r="E89" s="423">
        <v>0</v>
      </c>
      <c r="F89" s="423">
        <v>0</v>
      </c>
      <c r="G89" s="423">
        <v>0</v>
      </c>
      <c r="H89" s="423">
        <v>0</v>
      </c>
    </row>
    <row r="90" spans="1:8" x14ac:dyDescent="0.3">
      <c r="A90" s="419" t="s">
        <v>2617</v>
      </c>
      <c r="B90" s="419" t="s">
        <v>2618</v>
      </c>
      <c r="C90" s="423">
        <v>0</v>
      </c>
      <c r="D90" s="423">
        <v>0</v>
      </c>
      <c r="E90" s="423">
        <v>0</v>
      </c>
      <c r="F90" s="423">
        <v>0</v>
      </c>
      <c r="G90" s="423">
        <v>0</v>
      </c>
      <c r="H90" s="423">
        <v>0</v>
      </c>
    </row>
    <row r="91" spans="1:8" x14ac:dyDescent="0.3">
      <c r="A91" s="419" t="s">
        <v>2619</v>
      </c>
      <c r="B91" s="419" t="s">
        <v>2620</v>
      </c>
      <c r="C91" s="423">
        <v>0</v>
      </c>
      <c r="D91" s="423">
        <v>0</v>
      </c>
      <c r="E91" s="423">
        <v>0</v>
      </c>
      <c r="F91" s="423">
        <v>0</v>
      </c>
      <c r="G91" s="423">
        <v>0</v>
      </c>
      <c r="H91" s="423">
        <v>0</v>
      </c>
    </row>
    <row r="92" spans="1:8" x14ac:dyDescent="0.3">
      <c r="A92" s="419" t="s">
        <v>2621</v>
      </c>
      <c r="B92" s="419" t="s">
        <v>2622</v>
      </c>
      <c r="C92" s="423">
        <v>0</v>
      </c>
      <c r="D92" s="423">
        <v>0</v>
      </c>
      <c r="E92" s="423">
        <v>0</v>
      </c>
      <c r="F92" s="423">
        <v>0</v>
      </c>
      <c r="G92" s="423">
        <v>0</v>
      </c>
      <c r="H92" s="423">
        <v>0</v>
      </c>
    </row>
    <row r="93" spans="1:8" x14ac:dyDescent="0.3">
      <c r="A93" s="419" t="s">
        <v>2623</v>
      </c>
      <c r="B93" s="419" t="s">
        <v>2624</v>
      </c>
      <c r="C93" s="423">
        <v>0</v>
      </c>
      <c r="D93" s="423">
        <v>0</v>
      </c>
      <c r="E93" s="423">
        <v>0</v>
      </c>
      <c r="F93" s="423">
        <v>0</v>
      </c>
      <c r="G93" s="423">
        <v>0</v>
      </c>
      <c r="H93" s="423">
        <v>0</v>
      </c>
    </row>
    <row r="94" spans="1:8" x14ac:dyDescent="0.3">
      <c r="A94" s="419" t="s">
        <v>2625</v>
      </c>
      <c r="B94" s="419" t="s">
        <v>2626</v>
      </c>
      <c r="C94" s="423">
        <v>0</v>
      </c>
      <c r="D94" s="423">
        <v>0</v>
      </c>
      <c r="E94" s="423">
        <v>0</v>
      </c>
      <c r="F94" s="423">
        <v>0</v>
      </c>
      <c r="G94" s="423">
        <v>0</v>
      </c>
      <c r="H94" s="423">
        <v>0</v>
      </c>
    </row>
    <row r="95" spans="1:8" x14ac:dyDescent="0.3">
      <c r="A95" s="419" t="s">
        <v>2627</v>
      </c>
      <c r="B95" s="419" t="s">
        <v>2628</v>
      </c>
      <c r="C95" s="423">
        <v>0</v>
      </c>
      <c r="D95" s="423">
        <v>0</v>
      </c>
      <c r="E95" s="423">
        <v>0</v>
      </c>
      <c r="F95" s="423">
        <v>0</v>
      </c>
      <c r="G95" s="423">
        <v>0</v>
      </c>
      <c r="H95" s="423">
        <v>0</v>
      </c>
    </row>
    <row r="96" spans="1:8" x14ac:dyDescent="0.3">
      <c r="A96" s="419" t="s">
        <v>1829</v>
      </c>
      <c r="B96" s="419" t="s">
        <v>527</v>
      </c>
      <c r="C96" s="423">
        <v>0</v>
      </c>
      <c r="D96" s="423">
        <v>10000</v>
      </c>
      <c r="E96" s="423">
        <v>1758.53</v>
      </c>
      <c r="F96" s="423">
        <v>5169.7700000000004</v>
      </c>
      <c r="G96" s="423">
        <v>4830.2299999999996</v>
      </c>
      <c r="H96" s="423">
        <v>51.7</v>
      </c>
    </row>
    <row r="97" spans="1:8" x14ac:dyDescent="0.3">
      <c r="A97" s="419" t="s">
        <v>2629</v>
      </c>
      <c r="B97" s="419" t="s">
        <v>2630</v>
      </c>
      <c r="C97" s="423">
        <v>0</v>
      </c>
      <c r="D97" s="423">
        <v>0</v>
      </c>
      <c r="E97" s="423">
        <v>0</v>
      </c>
      <c r="F97" s="423">
        <v>0</v>
      </c>
      <c r="G97" s="423">
        <v>0</v>
      </c>
      <c r="H97" s="423">
        <v>0</v>
      </c>
    </row>
    <row r="98" spans="1:8" x14ac:dyDescent="0.3">
      <c r="A98" s="419" t="s">
        <v>2631</v>
      </c>
      <c r="B98" s="419" t="s">
        <v>2632</v>
      </c>
      <c r="C98" s="423">
        <v>0</v>
      </c>
      <c r="D98" s="423">
        <v>0</v>
      </c>
      <c r="E98" s="423">
        <v>0</v>
      </c>
      <c r="F98" s="423">
        <v>0</v>
      </c>
      <c r="G98" s="423">
        <v>0</v>
      </c>
      <c r="H98" s="423">
        <v>0</v>
      </c>
    </row>
    <row r="99" spans="1:8" x14ac:dyDescent="0.3">
      <c r="A99" s="419" t="s">
        <v>2633</v>
      </c>
      <c r="B99" s="419" t="s">
        <v>36</v>
      </c>
      <c r="C99" s="423">
        <v>0</v>
      </c>
      <c r="D99" s="423">
        <v>0</v>
      </c>
      <c r="E99" s="423">
        <v>0</v>
      </c>
      <c r="F99" s="423">
        <v>0</v>
      </c>
      <c r="G99" s="423">
        <v>0</v>
      </c>
      <c r="H99" s="423">
        <v>0</v>
      </c>
    </row>
    <row r="100" spans="1:8" x14ac:dyDescent="0.3">
      <c r="A100" s="419" t="s">
        <v>2634</v>
      </c>
      <c r="B100" s="419" t="s">
        <v>2492</v>
      </c>
      <c r="C100" s="423">
        <v>0</v>
      </c>
      <c r="D100" s="423">
        <v>254</v>
      </c>
      <c r="E100" s="423">
        <v>201.83</v>
      </c>
      <c r="F100" s="423">
        <v>254.24</v>
      </c>
      <c r="G100" s="423">
        <v>-0.24</v>
      </c>
      <c r="H100" s="423">
        <v>100.09</v>
      </c>
    </row>
    <row r="101" spans="1:8" x14ac:dyDescent="0.3">
      <c r="A101" s="419" t="s">
        <v>2635</v>
      </c>
      <c r="B101" s="419" t="s">
        <v>2636</v>
      </c>
      <c r="C101" s="423">
        <v>0</v>
      </c>
      <c r="D101" s="423">
        <v>0</v>
      </c>
      <c r="E101" s="423">
        <v>0</v>
      </c>
      <c r="F101" s="423">
        <v>0</v>
      </c>
      <c r="G101" s="423">
        <v>0</v>
      </c>
      <c r="H101" s="423">
        <v>0</v>
      </c>
    </row>
    <row r="102" spans="1:8" x14ac:dyDescent="0.3">
      <c r="A102" s="419" t="s">
        <v>1830</v>
      </c>
      <c r="B102" s="419" t="s">
        <v>529</v>
      </c>
      <c r="C102" s="423">
        <v>6000</v>
      </c>
      <c r="D102" s="423">
        <v>6000</v>
      </c>
      <c r="E102" s="423">
        <v>1584</v>
      </c>
      <c r="F102" s="423">
        <v>3168</v>
      </c>
      <c r="G102" s="423">
        <v>2832</v>
      </c>
      <c r="H102" s="423">
        <v>52.8</v>
      </c>
    </row>
    <row r="103" spans="1:8" x14ac:dyDescent="0.3">
      <c r="A103" s="419" t="s">
        <v>2637</v>
      </c>
      <c r="B103" s="419" t="s">
        <v>2638</v>
      </c>
      <c r="C103" s="423">
        <v>0</v>
      </c>
      <c r="D103" s="423">
        <v>0</v>
      </c>
      <c r="E103" s="423">
        <v>0</v>
      </c>
      <c r="F103" s="423">
        <v>0</v>
      </c>
      <c r="G103" s="423">
        <v>0</v>
      </c>
      <c r="H103" s="423">
        <v>0</v>
      </c>
    </row>
    <row r="104" spans="1:8" x14ac:dyDescent="0.3">
      <c r="A104" s="419" t="s">
        <v>2639</v>
      </c>
      <c r="B104" s="419" t="s">
        <v>1595</v>
      </c>
      <c r="C104" s="423">
        <v>0</v>
      </c>
      <c r="D104" s="423">
        <v>0</v>
      </c>
      <c r="E104" s="423">
        <v>0</v>
      </c>
      <c r="F104" s="423">
        <v>0</v>
      </c>
      <c r="G104" s="423">
        <v>0</v>
      </c>
      <c r="H104" s="423">
        <v>0</v>
      </c>
    </row>
    <row r="105" spans="1:8" x14ac:dyDescent="0.3">
      <c r="A105" s="419" t="s">
        <v>2640</v>
      </c>
      <c r="B105" s="419" t="s">
        <v>1094</v>
      </c>
      <c r="C105" s="423">
        <v>0</v>
      </c>
      <c r="D105" s="423">
        <v>0</v>
      </c>
      <c r="E105" s="423">
        <v>0</v>
      </c>
      <c r="F105" s="423">
        <v>0</v>
      </c>
      <c r="G105" s="423">
        <v>0</v>
      </c>
      <c r="H105" s="423">
        <v>0</v>
      </c>
    </row>
    <row r="106" spans="1:8" x14ac:dyDescent="0.3">
      <c r="A106" s="419" t="s">
        <v>2641</v>
      </c>
      <c r="B106" s="419" t="s">
        <v>2642</v>
      </c>
      <c r="C106" s="423">
        <v>0</v>
      </c>
      <c r="D106" s="423">
        <v>0</v>
      </c>
      <c r="E106" s="423">
        <v>0</v>
      </c>
      <c r="F106" s="423">
        <v>0</v>
      </c>
      <c r="G106" s="423">
        <v>0</v>
      </c>
      <c r="H106" s="423">
        <v>0</v>
      </c>
    </row>
    <row r="107" spans="1:8" x14ac:dyDescent="0.3">
      <c r="A107" s="419" t="s">
        <v>1831</v>
      </c>
      <c r="B107" s="419" t="s">
        <v>44</v>
      </c>
      <c r="C107" s="423">
        <v>1620735</v>
      </c>
      <c r="D107" s="423">
        <v>1620735</v>
      </c>
      <c r="E107" s="423">
        <v>404390.09</v>
      </c>
      <c r="F107" s="423">
        <v>808383.35</v>
      </c>
      <c r="G107" s="423">
        <v>812351.65</v>
      </c>
      <c r="H107" s="423">
        <v>49.88</v>
      </c>
    </row>
    <row r="108" spans="1:8" x14ac:dyDescent="0.3">
      <c r="A108" s="419" t="s">
        <v>2643</v>
      </c>
      <c r="B108" s="419" t="s">
        <v>2644</v>
      </c>
      <c r="C108" s="423">
        <v>0</v>
      </c>
      <c r="D108" s="423">
        <v>0</v>
      </c>
      <c r="E108" s="423">
        <v>0</v>
      </c>
      <c r="F108" s="423">
        <v>0</v>
      </c>
      <c r="G108" s="423">
        <v>0</v>
      </c>
      <c r="H108" s="423">
        <v>0</v>
      </c>
    </row>
    <row r="109" spans="1:8" x14ac:dyDescent="0.3">
      <c r="A109" s="419" t="s">
        <v>2645</v>
      </c>
      <c r="B109" s="419" t="s">
        <v>2646</v>
      </c>
      <c r="C109" s="423">
        <v>0</v>
      </c>
      <c r="D109" s="423">
        <v>0</v>
      </c>
      <c r="E109" s="423">
        <v>0</v>
      </c>
      <c r="F109" s="423">
        <v>0</v>
      </c>
      <c r="G109" s="423">
        <v>0</v>
      </c>
      <c r="H109" s="423">
        <v>0</v>
      </c>
    </row>
    <row r="110" spans="1:8" x14ac:dyDescent="0.3">
      <c r="A110" s="419" t="s">
        <v>2647</v>
      </c>
      <c r="B110" s="419" t="s">
        <v>2648</v>
      </c>
      <c r="C110" s="423">
        <v>0</v>
      </c>
      <c r="D110" s="423">
        <v>0</v>
      </c>
      <c r="E110" s="423">
        <v>0</v>
      </c>
      <c r="F110" s="423">
        <v>0</v>
      </c>
      <c r="G110" s="423">
        <v>0</v>
      </c>
      <c r="H110" s="423">
        <v>0</v>
      </c>
    </row>
    <row r="111" spans="1:8" x14ac:dyDescent="0.3">
      <c r="A111" s="419" t="s">
        <v>2649</v>
      </c>
      <c r="B111" s="419" t="s">
        <v>984</v>
      </c>
      <c r="C111" s="423">
        <v>0</v>
      </c>
      <c r="D111" s="423">
        <v>0</v>
      </c>
      <c r="E111" s="423">
        <v>0</v>
      </c>
      <c r="F111" s="423">
        <v>0</v>
      </c>
      <c r="G111" s="423">
        <v>0</v>
      </c>
      <c r="H111" s="423">
        <v>0</v>
      </c>
    </row>
    <row r="112" spans="1:8" x14ac:dyDescent="0.3">
      <c r="A112" s="419" t="s">
        <v>1832</v>
      </c>
      <c r="B112" s="419" t="s">
        <v>532</v>
      </c>
      <c r="C112" s="423">
        <v>1235</v>
      </c>
      <c r="D112" s="423">
        <v>1235</v>
      </c>
      <c r="E112" s="423">
        <v>30</v>
      </c>
      <c r="F112" s="423">
        <v>390</v>
      </c>
      <c r="G112" s="423">
        <v>845</v>
      </c>
      <c r="H112" s="423">
        <v>31.58</v>
      </c>
    </row>
    <row r="113" spans="1:8" x14ac:dyDescent="0.3">
      <c r="A113" s="419" t="s">
        <v>1833</v>
      </c>
      <c r="B113" s="419" t="s">
        <v>534</v>
      </c>
      <c r="C113" s="423">
        <v>30876</v>
      </c>
      <c r="D113" s="423">
        <v>14000</v>
      </c>
      <c r="E113" s="423">
        <v>5004</v>
      </c>
      <c r="F113" s="423">
        <v>8789</v>
      </c>
      <c r="G113" s="423">
        <v>5211</v>
      </c>
      <c r="H113" s="423">
        <v>62.78</v>
      </c>
    </row>
    <row r="114" spans="1:8" x14ac:dyDescent="0.3">
      <c r="A114" s="419" t="s">
        <v>2650</v>
      </c>
      <c r="B114" s="419" t="s">
        <v>2651</v>
      </c>
      <c r="C114" s="423">
        <v>0</v>
      </c>
      <c r="D114" s="423">
        <v>0</v>
      </c>
      <c r="E114" s="423">
        <v>0</v>
      </c>
      <c r="F114" s="423">
        <v>0</v>
      </c>
      <c r="G114" s="423">
        <v>0</v>
      </c>
      <c r="H114" s="423">
        <v>0</v>
      </c>
    </row>
    <row r="115" spans="1:8" x14ac:dyDescent="0.3">
      <c r="A115" s="419" t="s">
        <v>1834</v>
      </c>
      <c r="B115" s="419" t="s">
        <v>536</v>
      </c>
      <c r="C115" s="423">
        <v>20510</v>
      </c>
      <c r="D115" s="423">
        <v>20510</v>
      </c>
      <c r="E115" s="423">
        <v>0</v>
      </c>
      <c r="F115" s="423">
        <v>7887.56</v>
      </c>
      <c r="G115" s="423">
        <v>12622.44</v>
      </c>
      <c r="H115" s="423">
        <v>38.46</v>
      </c>
    </row>
    <row r="116" spans="1:8" x14ac:dyDescent="0.3">
      <c r="A116" s="419" t="s">
        <v>2652</v>
      </c>
      <c r="B116" s="419" t="s">
        <v>2653</v>
      </c>
      <c r="C116" s="423">
        <v>0</v>
      </c>
      <c r="D116" s="423">
        <v>0</v>
      </c>
      <c r="E116" s="423">
        <v>0</v>
      </c>
      <c r="F116" s="423">
        <v>0</v>
      </c>
      <c r="G116" s="423">
        <v>0</v>
      </c>
      <c r="H116" s="423">
        <v>0</v>
      </c>
    </row>
    <row r="117" spans="1:8" x14ac:dyDescent="0.3">
      <c r="A117" s="419" t="s">
        <v>1835</v>
      </c>
      <c r="B117" s="419" t="s">
        <v>538</v>
      </c>
      <c r="C117" s="423">
        <v>361</v>
      </c>
      <c r="D117" s="423">
        <v>0</v>
      </c>
      <c r="E117" s="423">
        <v>0</v>
      </c>
      <c r="F117" s="423">
        <v>0</v>
      </c>
      <c r="G117" s="423">
        <v>0</v>
      </c>
      <c r="H117" s="423">
        <v>0</v>
      </c>
    </row>
    <row r="118" spans="1:8" x14ac:dyDescent="0.3">
      <c r="A118" s="419" t="s">
        <v>1836</v>
      </c>
      <c r="B118" s="419" t="s">
        <v>540</v>
      </c>
      <c r="C118" s="423">
        <v>52</v>
      </c>
      <c r="D118" s="423">
        <v>0</v>
      </c>
      <c r="E118" s="423">
        <v>0</v>
      </c>
      <c r="F118" s="423">
        <v>0</v>
      </c>
      <c r="G118" s="423">
        <v>0</v>
      </c>
      <c r="H118" s="423">
        <v>0</v>
      </c>
    </row>
    <row r="119" spans="1:8" x14ac:dyDescent="0.3">
      <c r="A119" s="419" t="s">
        <v>1837</v>
      </c>
      <c r="B119" s="419" t="s">
        <v>542</v>
      </c>
      <c r="C119" s="423">
        <v>3088</v>
      </c>
      <c r="D119" s="423">
        <v>3088</v>
      </c>
      <c r="E119" s="423">
        <v>700</v>
      </c>
      <c r="F119" s="423">
        <v>1400</v>
      </c>
      <c r="G119" s="423">
        <v>1688</v>
      </c>
      <c r="H119" s="423">
        <v>45.34</v>
      </c>
    </row>
    <row r="120" spans="1:8" x14ac:dyDescent="0.3">
      <c r="A120" s="419" t="s">
        <v>1838</v>
      </c>
      <c r="B120" s="419" t="s">
        <v>544</v>
      </c>
      <c r="C120" s="423">
        <v>720</v>
      </c>
      <c r="D120" s="423">
        <v>720</v>
      </c>
      <c r="E120" s="423">
        <v>200</v>
      </c>
      <c r="F120" s="423">
        <v>400</v>
      </c>
      <c r="G120" s="423">
        <v>320</v>
      </c>
      <c r="H120" s="423">
        <v>55.56</v>
      </c>
    </row>
    <row r="121" spans="1:8" x14ac:dyDescent="0.3">
      <c r="A121" s="419" t="s">
        <v>1839</v>
      </c>
      <c r="B121" s="419" t="s">
        <v>546</v>
      </c>
      <c r="C121" s="423">
        <v>52</v>
      </c>
      <c r="D121" s="423">
        <v>52</v>
      </c>
      <c r="E121" s="423">
        <v>0</v>
      </c>
      <c r="F121" s="423">
        <v>0</v>
      </c>
      <c r="G121" s="423">
        <v>52</v>
      </c>
      <c r="H121" s="423">
        <v>0</v>
      </c>
    </row>
    <row r="122" spans="1:8" x14ac:dyDescent="0.3">
      <c r="A122" s="419" t="s">
        <v>1840</v>
      </c>
      <c r="B122" s="419" t="s">
        <v>244</v>
      </c>
      <c r="C122" s="423">
        <v>41168</v>
      </c>
      <c r="D122" s="423">
        <v>41168</v>
      </c>
      <c r="E122" s="423">
        <v>8391.15</v>
      </c>
      <c r="F122" s="423">
        <v>12028.66</v>
      </c>
      <c r="G122" s="423">
        <v>29139.34</v>
      </c>
      <c r="H122" s="423">
        <v>29.22</v>
      </c>
    </row>
    <row r="123" spans="1:8" x14ac:dyDescent="0.3">
      <c r="A123" s="419" t="s">
        <v>1841</v>
      </c>
      <c r="B123" s="419" t="s">
        <v>549</v>
      </c>
      <c r="C123" s="423">
        <v>515</v>
      </c>
      <c r="D123" s="423">
        <v>515</v>
      </c>
      <c r="E123" s="423">
        <v>0</v>
      </c>
      <c r="F123" s="423">
        <v>0</v>
      </c>
      <c r="G123" s="423">
        <v>515</v>
      </c>
      <c r="H123" s="423">
        <v>0</v>
      </c>
    </row>
    <row r="124" spans="1:8" x14ac:dyDescent="0.3">
      <c r="A124" s="419" t="s">
        <v>1842</v>
      </c>
      <c r="B124" s="419" t="s">
        <v>551</v>
      </c>
      <c r="C124" s="423">
        <v>6175</v>
      </c>
      <c r="D124" s="423">
        <v>6175</v>
      </c>
      <c r="E124" s="423">
        <v>1180.45</v>
      </c>
      <c r="F124" s="423">
        <v>3214.15</v>
      </c>
      <c r="G124" s="423">
        <v>2960.85</v>
      </c>
      <c r="H124" s="423">
        <v>52.05</v>
      </c>
    </row>
    <row r="125" spans="1:8" x14ac:dyDescent="0.3">
      <c r="A125" s="419" t="s">
        <v>1843</v>
      </c>
      <c r="B125" s="419" t="s">
        <v>553</v>
      </c>
      <c r="C125" s="423">
        <v>3088</v>
      </c>
      <c r="D125" s="423">
        <v>3088</v>
      </c>
      <c r="E125" s="423">
        <v>2078.8000000000002</v>
      </c>
      <c r="F125" s="423">
        <v>2408.8000000000002</v>
      </c>
      <c r="G125" s="423">
        <v>679.2</v>
      </c>
      <c r="H125" s="423">
        <v>78.010000000000005</v>
      </c>
    </row>
    <row r="126" spans="1:8" x14ac:dyDescent="0.3">
      <c r="A126" s="419" t="s">
        <v>1844</v>
      </c>
      <c r="B126" s="419" t="s">
        <v>555</v>
      </c>
      <c r="C126" s="423">
        <v>1000</v>
      </c>
      <c r="D126" s="423">
        <v>8500</v>
      </c>
      <c r="E126" s="423">
        <v>2301.58</v>
      </c>
      <c r="F126" s="423">
        <v>8401.58</v>
      </c>
      <c r="G126" s="423">
        <v>98.42</v>
      </c>
      <c r="H126" s="423">
        <v>98.84</v>
      </c>
    </row>
    <row r="127" spans="1:8" x14ac:dyDescent="0.3">
      <c r="A127" s="419" t="s">
        <v>2654</v>
      </c>
      <c r="B127" s="419" t="s">
        <v>2494</v>
      </c>
      <c r="C127" s="423">
        <v>0</v>
      </c>
      <c r="D127" s="423">
        <v>1693</v>
      </c>
      <c r="E127" s="423">
        <v>1000</v>
      </c>
      <c r="F127" s="423">
        <v>1692.5</v>
      </c>
      <c r="G127" s="423">
        <v>0.5</v>
      </c>
      <c r="H127" s="423">
        <v>99.97</v>
      </c>
    </row>
    <row r="128" spans="1:8" x14ac:dyDescent="0.3">
      <c r="A128" s="419" t="s">
        <v>1845</v>
      </c>
      <c r="B128" s="419" t="s">
        <v>557</v>
      </c>
      <c r="C128" s="423">
        <v>41168</v>
      </c>
      <c r="D128" s="423">
        <v>41168</v>
      </c>
      <c r="E128" s="423">
        <v>0</v>
      </c>
      <c r="F128" s="423">
        <v>0</v>
      </c>
      <c r="G128" s="423">
        <v>41168</v>
      </c>
      <c r="H128" s="423">
        <v>0</v>
      </c>
    </row>
    <row r="129" spans="1:8" x14ac:dyDescent="0.3">
      <c r="A129" s="419" t="s">
        <v>2655</v>
      </c>
      <c r="B129" s="419" t="s">
        <v>2656</v>
      </c>
      <c r="C129" s="423">
        <v>0</v>
      </c>
      <c r="D129" s="423">
        <v>0</v>
      </c>
      <c r="E129" s="423">
        <v>0</v>
      </c>
      <c r="F129" s="423">
        <v>0</v>
      </c>
      <c r="G129" s="423">
        <v>0</v>
      </c>
      <c r="H129" s="423">
        <v>0</v>
      </c>
    </row>
    <row r="130" spans="1:8" x14ac:dyDescent="0.3">
      <c r="A130" s="419" t="s">
        <v>2657</v>
      </c>
      <c r="B130" s="419" t="s">
        <v>2658</v>
      </c>
      <c r="C130" s="423">
        <v>0</v>
      </c>
      <c r="D130" s="423">
        <v>0</v>
      </c>
      <c r="E130" s="423">
        <v>0</v>
      </c>
      <c r="F130" s="423">
        <v>0</v>
      </c>
      <c r="G130" s="423">
        <v>0</v>
      </c>
      <c r="H130" s="423">
        <v>0</v>
      </c>
    </row>
    <row r="131" spans="1:8" x14ac:dyDescent="0.3">
      <c r="A131" s="419" t="s">
        <v>2659</v>
      </c>
      <c r="B131" s="419" t="s">
        <v>246</v>
      </c>
      <c r="C131" s="423">
        <v>0</v>
      </c>
      <c r="D131" s="423">
        <v>0</v>
      </c>
      <c r="E131" s="423">
        <v>0</v>
      </c>
      <c r="F131" s="423">
        <v>0</v>
      </c>
      <c r="G131" s="423">
        <v>0</v>
      </c>
      <c r="H131" s="423">
        <v>0</v>
      </c>
    </row>
    <row r="132" spans="1:8" x14ac:dyDescent="0.3">
      <c r="A132" s="419" t="s">
        <v>2660</v>
      </c>
      <c r="B132" s="419" t="s">
        <v>2661</v>
      </c>
      <c r="C132" s="423">
        <v>0</v>
      </c>
      <c r="D132" s="423">
        <v>0</v>
      </c>
      <c r="E132" s="423">
        <v>0</v>
      </c>
      <c r="F132" s="423">
        <v>0</v>
      </c>
      <c r="G132" s="423">
        <v>0</v>
      </c>
      <c r="H132" s="423">
        <v>0</v>
      </c>
    </row>
    <row r="133" spans="1:8" x14ac:dyDescent="0.3">
      <c r="A133" s="419" t="s">
        <v>2662</v>
      </c>
      <c r="B133" s="419" t="s">
        <v>2663</v>
      </c>
      <c r="C133" s="423">
        <v>0</v>
      </c>
      <c r="D133" s="423">
        <v>0</v>
      </c>
      <c r="E133" s="423">
        <v>0</v>
      </c>
      <c r="F133" s="423">
        <v>0</v>
      </c>
      <c r="G133" s="423">
        <v>0</v>
      </c>
      <c r="H133" s="423">
        <v>0</v>
      </c>
    </row>
    <row r="134" spans="1:8" x14ac:dyDescent="0.3">
      <c r="A134" s="419" t="s">
        <v>1846</v>
      </c>
      <c r="B134" s="419" t="s">
        <v>180</v>
      </c>
      <c r="C134" s="423">
        <v>440747</v>
      </c>
      <c r="D134" s="423">
        <v>440747</v>
      </c>
      <c r="E134" s="423">
        <v>116402.2</v>
      </c>
      <c r="F134" s="423">
        <v>201750.32</v>
      </c>
      <c r="G134" s="423">
        <v>238996.68</v>
      </c>
      <c r="H134" s="423">
        <v>45.77</v>
      </c>
    </row>
    <row r="135" spans="1:8" x14ac:dyDescent="0.3">
      <c r="A135" s="419" t="s">
        <v>1847</v>
      </c>
      <c r="B135" s="419" t="s">
        <v>51</v>
      </c>
      <c r="C135" s="423">
        <v>2380802</v>
      </c>
      <c r="D135" s="423">
        <v>2427816</v>
      </c>
      <c r="E135" s="423">
        <v>654705.31000000006</v>
      </c>
      <c r="F135" s="423">
        <v>1202278.71</v>
      </c>
      <c r="G135" s="423">
        <v>1225537.29</v>
      </c>
      <c r="H135" s="423">
        <v>49.52</v>
      </c>
    </row>
    <row r="136" spans="1:8" x14ac:dyDescent="0.3">
      <c r="A136" s="419" t="s">
        <v>1848</v>
      </c>
      <c r="B136" s="419" t="s">
        <v>181</v>
      </c>
      <c r="C136" s="423">
        <v>537622</v>
      </c>
      <c r="D136" s="423">
        <v>500222</v>
      </c>
      <c r="E136" s="423">
        <v>142202.07999999999</v>
      </c>
      <c r="F136" s="423">
        <v>250731.51999999999</v>
      </c>
      <c r="G136" s="423">
        <v>249490.48</v>
      </c>
      <c r="H136" s="423">
        <v>50.12</v>
      </c>
    </row>
    <row r="137" spans="1:8" x14ac:dyDescent="0.3">
      <c r="A137" s="419" t="s">
        <v>1849</v>
      </c>
      <c r="B137" s="419" t="s">
        <v>580</v>
      </c>
      <c r="C137" s="423">
        <v>189885</v>
      </c>
      <c r="D137" s="423">
        <v>253887</v>
      </c>
      <c r="E137" s="423">
        <v>73713.490000000005</v>
      </c>
      <c r="F137" s="423">
        <v>145345.70000000001</v>
      </c>
      <c r="G137" s="423">
        <v>108541.3</v>
      </c>
      <c r="H137" s="423">
        <v>57.25</v>
      </c>
    </row>
    <row r="138" spans="1:8" x14ac:dyDescent="0.3">
      <c r="A138" s="419" t="s">
        <v>1850</v>
      </c>
      <c r="B138" s="419" t="s">
        <v>800</v>
      </c>
      <c r="C138" s="423">
        <v>6000</v>
      </c>
      <c r="D138" s="423">
        <v>6000</v>
      </c>
      <c r="E138" s="423">
        <v>629.58000000000004</v>
      </c>
      <c r="F138" s="423">
        <v>629.58000000000004</v>
      </c>
      <c r="G138" s="423">
        <v>5370.42</v>
      </c>
      <c r="H138" s="423">
        <v>10.49</v>
      </c>
    </row>
    <row r="139" spans="1:8" x14ac:dyDescent="0.3">
      <c r="A139" s="419" t="s">
        <v>2664</v>
      </c>
      <c r="B139" s="419" t="s">
        <v>2665</v>
      </c>
      <c r="C139" s="423">
        <v>0</v>
      </c>
      <c r="D139" s="423">
        <v>0</v>
      </c>
      <c r="E139" s="423">
        <v>0</v>
      </c>
      <c r="F139" s="423">
        <v>0</v>
      </c>
      <c r="G139" s="423">
        <v>0</v>
      </c>
      <c r="H139" s="423">
        <v>0</v>
      </c>
    </row>
    <row r="140" spans="1:8" x14ac:dyDescent="0.3">
      <c r="A140" s="419" t="s">
        <v>1851</v>
      </c>
      <c r="B140" s="419" t="s">
        <v>560</v>
      </c>
      <c r="C140" s="423">
        <v>10621</v>
      </c>
      <c r="D140" s="423">
        <v>10621</v>
      </c>
      <c r="E140" s="423">
        <v>4740</v>
      </c>
      <c r="F140" s="423">
        <v>4740</v>
      </c>
      <c r="G140" s="423">
        <v>5881</v>
      </c>
      <c r="H140" s="423">
        <v>44.63</v>
      </c>
    </row>
    <row r="141" spans="1:8" x14ac:dyDescent="0.3">
      <c r="A141" s="419" t="s">
        <v>2666</v>
      </c>
      <c r="B141" s="419" t="s">
        <v>2667</v>
      </c>
      <c r="C141" s="423">
        <v>0</v>
      </c>
      <c r="D141" s="423">
        <v>0</v>
      </c>
      <c r="E141" s="423">
        <v>0</v>
      </c>
      <c r="F141" s="423">
        <v>0</v>
      </c>
      <c r="G141" s="423">
        <v>0</v>
      </c>
      <c r="H141" s="423">
        <v>0</v>
      </c>
    </row>
    <row r="142" spans="1:8" x14ac:dyDescent="0.3">
      <c r="A142" s="419" t="s">
        <v>2668</v>
      </c>
      <c r="B142" s="419" t="s">
        <v>2669</v>
      </c>
      <c r="C142" s="423">
        <v>0</v>
      </c>
      <c r="D142" s="423">
        <v>0</v>
      </c>
      <c r="E142" s="423">
        <v>0</v>
      </c>
      <c r="F142" s="423">
        <v>0</v>
      </c>
      <c r="G142" s="423">
        <v>0</v>
      </c>
      <c r="H142" s="423">
        <v>0</v>
      </c>
    </row>
    <row r="143" spans="1:8" x14ac:dyDescent="0.3">
      <c r="A143" s="419" t="s">
        <v>2670</v>
      </c>
      <c r="B143" s="419" t="s">
        <v>2671</v>
      </c>
      <c r="C143" s="423">
        <v>0</v>
      </c>
      <c r="D143" s="423">
        <v>0</v>
      </c>
      <c r="E143" s="423">
        <v>0</v>
      </c>
      <c r="F143" s="423">
        <v>0</v>
      </c>
      <c r="G143" s="423">
        <v>0</v>
      </c>
      <c r="H143" s="423">
        <v>0</v>
      </c>
    </row>
    <row r="144" spans="1:8" x14ac:dyDescent="0.3">
      <c r="A144" s="419" t="s">
        <v>2672</v>
      </c>
      <c r="B144" s="419" t="s">
        <v>2673</v>
      </c>
      <c r="C144" s="423">
        <v>0</v>
      </c>
      <c r="D144" s="423">
        <v>0</v>
      </c>
      <c r="E144" s="423">
        <v>0</v>
      </c>
      <c r="F144" s="423">
        <v>0</v>
      </c>
      <c r="G144" s="423">
        <v>0</v>
      </c>
      <c r="H144" s="423">
        <v>0</v>
      </c>
    </row>
    <row r="145" spans="1:8" x14ac:dyDescent="0.3">
      <c r="A145" s="419" t="s">
        <v>2674</v>
      </c>
      <c r="B145" s="419" t="s">
        <v>2675</v>
      </c>
      <c r="C145" s="423">
        <v>0</v>
      </c>
      <c r="D145" s="423">
        <v>0</v>
      </c>
      <c r="E145" s="423">
        <v>0</v>
      </c>
      <c r="F145" s="423">
        <v>0</v>
      </c>
      <c r="G145" s="423">
        <v>0</v>
      </c>
      <c r="H145" s="423">
        <v>0</v>
      </c>
    </row>
    <row r="146" spans="1:8" x14ac:dyDescent="0.3">
      <c r="A146" s="419" t="s">
        <v>2676</v>
      </c>
      <c r="B146" s="419" t="s">
        <v>2677</v>
      </c>
      <c r="C146" s="423">
        <v>0</v>
      </c>
      <c r="D146" s="423">
        <v>0</v>
      </c>
      <c r="E146" s="423">
        <v>0</v>
      </c>
      <c r="F146" s="423">
        <v>0</v>
      </c>
      <c r="G146" s="423">
        <v>0</v>
      </c>
      <c r="H146" s="423">
        <v>0</v>
      </c>
    </row>
    <row r="147" spans="1:8" x14ac:dyDescent="0.3">
      <c r="A147" s="419" t="s">
        <v>2678</v>
      </c>
      <c r="B147" s="419" t="s">
        <v>2679</v>
      </c>
      <c r="C147" s="423">
        <v>0</v>
      </c>
      <c r="D147" s="423">
        <v>0</v>
      </c>
      <c r="E147" s="423">
        <v>0</v>
      </c>
      <c r="F147" s="423">
        <v>0</v>
      </c>
      <c r="G147" s="423">
        <v>0</v>
      </c>
      <c r="H147" s="423">
        <v>0</v>
      </c>
    </row>
    <row r="148" spans="1:8" x14ac:dyDescent="0.3">
      <c r="A148" s="419" t="s">
        <v>2680</v>
      </c>
      <c r="B148" s="419" t="s">
        <v>2681</v>
      </c>
      <c r="C148" s="423">
        <v>0</v>
      </c>
      <c r="D148" s="423">
        <v>0</v>
      </c>
      <c r="E148" s="423">
        <v>0</v>
      </c>
      <c r="F148" s="423">
        <v>0</v>
      </c>
      <c r="G148" s="423">
        <v>0</v>
      </c>
      <c r="H148" s="423">
        <v>0</v>
      </c>
    </row>
    <row r="149" spans="1:8" x14ac:dyDescent="0.3">
      <c r="A149" s="419" t="s">
        <v>2682</v>
      </c>
      <c r="B149" s="419" t="s">
        <v>2683</v>
      </c>
      <c r="C149" s="423">
        <v>0</v>
      </c>
      <c r="D149" s="423">
        <v>0</v>
      </c>
      <c r="E149" s="423">
        <v>0</v>
      </c>
      <c r="F149" s="423">
        <v>0</v>
      </c>
      <c r="G149" s="423">
        <v>0</v>
      </c>
      <c r="H149" s="423">
        <v>0</v>
      </c>
    </row>
    <row r="150" spans="1:8" x14ac:dyDescent="0.3">
      <c r="A150" s="419" t="s">
        <v>1852</v>
      </c>
      <c r="B150" s="419" t="s">
        <v>725</v>
      </c>
      <c r="C150" s="423">
        <v>239505</v>
      </c>
      <c r="D150" s="423">
        <v>239505</v>
      </c>
      <c r="E150" s="423">
        <v>68761.820000000007</v>
      </c>
      <c r="F150" s="423">
        <v>129192.52</v>
      </c>
      <c r="G150" s="423">
        <v>110312.48</v>
      </c>
      <c r="H150" s="423">
        <v>53.94</v>
      </c>
    </row>
    <row r="151" spans="1:8" x14ac:dyDescent="0.3">
      <c r="A151" s="419" t="s">
        <v>2684</v>
      </c>
      <c r="B151" s="419" t="s">
        <v>249</v>
      </c>
      <c r="C151" s="423">
        <v>0</v>
      </c>
      <c r="D151" s="423">
        <v>0</v>
      </c>
      <c r="E151" s="423">
        <v>0</v>
      </c>
      <c r="F151" s="423">
        <v>0</v>
      </c>
      <c r="G151" s="423">
        <v>0</v>
      </c>
      <c r="H151" s="423">
        <v>0</v>
      </c>
    </row>
    <row r="152" spans="1:8" x14ac:dyDescent="0.3">
      <c r="A152" s="419" t="s">
        <v>1853</v>
      </c>
      <c r="B152" s="419" t="s">
        <v>727</v>
      </c>
      <c r="C152" s="423">
        <v>43516</v>
      </c>
      <c r="D152" s="423">
        <v>43516</v>
      </c>
      <c r="E152" s="423">
        <v>14323.96</v>
      </c>
      <c r="F152" s="423">
        <v>23936.080000000002</v>
      </c>
      <c r="G152" s="423">
        <v>19579.919999999998</v>
      </c>
      <c r="H152" s="423">
        <v>55.01</v>
      </c>
    </row>
    <row r="153" spans="1:8" x14ac:dyDescent="0.3">
      <c r="A153" s="419" t="s">
        <v>2685</v>
      </c>
      <c r="B153" s="419" t="s">
        <v>2686</v>
      </c>
      <c r="C153" s="423">
        <v>0</v>
      </c>
      <c r="D153" s="423">
        <v>0</v>
      </c>
      <c r="E153" s="423">
        <v>0</v>
      </c>
      <c r="F153" s="423">
        <v>0</v>
      </c>
      <c r="G153" s="423">
        <v>0</v>
      </c>
      <c r="H153" s="423">
        <v>0</v>
      </c>
    </row>
    <row r="154" spans="1:8" x14ac:dyDescent="0.3">
      <c r="A154" s="419" t="s">
        <v>2687</v>
      </c>
      <c r="B154" s="419" t="s">
        <v>2688</v>
      </c>
      <c r="C154" s="423">
        <v>0</v>
      </c>
      <c r="D154" s="423">
        <v>0</v>
      </c>
      <c r="E154" s="423">
        <v>0</v>
      </c>
      <c r="F154" s="423">
        <v>0</v>
      </c>
      <c r="G154" s="423">
        <v>0</v>
      </c>
      <c r="H154" s="423">
        <v>0</v>
      </c>
    </row>
    <row r="155" spans="1:8" x14ac:dyDescent="0.3">
      <c r="A155" s="419" t="s">
        <v>2689</v>
      </c>
      <c r="B155" s="419" t="s">
        <v>2690</v>
      </c>
      <c r="C155" s="423">
        <v>0</v>
      </c>
      <c r="D155" s="423">
        <v>0</v>
      </c>
      <c r="E155" s="423">
        <v>0</v>
      </c>
      <c r="F155" s="423">
        <v>0</v>
      </c>
      <c r="G155" s="423">
        <v>0</v>
      </c>
      <c r="H155" s="423">
        <v>0</v>
      </c>
    </row>
    <row r="156" spans="1:8" x14ac:dyDescent="0.3">
      <c r="A156" s="419" t="s">
        <v>2691</v>
      </c>
      <c r="B156" s="419" t="s">
        <v>2692</v>
      </c>
      <c r="C156" s="423">
        <v>0</v>
      </c>
      <c r="D156" s="423">
        <v>0</v>
      </c>
      <c r="E156" s="423">
        <v>0</v>
      </c>
      <c r="F156" s="423">
        <v>0</v>
      </c>
      <c r="G156" s="423">
        <v>0</v>
      </c>
      <c r="H156" s="423">
        <v>0</v>
      </c>
    </row>
    <row r="157" spans="1:8" x14ac:dyDescent="0.3">
      <c r="A157" s="419" t="s">
        <v>2693</v>
      </c>
      <c r="B157" s="419" t="s">
        <v>2694</v>
      </c>
      <c r="C157" s="423">
        <v>0</v>
      </c>
      <c r="D157" s="423">
        <v>0</v>
      </c>
      <c r="E157" s="423">
        <v>0</v>
      </c>
      <c r="F157" s="423">
        <v>0</v>
      </c>
      <c r="G157" s="423">
        <v>0</v>
      </c>
      <c r="H157" s="423">
        <v>0</v>
      </c>
    </row>
    <row r="158" spans="1:8" x14ac:dyDescent="0.3">
      <c r="A158" s="419" t="s">
        <v>2695</v>
      </c>
      <c r="B158" s="419" t="s">
        <v>2696</v>
      </c>
      <c r="C158" s="423">
        <v>0</v>
      </c>
      <c r="D158" s="423">
        <v>0</v>
      </c>
      <c r="E158" s="423">
        <v>0</v>
      </c>
      <c r="F158" s="423">
        <v>0</v>
      </c>
      <c r="G158" s="423">
        <v>0</v>
      </c>
      <c r="H158" s="423">
        <v>0</v>
      </c>
    </row>
    <row r="159" spans="1:8" x14ac:dyDescent="0.3">
      <c r="A159" s="419" t="s">
        <v>2697</v>
      </c>
      <c r="B159" s="419" t="s">
        <v>2698</v>
      </c>
      <c r="C159" s="423">
        <v>0</v>
      </c>
      <c r="D159" s="423">
        <v>0</v>
      </c>
      <c r="E159" s="423">
        <v>0</v>
      </c>
      <c r="F159" s="423">
        <v>0</v>
      </c>
      <c r="G159" s="423">
        <v>0</v>
      </c>
      <c r="H159" s="423">
        <v>0</v>
      </c>
    </row>
    <row r="160" spans="1:8" x14ac:dyDescent="0.3">
      <c r="A160" s="419" t="s">
        <v>2699</v>
      </c>
      <c r="B160" s="419" t="s">
        <v>2700</v>
      </c>
      <c r="C160" s="423">
        <v>0</v>
      </c>
      <c r="D160" s="423">
        <v>0</v>
      </c>
      <c r="E160" s="423">
        <v>0</v>
      </c>
      <c r="F160" s="423">
        <v>0</v>
      </c>
      <c r="G160" s="423">
        <v>0</v>
      </c>
      <c r="H160" s="423">
        <v>0</v>
      </c>
    </row>
    <row r="161" spans="1:8" x14ac:dyDescent="0.3">
      <c r="A161" s="419" t="s">
        <v>1854</v>
      </c>
      <c r="B161" s="419" t="s">
        <v>57</v>
      </c>
      <c r="C161" s="423">
        <v>533711</v>
      </c>
      <c r="D161" s="423">
        <v>533711</v>
      </c>
      <c r="E161" s="423">
        <v>153129.63</v>
      </c>
      <c r="F161" s="423">
        <v>278830.64</v>
      </c>
      <c r="G161" s="423">
        <v>254880.36</v>
      </c>
      <c r="H161" s="423">
        <v>52.24</v>
      </c>
    </row>
    <row r="162" spans="1:8" x14ac:dyDescent="0.3">
      <c r="A162" s="419" t="s">
        <v>1855</v>
      </c>
      <c r="B162" s="419" t="s">
        <v>52</v>
      </c>
      <c r="C162" s="423">
        <v>1146345</v>
      </c>
      <c r="D162" s="423">
        <v>1146345</v>
      </c>
      <c r="E162" s="423">
        <v>336757.57</v>
      </c>
      <c r="F162" s="423">
        <v>600803.97</v>
      </c>
      <c r="G162" s="423">
        <v>545541.03</v>
      </c>
      <c r="H162" s="423">
        <v>52.41</v>
      </c>
    </row>
    <row r="163" spans="1:8" x14ac:dyDescent="0.3">
      <c r="A163" s="419" t="s">
        <v>2701</v>
      </c>
      <c r="B163" s="419" t="s">
        <v>2702</v>
      </c>
      <c r="C163" s="423">
        <v>0</v>
      </c>
      <c r="D163" s="423">
        <v>0</v>
      </c>
      <c r="E163" s="423">
        <v>0</v>
      </c>
      <c r="F163" s="423">
        <v>0</v>
      </c>
      <c r="G163" s="423">
        <v>0</v>
      </c>
      <c r="H163" s="423">
        <v>0</v>
      </c>
    </row>
    <row r="164" spans="1:8" x14ac:dyDescent="0.3">
      <c r="A164" s="419" t="s">
        <v>2703</v>
      </c>
      <c r="B164" s="419" t="s">
        <v>2704</v>
      </c>
      <c r="C164" s="423">
        <v>0</v>
      </c>
      <c r="D164" s="423">
        <v>0</v>
      </c>
      <c r="E164" s="423">
        <v>0</v>
      </c>
      <c r="F164" s="423">
        <v>0</v>
      </c>
      <c r="G164" s="423">
        <v>0</v>
      </c>
      <c r="H164" s="423">
        <v>0</v>
      </c>
    </row>
    <row r="165" spans="1:8" x14ac:dyDescent="0.3">
      <c r="A165" s="419" t="s">
        <v>2705</v>
      </c>
      <c r="B165" s="419" t="s">
        <v>2706</v>
      </c>
      <c r="C165" s="423">
        <v>0</v>
      </c>
      <c r="D165" s="423">
        <v>0</v>
      </c>
      <c r="E165" s="423">
        <v>0</v>
      </c>
      <c r="F165" s="423">
        <v>0</v>
      </c>
      <c r="G165" s="423">
        <v>0</v>
      </c>
      <c r="H165" s="423">
        <v>0</v>
      </c>
    </row>
    <row r="166" spans="1:8" x14ac:dyDescent="0.3">
      <c r="A166" s="419" t="s">
        <v>2707</v>
      </c>
      <c r="B166" s="419" t="s">
        <v>2708</v>
      </c>
      <c r="C166" s="423">
        <v>0</v>
      </c>
      <c r="D166" s="423">
        <v>0</v>
      </c>
      <c r="E166" s="423">
        <v>0</v>
      </c>
      <c r="F166" s="423">
        <v>0</v>
      </c>
      <c r="G166" s="423">
        <v>0</v>
      </c>
      <c r="H166" s="423">
        <v>0</v>
      </c>
    </row>
    <row r="167" spans="1:8" x14ac:dyDescent="0.3">
      <c r="A167" s="419" t="s">
        <v>2709</v>
      </c>
      <c r="B167" s="419" t="s">
        <v>2710</v>
      </c>
      <c r="C167" s="423">
        <v>0</v>
      </c>
      <c r="D167" s="423">
        <v>0</v>
      </c>
      <c r="E167" s="423">
        <v>0</v>
      </c>
      <c r="F167" s="423">
        <v>0</v>
      </c>
      <c r="G167" s="423">
        <v>0</v>
      </c>
      <c r="H167" s="423">
        <v>0</v>
      </c>
    </row>
    <row r="168" spans="1:8" x14ac:dyDescent="0.3">
      <c r="A168" s="419" t="s">
        <v>1856</v>
      </c>
      <c r="B168" s="419" t="s">
        <v>256</v>
      </c>
      <c r="C168" s="423">
        <v>34224</v>
      </c>
      <c r="D168" s="423">
        <v>34224</v>
      </c>
      <c r="E168" s="423">
        <v>3019.7</v>
      </c>
      <c r="F168" s="423">
        <v>13802.59</v>
      </c>
      <c r="G168" s="423">
        <v>20421.41</v>
      </c>
      <c r="H168" s="423">
        <v>40.33</v>
      </c>
    </row>
    <row r="169" spans="1:8" x14ac:dyDescent="0.3">
      <c r="A169" s="419" t="s">
        <v>1857</v>
      </c>
      <c r="B169" s="419" t="s">
        <v>732</v>
      </c>
      <c r="C169" s="423">
        <v>5474</v>
      </c>
      <c r="D169" s="423">
        <v>5474</v>
      </c>
      <c r="E169" s="423">
        <v>1740</v>
      </c>
      <c r="F169" s="423">
        <v>2160</v>
      </c>
      <c r="G169" s="423">
        <v>3314</v>
      </c>
      <c r="H169" s="423">
        <v>39.46</v>
      </c>
    </row>
    <row r="170" spans="1:8" x14ac:dyDescent="0.3">
      <c r="A170" s="419" t="s">
        <v>2711</v>
      </c>
      <c r="B170" s="419" t="s">
        <v>2712</v>
      </c>
      <c r="C170" s="423">
        <v>0</v>
      </c>
      <c r="D170" s="423">
        <v>0</v>
      </c>
      <c r="E170" s="423">
        <v>0</v>
      </c>
      <c r="F170" s="423">
        <v>0</v>
      </c>
      <c r="G170" s="423">
        <v>0</v>
      </c>
      <c r="H170" s="423">
        <v>0</v>
      </c>
    </row>
    <row r="171" spans="1:8" x14ac:dyDescent="0.3">
      <c r="A171" s="419" t="s">
        <v>1858</v>
      </c>
      <c r="B171" s="419" t="s">
        <v>734</v>
      </c>
      <c r="C171" s="423">
        <v>29301</v>
      </c>
      <c r="D171" s="423">
        <v>29301</v>
      </c>
      <c r="E171" s="423">
        <v>8085</v>
      </c>
      <c r="F171" s="423">
        <v>15015</v>
      </c>
      <c r="G171" s="423">
        <v>14286</v>
      </c>
      <c r="H171" s="423">
        <v>51.24</v>
      </c>
    </row>
    <row r="172" spans="1:8" x14ac:dyDescent="0.3">
      <c r="A172" s="419" t="s">
        <v>2713</v>
      </c>
      <c r="B172" s="419" t="s">
        <v>2714</v>
      </c>
      <c r="C172" s="423">
        <v>0</v>
      </c>
      <c r="D172" s="423">
        <v>0</v>
      </c>
      <c r="E172" s="423">
        <v>0</v>
      </c>
      <c r="F172" s="423">
        <v>0</v>
      </c>
      <c r="G172" s="423">
        <v>0</v>
      </c>
      <c r="H172" s="423">
        <v>0</v>
      </c>
    </row>
    <row r="173" spans="1:8" x14ac:dyDescent="0.3">
      <c r="A173" s="419" t="s">
        <v>1859</v>
      </c>
      <c r="B173" s="419" t="s">
        <v>881</v>
      </c>
      <c r="C173" s="423">
        <v>9623</v>
      </c>
      <c r="D173" s="423">
        <v>9623</v>
      </c>
      <c r="E173" s="423">
        <v>3080</v>
      </c>
      <c r="F173" s="423">
        <v>3080</v>
      </c>
      <c r="G173" s="423">
        <v>6543</v>
      </c>
      <c r="H173" s="423">
        <v>32.01</v>
      </c>
    </row>
    <row r="174" spans="1:8" x14ac:dyDescent="0.3">
      <c r="A174" s="419" t="s">
        <v>1860</v>
      </c>
      <c r="B174" s="419" t="s">
        <v>886</v>
      </c>
      <c r="C174" s="423">
        <v>1000</v>
      </c>
      <c r="D174" s="423">
        <v>1000</v>
      </c>
      <c r="E174" s="423">
        <v>495</v>
      </c>
      <c r="F174" s="423">
        <v>495</v>
      </c>
      <c r="G174" s="423">
        <v>505</v>
      </c>
      <c r="H174" s="423">
        <v>49.5</v>
      </c>
    </row>
    <row r="175" spans="1:8" x14ac:dyDescent="0.3">
      <c r="A175" s="419" t="s">
        <v>1861</v>
      </c>
      <c r="B175" s="419" t="s">
        <v>665</v>
      </c>
      <c r="C175" s="423">
        <v>1800</v>
      </c>
      <c r="D175" s="423">
        <v>1800</v>
      </c>
      <c r="E175" s="423">
        <v>225</v>
      </c>
      <c r="F175" s="423">
        <v>450</v>
      </c>
      <c r="G175" s="423">
        <v>1350</v>
      </c>
      <c r="H175" s="423">
        <v>25</v>
      </c>
    </row>
    <row r="176" spans="1:8" x14ac:dyDescent="0.3">
      <c r="A176" s="419" t="s">
        <v>2715</v>
      </c>
      <c r="B176" s="419" t="s">
        <v>2716</v>
      </c>
      <c r="C176" s="423">
        <v>0</v>
      </c>
      <c r="D176" s="423">
        <v>0</v>
      </c>
      <c r="E176" s="423">
        <v>0</v>
      </c>
      <c r="F176" s="423">
        <v>0</v>
      </c>
      <c r="G176" s="423">
        <v>0</v>
      </c>
      <c r="H176" s="423">
        <v>0</v>
      </c>
    </row>
    <row r="177" spans="1:8" x14ac:dyDescent="0.3">
      <c r="A177" s="419" t="s">
        <v>2717</v>
      </c>
      <c r="B177" s="419" t="s">
        <v>2718</v>
      </c>
      <c r="C177" s="423">
        <v>0</v>
      </c>
      <c r="D177" s="423">
        <v>0</v>
      </c>
      <c r="E177" s="423">
        <v>0</v>
      </c>
      <c r="F177" s="423">
        <v>0</v>
      </c>
      <c r="G177" s="423">
        <v>0</v>
      </c>
      <c r="H177" s="423">
        <v>0</v>
      </c>
    </row>
    <row r="178" spans="1:8" x14ac:dyDescent="0.3">
      <c r="A178" s="419" t="s">
        <v>2719</v>
      </c>
      <c r="B178" s="419" t="s">
        <v>2720</v>
      </c>
      <c r="C178" s="423">
        <v>0</v>
      </c>
      <c r="D178" s="423">
        <v>0</v>
      </c>
      <c r="E178" s="423">
        <v>52.95</v>
      </c>
      <c r="F178" s="423">
        <v>52.95</v>
      </c>
      <c r="G178" s="423">
        <v>-52.95</v>
      </c>
      <c r="H178" s="423">
        <v>100</v>
      </c>
    </row>
    <row r="179" spans="1:8" x14ac:dyDescent="0.3">
      <c r="A179" s="419" t="s">
        <v>1862</v>
      </c>
      <c r="B179" s="419" t="s">
        <v>858</v>
      </c>
      <c r="C179" s="423">
        <v>70902</v>
      </c>
      <c r="D179" s="423">
        <v>70902</v>
      </c>
      <c r="E179" s="423">
        <v>17860.759999999998</v>
      </c>
      <c r="F179" s="423">
        <v>33977.81</v>
      </c>
      <c r="G179" s="423">
        <v>36924.19</v>
      </c>
      <c r="H179" s="423">
        <v>47.92</v>
      </c>
    </row>
    <row r="180" spans="1:8" x14ac:dyDescent="0.3">
      <c r="A180" s="419" t="s">
        <v>2721</v>
      </c>
      <c r="B180" s="419" t="s">
        <v>2722</v>
      </c>
      <c r="C180" s="423">
        <v>0</v>
      </c>
      <c r="D180" s="423">
        <v>0</v>
      </c>
      <c r="E180" s="423">
        <v>0</v>
      </c>
      <c r="F180" s="423">
        <v>0</v>
      </c>
      <c r="G180" s="423">
        <v>0</v>
      </c>
      <c r="H180" s="423">
        <v>0</v>
      </c>
    </row>
    <row r="181" spans="1:8" x14ac:dyDescent="0.3">
      <c r="A181" s="419" t="s">
        <v>2723</v>
      </c>
      <c r="B181" s="419" t="s">
        <v>2724</v>
      </c>
      <c r="C181" s="423">
        <v>0</v>
      </c>
      <c r="D181" s="423">
        <v>0</v>
      </c>
      <c r="E181" s="423">
        <v>0</v>
      </c>
      <c r="F181" s="423">
        <v>0</v>
      </c>
      <c r="G181" s="423">
        <v>0</v>
      </c>
      <c r="H181" s="423">
        <v>0</v>
      </c>
    </row>
    <row r="182" spans="1:8" x14ac:dyDescent="0.3">
      <c r="A182" s="419" t="s">
        <v>2725</v>
      </c>
      <c r="B182" s="419" t="s">
        <v>2726</v>
      </c>
      <c r="C182" s="423">
        <v>0</v>
      </c>
      <c r="D182" s="423">
        <v>0</v>
      </c>
      <c r="E182" s="423">
        <v>0</v>
      </c>
      <c r="F182" s="423">
        <v>0</v>
      </c>
      <c r="G182" s="423">
        <v>0</v>
      </c>
      <c r="H182" s="423">
        <v>0</v>
      </c>
    </row>
    <row r="183" spans="1:8" x14ac:dyDescent="0.3">
      <c r="A183" s="419" t="s">
        <v>2727</v>
      </c>
      <c r="B183" s="419" t="s">
        <v>2728</v>
      </c>
      <c r="C183" s="423">
        <v>0</v>
      </c>
      <c r="D183" s="423">
        <v>0</v>
      </c>
      <c r="E183" s="423">
        <v>0</v>
      </c>
      <c r="F183" s="423">
        <v>0</v>
      </c>
      <c r="G183" s="423">
        <v>0</v>
      </c>
      <c r="H183" s="423">
        <v>0</v>
      </c>
    </row>
    <row r="184" spans="1:8" x14ac:dyDescent="0.3">
      <c r="A184" s="419" t="s">
        <v>2729</v>
      </c>
      <c r="B184" s="419" t="s">
        <v>2730</v>
      </c>
      <c r="C184" s="423">
        <v>0</v>
      </c>
      <c r="D184" s="423">
        <v>0</v>
      </c>
      <c r="E184" s="423">
        <v>0</v>
      </c>
      <c r="F184" s="423">
        <v>0</v>
      </c>
      <c r="G184" s="423">
        <v>0</v>
      </c>
      <c r="H184" s="423">
        <v>0</v>
      </c>
    </row>
    <row r="185" spans="1:8" x14ac:dyDescent="0.3">
      <c r="A185" s="419" t="s">
        <v>2731</v>
      </c>
      <c r="B185" s="419" t="s">
        <v>2732</v>
      </c>
      <c r="C185" s="423">
        <v>0</v>
      </c>
      <c r="D185" s="423">
        <v>0</v>
      </c>
      <c r="E185" s="423">
        <v>0</v>
      </c>
      <c r="F185" s="423">
        <v>0</v>
      </c>
      <c r="G185" s="423">
        <v>0</v>
      </c>
      <c r="H185" s="423">
        <v>0</v>
      </c>
    </row>
    <row r="186" spans="1:8" x14ac:dyDescent="0.3">
      <c r="A186" s="419" t="s">
        <v>2733</v>
      </c>
      <c r="B186" s="419" t="s">
        <v>2734</v>
      </c>
      <c r="C186" s="423">
        <v>0</v>
      </c>
      <c r="D186" s="423">
        <v>0</v>
      </c>
      <c r="E186" s="423">
        <v>0</v>
      </c>
      <c r="F186" s="423">
        <v>0</v>
      </c>
      <c r="G186" s="423">
        <v>0</v>
      </c>
      <c r="H186" s="423">
        <v>0</v>
      </c>
    </row>
    <row r="187" spans="1:8" x14ac:dyDescent="0.3">
      <c r="A187" s="419" t="s">
        <v>1863</v>
      </c>
      <c r="B187" s="419" t="s">
        <v>736</v>
      </c>
      <c r="C187" s="423">
        <v>21511</v>
      </c>
      <c r="D187" s="423">
        <v>21511</v>
      </c>
      <c r="E187" s="423">
        <v>6850.23</v>
      </c>
      <c r="F187" s="423">
        <v>8782.74</v>
      </c>
      <c r="G187" s="423">
        <v>12728.26</v>
      </c>
      <c r="H187" s="423">
        <v>40.83</v>
      </c>
    </row>
    <row r="188" spans="1:8" x14ac:dyDescent="0.3">
      <c r="A188" s="419" t="s">
        <v>2735</v>
      </c>
      <c r="B188" s="419" t="s">
        <v>2736</v>
      </c>
      <c r="C188" s="423">
        <v>0</v>
      </c>
      <c r="D188" s="423">
        <v>0</v>
      </c>
      <c r="E188" s="423">
        <v>0</v>
      </c>
      <c r="F188" s="423">
        <v>0</v>
      </c>
      <c r="G188" s="423">
        <v>0</v>
      </c>
      <c r="H188" s="423">
        <v>0</v>
      </c>
    </row>
    <row r="189" spans="1:8" x14ac:dyDescent="0.3">
      <c r="A189" s="419" t="s">
        <v>1864</v>
      </c>
      <c r="B189" s="419" t="s">
        <v>738</v>
      </c>
      <c r="C189" s="423">
        <v>34212</v>
      </c>
      <c r="D189" s="423">
        <v>34212</v>
      </c>
      <c r="E189" s="423">
        <v>7033.35</v>
      </c>
      <c r="F189" s="423">
        <v>10790.6</v>
      </c>
      <c r="G189" s="423">
        <v>23421.4</v>
      </c>
      <c r="H189" s="423">
        <v>31.54</v>
      </c>
    </row>
    <row r="190" spans="1:8" x14ac:dyDescent="0.3">
      <c r="A190" s="419" t="s">
        <v>1865</v>
      </c>
      <c r="B190" s="419" t="s">
        <v>740</v>
      </c>
      <c r="C190" s="423">
        <v>149694</v>
      </c>
      <c r="D190" s="423">
        <v>149694</v>
      </c>
      <c r="E190" s="423">
        <v>50194.36</v>
      </c>
      <c r="F190" s="423">
        <v>106692.2</v>
      </c>
      <c r="G190" s="423">
        <v>43001.8</v>
      </c>
      <c r="H190" s="423">
        <v>71.27</v>
      </c>
    </row>
    <row r="191" spans="1:8" x14ac:dyDescent="0.3">
      <c r="A191" s="419" t="s">
        <v>1866</v>
      </c>
      <c r="B191" s="419" t="s">
        <v>742</v>
      </c>
      <c r="C191" s="423">
        <v>27016</v>
      </c>
      <c r="D191" s="423">
        <v>27016</v>
      </c>
      <c r="E191" s="423">
        <v>13300</v>
      </c>
      <c r="F191" s="423">
        <v>13300</v>
      </c>
      <c r="G191" s="423">
        <v>13716</v>
      </c>
      <c r="H191" s="423">
        <v>49.23</v>
      </c>
    </row>
    <row r="192" spans="1:8" x14ac:dyDescent="0.3">
      <c r="A192" s="419" t="s">
        <v>1867</v>
      </c>
      <c r="B192" s="419" t="s">
        <v>582</v>
      </c>
      <c r="C192" s="423">
        <v>20361</v>
      </c>
      <c r="D192" s="423">
        <v>20361</v>
      </c>
      <c r="E192" s="423">
        <v>9800</v>
      </c>
      <c r="F192" s="423">
        <v>9800</v>
      </c>
      <c r="G192" s="423">
        <v>10561</v>
      </c>
      <c r="H192" s="423">
        <v>48.13</v>
      </c>
    </row>
    <row r="193" spans="1:8" x14ac:dyDescent="0.3">
      <c r="A193" s="419" t="s">
        <v>1868</v>
      </c>
      <c r="B193" s="419" t="s">
        <v>744</v>
      </c>
      <c r="C193" s="423">
        <v>3139</v>
      </c>
      <c r="D193" s="423">
        <v>3139</v>
      </c>
      <c r="E193" s="423">
        <v>2220</v>
      </c>
      <c r="F193" s="423">
        <v>2220</v>
      </c>
      <c r="G193" s="423">
        <v>919</v>
      </c>
      <c r="H193" s="423">
        <v>70.72</v>
      </c>
    </row>
    <row r="194" spans="1:8" x14ac:dyDescent="0.3">
      <c r="A194" s="419" t="s">
        <v>1869</v>
      </c>
      <c r="B194" s="419" t="s">
        <v>804</v>
      </c>
      <c r="C194" s="423">
        <v>1400</v>
      </c>
      <c r="D194" s="423">
        <v>1400</v>
      </c>
      <c r="E194" s="423">
        <v>700</v>
      </c>
      <c r="F194" s="423">
        <v>700</v>
      </c>
      <c r="G194" s="423">
        <v>700</v>
      </c>
      <c r="H194" s="423">
        <v>50</v>
      </c>
    </row>
    <row r="195" spans="1:8" x14ac:dyDescent="0.3">
      <c r="A195" s="419" t="s">
        <v>2737</v>
      </c>
      <c r="B195" s="419" t="s">
        <v>2738</v>
      </c>
      <c r="C195" s="423">
        <v>0</v>
      </c>
      <c r="D195" s="423">
        <v>0</v>
      </c>
      <c r="E195" s="423">
        <v>0</v>
      </c>
      <c r="F195" s="423">
        <v>0</v>
      </c>
      <c r="G195" s="423">
        <v>0</v>
      </c>
      <c r="H195" s="423">
        <v>0</v>
      </c>
    </row>
    <row r="196" spans="1:8" x14ac:dyDescent="0.3">
      <c r="A196" s="419" t="s">
        <v>2739</v>
      </c>
      <c r="B196" s="419" t="s">
        <v>2740</v>
      </c>
      <c r="C196" s="423">
        <v>0</v>
      </c>
      <c r="D196" s="423">
        <v>0</v>
      </c>
      <c r="E196" s="423">
        <v>0</v>
      </c>
      <c r="F196" s="423">
        <v>0</v>
      </c>
      <c r="G196" s="423">
        <v>0</v>
      </c>
      <c r="H196" s="423">
        <v>0</v>
      </c>
    </row>
    <row r="197" spans="1:8" x14ac:dyDescent="0.3">
      <c r="A197" s="419" t="s">
        <v>1870</v>
      </c>
      <c r="B197" s="419" t="s">
        <v>746</v>
      </c>
      <c r="C197" s="423">
        <v>66074</v>
      </c>
      <c r="D197" s="423">
        <v>66074</v>
      </c>
      <c r="E197" s="423">
        <v>15333.21</v>
      </c>
      <c r="F197" s="423">
        <v>26249.279999999999</v>
      </c>
      <c r="G197" s="423">
        <v>39824.720000000001</v>
      </c>
      <c r="H197" s="423">
        <v>39.729999999999997</v>
      </c>
    </row>
    <row r="198" spans="1:8" x14ac:dyDescent="0.3">
      <c r="A198" s="419" t="s">
        <v>1871</v>
      </c>
      <c r="B198" s="419" t="s">
        <v>259</v>
      </c>
      <c r="C198" s="423">
        <v>250392</v>
      </c>
      <c r="D198" s="423">
        <v>250392</v>
      </c>
      <c r="E198" s="423">
        <v>76684.77</v>
      </c>
      <c r="F198" s="423">
        <v>139690.70000000001</v>
      </c>
      <c r="G198" s="423">
        <v>110701.3</v>
      </c>
      <c r="H198" s="423">
        <v>55.79</v>
      </c>
    </row>
    <row r="199" spans="1:8" x14ac:dyDescent="0.3">
      <c r="A199" s="419" t="s">
        <v>1872</v>
      </c>
      <c r="B199" s="419" t="s">
        <v>53</v>
      </c>
      <c r="C199" s="423">
        <v>876691</v>
      </c>
      <c r="D199" s="423">
        <v>882911</v>
      </c>
      <c r="E199" s="423">
        <v>172827.63</v>
      </c>
      <c r="F199" s="423">
        <v>351750.87</v>
      </c>
      <c r="G199" s="423">
        <v>531160.13</v>
      </c>
      <c r="H199" s="423">
        <v>39.840000000000003</v>
      </c>
    </row>
    <row r="200" spans="1:8" x14ac:dyDescent="0.3">
      <c r="A200" s="419" t="s">
        <v>1873</v>
      </c>
      <c r="B200" s="419" t="s">
        <v>628</v>
      </c>
      <c r="C200" s="423">
        <v>87752</v>
      </c>
      <c r="D200" s="423">
        <v>80548</v>
      </c>
      <c r="E200" s="423">
        <v>33711.839999999997</v>
      </c>
      <c r="F200" s="423">
        <v>51366</v>
      </c>
      <c r="G200" s="423">
        <v>29182</v>
      </c>
      <c r="H200" s="423">
        <v>63.77</v>
      </c>
    </row>
    <row r="201" spans="1:8" x14ac:dyDescent="0.3">
      <c r="A201" s="419" t="s">
        <v>2741</v>
      </c>
      <c r="B201" s="419" t="s">
        <v>1639</v>
      </c>
      <c r="C201" s="423">
        <v>0</v>
      </c>
      <c r="D201" s="423">
        <v>0</v>
      </c>
      <c r="E201" s="423">
        <v>0</v>
      </c>
      <c r="F201" s="423">
        <v>0</v>
      </c>
      <c r="G201" s="423">
        <v>0</v>
      </c>
      <c r="H201" s="423">
        <v>0</v>
      </c>
    </row>
    <row r="202" spans="1:8" x14ac:dyDescent="0.3">
      <c r="A202" s="419" t="s">
        <v>1874</v>
      </c>
      <c r="B202" s="419" t="s">
        <v>630</v>
      </c>
      <c r="C202" s="423">
        <v>1045</v>
      </c>
      <c r="D202" s="423">
        <v>1045</v>
      </c>
      <c r="E202" s="423">
        <v>96.15</v>
      </c>
      <c r="F202" s="423">
        <v>211.53</v>
      </c>
      <c r="G202" s="423">
        <v>833.47</v>
      </c>
      <c r="H202" s="423">
        <v>20.239999999999998</v>
      </c>
    </row>
    <row r="203" spans="1:8" x14ac:dyDescent="0.3">
      <c r="A203" s="419" t="s">
        <v>1875</v>
      </c>
      <c r="B203" s="419" t="s">
        <v>257</v>
      </c>
      <c r="C203" s="423">
        <v>238534</v>
      </c>
      <c r="D203" s="423">
        <v>238534</v>
      </c>
      <c r="E203" s="423">
        <v>1050</v>
      </c>
      <c r="F203" s="423">
        <v>1750</v>
      </c>
      <c r="G203" s="423">
        <v>236784</v>
      </c>
      <c r="H203" s="423">
        <v>0.73</v>
      </c>
    </row>
    <row r="204" spans="1:8" x14ac:dyDescent="0.3">
      <c r="A204" s="419" t="s">
        <v>2742</v>
      </c>
      <c r="B204" s="419" t="s">
        <v>2743</v>
      </c>
      <c r="C204" s="423">
        <v>0</v>
      </c>
      <c r="D204" s="423">
        <v>0</v>
      </c>
      <c r="E204" s="423">
        <v>0</v>
      </c>
      <c r="F204" s="423">
        <v>0</v>
      </c>
      <c r="G204" s="423">
        <v>0</v>
      </c>
      <c r="H204" s="423">
        <v>0</v>
      </c>
    </row>
    <row r="205" spans="1:8" x14ac:dyDescent="0.3">
      <c r="A205" s="419" t="s">
        <v>1876</v>
      </c>
      <c r="B205" s="419" t="s">
        <v>54</v>
      </c>
      <c r="C205" s="423">
        <v>660721</v>
      </c>
      <c r="D205" s="423">
        <v>660721</v>
      </c>
      <c r="E205" s="423">
        <v>0</v>
      </c>
      <c r="F205" s="423">
        <v>608853.22</v>
      </c>
      <c r="G205" s="423">
        <v>51867.78</v>
      </c>
      <c r="H205" s="423">
        <v>92.15</v>
      </c>
    </row>
    <row r="206" spans="1:8" x14ac:dyDescent="0.3">
      <c r="A206" s="419" t="s">
        <v>1877</v>
      </c>
      <c r="B206" s="419" t="s">
        <v>588</v>
      </c>
      <c r="C206" s="423">
        <v>232473</v>
      </c>
      <c r="D206" s="423">
        <v>232473</v>
      </c>
      <c r="E206" s="423">
        <v>74724.89</v>
      </c>
      <c r="F206" s="423">
        <v>134173.35999999999</v>
      </c>
      <c r="G206" s="423">
        <v>98299.64</v>
      </c>
      <c r="H206" s="423">
        <v>57.72</v>
      </c>
    </row>
    <row r="207" spans="1:8" x14ac:dyDescent="0.3">
      <c r="A207" s="419" t="s">
        <v>1878</v>
      </c>
      <c r="B207" s="419" t="s">
        <v>812</v>
      </c>
      <c r="C207" s="423">
        <v>54529</v>
      </c>
      <c r="D207" s="423">
        <v>54529</v>
      </c>
      <c r="E207" s="423">
        <v>14534.16</v>
      </c>
      <c r="F207" s="423">
        <v>26443.439999999999</v>
      </c>
      <c r="G207" s="423">
        <v>28085.56</v>
      </c>
      <c r="H207" s="423">
        <v>48.49</v>
      </c>
    </row>
    <row r="208" spans="1:8" x14ac:dyDescent="0.3">
      <c r="A208" s="419" t="s">
        <v>1879</v>
      </c>
      <c r="B208" s="419" t="s">
        <v>592</v>
      </c>
      <c r="C208" s="423">
        <v>77435</v>
      </c>
      <c r="D208" s="423">
        <v>77949</v>
      </c>
      <c r="E208" s="423">
        <v>15246.41</v>
      </c>
      <c r="F208" s="423">
        <v>29634.43</v>
      </c>
      <c r="G208" s="423">
        <v>48314.57</v>
      </c>
      <c r="H208" s="423">
        <v>38.020000000000003</v>
      </c>
    </row>
    <row r="209" spans="1:8" x14ac:dyDescent="0.3">
      <c r="A209" s="419" t="s">
        <v>1880</v>
      </c>
      <c r="B209" s="419" t="s">
        <v>637</v>
      </c>
      <c r="C209" s="423">
        <v>8500</v>
      </c>
      <c r="D209" s="423">
        <v>8500</v>
      </c>
      <c r="E209" s="423">
        <v>1961.72</v>
      </c>
      <c r="F209" s="423">
        <v>4038.8</v>
      </c>
      <c r="G209" s="423">
        <v>4461.2</v>
      </c>
      <c r="H209" s="423">
        <v>47.52</v>
      </c>
    </row>
    <row r="210" spans="1:8" x14ac:dyDescent="0.3">
      <c r="A210" s="419" t="s">
        <v>1881</v>
      </c>
      <c r="B210" s="419" t="s">
        <v>563</v>
      </c>
      <c r="C210" s="423">
        <v>139110</v>
      </c>
      <c r="D210" s="423">
        <v>169582</v>
      </c>
      <c r="E210" s="423">
        <v>73984.179999999993</v>
      </c>
      <c r="F210" s="423">
        <v>235839.18</v>
      </c>
      <c r="G210" s="423">
        <v>-66257.179999999993</v>
      </c>
      <c r="H210" s="423">
        <v>139.07</v>
      </c>
    </row>
    <row r="211" spans="1:8" x14ac:dyDescent="0.3">
      <c r="A211" s="419" t="s">
        <v>1882</v>
      </c>
      <c r="B211" s="419" t="s">
        <v>595</v>
      </c>
      <c r="C211" s="423">
        <v>905</v>
      </c>
      <c r="D211" s="423">
        <v>1106</v>
      </c>
      <c r="E211" s="423">
        <v>145.79</v>
      </c>
      <c r="F211" s="423">
        <v>537.25</v>
      </c>
      <c r="G211" s="423">
        <v>568.75</v>
      </c>
      <c r="H211" s="423">
        <v>48.58</v>
      </c>
    </row>
    <row r="212" spans="1:8" x14ac:dyDescent="0.3">
      <c r="A212" s="419" t="s">
        <v>2744</v>
      </c>
      <c r="B212" s="419" t="s">
        <v>2745</v>
      </c>
      <c r="C212" s="423">
        <v>0</v>
      </c>
      <c r="D212" s="423">
        <v>0</v>
      </c>
      <c r="E212" s="423">
        <v>0</v>
      </c>
      <c r="F212" s="423">
        <v>0</v>
      </c>
      <c r="G212" s="423">
        <v>0</v>
      </c>
      <c r="H212" s="423">
        <v>0</v>
      </c>
    </row>
    <row r="213" spans="1:8" x14ac:dyDescent="0.3">
      <c r="A213" s="419" t="s">
        <v>1883</v>
      </c>
      <c r="B213" s="419" t="s">
        <v>614</v>
      </c>
      <c r="C213" s="423">
        <v>9263</v>
      </c>
      <c r="D213" s="423">
        <v>9263</v>
      </c>
      <c r="E213" s="423">
        <v>2437.0500000000002</v>
      </c>
      <c r="F213" s="423">
        <v>5020.53</v>
      </c>
      <c r="G213" s="423">
        <v>4242.47</v>
      </c>
      <c r="H213" s="423">
        <v>54.2</v>
      </c>
    </row>
    <row r="214" spans="1:8" x14ac:dyDescent="0.3">
      <c r="A214" s="419" t="s">
        <v>2746</v>
      </c>
      <c r="B214" s="419" t="s">
        <v>2747</v>
      </c>
      <c r="C214" s="423">
        <v>0</v>
      </c>
      <c r="D214" s="423">
        <v>0</v>
      </c>
      <c r="E214" s="423">
        <v>0</v>
      </c>
      <c r="F214" s="423">
        <v>0</v>
      </c>
      <c r="G214" s="423">
        <v>0</v>
      </c>
      <c r="H214" s="423">
        <v>0</v>
      </c>
    </row>
    <row r="215" spans="1:8" x14ac:dyDescent="0.3">
      <c r="A215" s="419" t="s">
        <v>1884</v>
      </c>
      <c r="B215" s="419" t="s">
        <v>616</v>
      </c>
      <c r="C215" s="423">
        <v>32522</v>
      </c>
      <c r="D215" s="423">
        <v>32522</v>
      </c>
      <c r="E215" s="423">
        <v>2980.39</v>
      </c>
      <c r="F215" s="423">
        <v>13536.45</v>
      </c>
      <c r="G215" s="423">
        <v>18985.55</v>
      </c>
      <c r="H215" s="423">
        <v>41.62</v>
      </c>
    </row>
    <row r="216" spans="1:8" x14ac:dyDescent="0.3">
      <c r="A216" s="419" t="s">
        <v>1885</v>
      </c>
      <c r="B216" s="419" t="s">
        <v>682</v>
      </c>
      <c r="C216" s="423">
        <v>46355</v>
      </c>
      <c r="D216" s="423">
        <v>46355</v>
      </c>
      <c r="E216" s="423">
        <v>6080.5</v>
      </c>
      <c r="F216" s="423">
        <v>12070.52</v>
      </c>
      <c r="G216" s="423">
        <v>34284.480000000003</v>
      </c>
      <c r="H216" s="423">
        <v>26.04</v>
      </c>
    </row>
    <row r="217" spans="1:8" x14ac:dyDescent="0.3">
      <c r="A217" s="419" t="s">
        <v>2748</v>
      </c>
      <c r="B217" s="419" t="s">
        <v>2749</v>
      </c>
      <c r="C217" s="423">
        <v>0</v>
      </c>
      <c r="D217" s="423">
        <v>0</v>
      </c>
      <c r="E217" s="423">
        <v>0</v>
      </c>
      <c r="F217" s="423">
        <v>0</v>
      </c>
      <c r="G217" s="423">
        <v>0</v>
      </c>
      <c r="H217" s="423">
        <v>0</v>
      </c>
    </row>
    <row r="218" spans="1:8" x14ac:dyDescent="0.3">
      <c r="A218" s="419" t="s">
        <v>2750</v>
      </c>
      <c r="B218" s="419" t="s">
        <v>2751</v>
      </c>
      <c r="C218" s="423">
        <v>0</v>
      </c>
      <c r="D218" s="423">
        <v>0</v>
      </c>
      <c r="E218" s="423">
        <v>0</v>
      </c>
      <c r="F218" s="423">
        <v>0</v>
      </c>
      <c r="G218" s="423">
        <v>0</v>
      </c>
      <c r="H218" s="423">
        <v>0</v>
      </c>
    </row>
    <row r="219" spans="1:8" x14ac:dyDescent="0.3">
      <c r="A219" s="419" t="s">
        <v>1886</v>
      </c>
      <c r="B219" s="419" t="s">
        <v>759</v>
      </c>
      <c r="C219" s="423">
        <v>5146</v>
      </c>
      <c r="D219" s="423">
        <v>5146</v>
      </c>
      <c r="E219" s="423">
        <v>1296.25</v>
      </c>
      <c r="F219" s="423">
        <v>1861.08</v>
      </c>
      <c r="G219" s="423">
        <v>3284.92</v>
      </c>
      <c r="H219" s="423">
        <v>36.17</v>
      </c>
    </row>
    <row r="220" spans="1:8" x14ac:dyDescent="0.3">
      <c r="A220" s="419" t="s">
        <v>1887</v>
      </c>
      <c r="B220" s="419" t="s">
        <v>761</v>
      </c>
      <c r="C220" s="423">
        <v>38164</v>
      </c>
      <c r="D220" s="423">
        <v>38185</v>
      </c>
      <c r="E220" s="423">
        <v>6553.6</v>
      </c>
      <c r="F220" s="423">
        <v>25493.66</v>
      </c>
      <c r="G220" s="423">
        <v>12691.34</v>
      </c>
      <c r="H220" s="423">
        <v>66.760000000000005</v>
      </c>
    </row>
    <row r="221" spans="1:8" x14ac:dyDescent="0.3">
      <c r="A221" s="419" t="s">
        <v>1888</v>
      </c>
      <c r="B221" s="419" t="s">
        <v>763</v>
      </c>
      <c r="C221" s="423">
        <v>1056</v>
      </c>
      <c r="D221" s="423">
        <v>1056</v>
      </c>
      <c r="E221" s="423">
        <v>64.400000000000006</v>
      </c>
      <c r="F221" s="423">
        <v>1053.8499999999999</v>
      </c>
      <c r="G221" s="423">
        <v>2.15</v>
      </c>
      <c r="H221" s="423">
        <v>99.8</v>
      </c>
    </row>
    <row r="222" spans="1:8" x14ac:dyDescent="0.3">
      <c r="A222" s="419" t="s">
        <v>1889</v>
      </c>
      <c r="B222" s="419" t="s">
        <v>907</v>
      </c>
      <c r="C222" s="423">
        <v>8432</v>
      </c>
      <c r="D222" s="423">
        <v>8432</v>
      </c>
      <c r="E222" s="423">
        <v>3356.41</v>
      </c>
      <c r="F222" s="423">
        <v>3864.53</v>
      </c>
      <c r="G222" s="423">
        <v>4567.47</v>
      </c>
      <c r="H222" s="423">
        <v>45.83</v>
      </c>
    </row>
    <row r="223" spans="1:8" x14ac:dyDescent="0.3">
      <c r="A223" s="419" t="s">
        <v>1890</v>
      </c>
      <c r="B223" s="419" t="s">
        <v>765</v>
      </c>
      <c r="C223" s="423">
        <v>44876</v>
      </c>
      <c r="D223" s="423">
        <v>44876</v>
      </c>
      <c r="E223" s="423">
        <v>10341.49</v>
      </c>
      <c r="F223" s="423">
        <v>11023</v>
      </c>
      <c r="G223" s="423">
        <v>33853</v>
      </c>
      <c r="H223" s="423">
        <v>24.56</v>
      </c>
    </row>
    <row r="224" spans="1:8" x14ac:dyDescent="0.3">
      <c r="A224" s="419" t="s">
        <v>1891</v>
      </c>
      <c r="B224" s="419" t="s">
        <v>258</v>
      </c>
      <c r="C224" s="423">
        <v>35630</v>
      </c>
      <c r="D224" s="423">
        <v>35630</v>
      </c>
      <c r="E224" s="423">
        <v>7220.86</v>
      </c>
      <c r="F224" s="423">
        <v>14058.51</v>
      </c>
      <c r="G224" s="423">
        <v>21571.49</v>
      </c>
      <c r="H224" s="423">
        <v>39.46</v>
      </c>
    </row>
    <row r="225" spans="1:8" x14ac:dyDescent="0.3">
      <c r="A225" s="419" t="s">
        <v>2752</v>
      </c>
      <c r="B225" s="419" t="s">
        <v>2753</v>
      </c>
      <c r="C225" s="423">
        <v>0</v>
      </c>
      <c r="D225" s="423">
        <v>0</v>
      </c>
      <c r="E225" s="423">
        <v>0</v>
      </c>
      <c r="F225" s="423">
        <v>0</v>
      </c>
      <c r="G225" s="423">
        <v>0</v>
      </c>
      <c r="H225" s="423">
        <v>0</v>
      </c>
    </row>
    <row r="226" spans="1:8" x14ac:dyDescent="0.3">
      <c r="A226" s="419" t="s">
        <v>1892</v>
      </c>
      <c r="B226" s="419" t="s">
        <v>669</v>
      </c>
      <c r="C226" s="423">
        <v>2988</v>
      </c>
      <c r="D226" s="423">
        <v>2988</v>
      </c>
      <c r="E226" s="423">
        <v>172.85</v>
      </c>
      <c r="F226" s="423">
        <v>388.51</v>
      </c>
      <c r="G226" s="423">
        <v>2599.4899999999998</v>
      </c>
      <c r="H226" s="423">
        <v>13</v>
      </c>
    </row>
    <row r="227" spans="1:8" x14ac:dyDescent="0.3">
      <c r="A227" s="419" t="s">
        <v>2754</v>
      </c>
      <c r="B227" s="419" t="s">
        <v>2755</v>
      </c>
      <c r="C227" s="423">
        <v>0</v>
      </c>
      <c r="D227" s="423">
        <v>0</v>
      </c>
      <c r="E227" s="423">
        <v>0</v>
      </c>
      <c r="F227" s="423">
        <v>0</v>
      </c>
      <c r="G227" s="423">
        <v>0</v>
      </c>
      <c r="H227" s="423">
        <v>0</v>
      </c>
    </row>
    <row r="228" spans="1:8" x14ac:dyDescent="0.3">
      <c r="A228" s="419" t="s">
        <v>2756</v>
      </c>
      <c r="B228" s="419" t="s">
        <v>1599</v>
      </c>
      <c r="C228" s="423">
        <v>0</v>
      </c>
      <c r="D228" s="423">
        <v>0</v>
      </c>
      <c r="E228" s="423">
        <v>0</v>
      </c>
      <c r="F228" s="423">
        <v>0</v>
      </c>
      <c r="G228" s="423">
        <v>0</v>
      </c>
      <c r="H228" s="423">
        <v>0</v>
      </c>
    </row>
    <row r="229" spans="1:8" x14ac:dyDescent="0.3">
      <c r="A229" s="419" t="s">
        <v>2757</v>
      </c>
      <c r="B229" s="419" t="s">
        <v>2758</v>
      </c>
      <c r="C229" s="423">
        <v>0</v>
      </c>
      <c r="D229" s="423">
        <v>0</v>
      </c>
      <c r="E229" s="423">
        <v>0</v>
      </c>
      <c r="F229" s="423">
        <v>0</v>
      </c>
      <c r="G229" s="423">
        <v>0</v>
      </c>
      <c r="H229" s="423">
        <v>0</v>
      </c>
    </row>
    <row r="230" spans="1:8" x14ac:dyDescent="0.3">
      <c r="A230" s="419" t="s">
        <v>2759</v>
      </c>
      <c r="B230" s="419" t="s">
        <v>1077</v>
      </c>
      <c r="C230" s="423">
        <v>0</v>
      </c>
      <c r="D230" s="423">
        <v>0</v>
      </c>
      <c r="E230" s="423">
        <v>0</v>
      </c>
      <c r="F230" s="423">
        <v>0</v>
      </c>
      <c r="G230" s="423">
        <v>0</v>
      </c>
      <c r="H230" s="423">
        <v>0</v>
      </c>
    </row>
    <row r="231" spans="1:8" x14ac:dyDescent="0.3">
      <c r="A231" s="419" t="s">
        <v>2760</v>
      </c>
      <c r="B231" s="419" t="s">
        <v>255</v>
      </c>
      <c r="C231" s="423">
        <v>0</v>
      </c>
      <c r="D231" s="423">
        <v>0</v>
      </c>
      <c r="E231" s="423">
        <v>0</v>
      </c>
      <c r="F231" s="423">
        <v>0</v>
      </c>
      <c r="G231" s="423">
        <v>0</v>
      </c>
      <c r="H231" s="423">
        <v>0</v>
      </c>
    </row>
    <row r="232" spans="1:8" x14ac:dyDescent="0.3">
      <c r="A232" s="419" t="s">
        <v>1893</v>
      </c>
      <c r="B232" s="419" t="s">
        <v>44</v>
      </c>
      <c r="C232" s="423">
        <v>45288</v>
      </c>
      <c r="D232" s="423">
        <v>45288</v>
      </c>
      <c r="E232" s="423">
        <v>11322</v>
      </c>
      <c r="F232" s="423">
        <v>22644</v>
      </c>
      <c r="G232" s="423">
        <v>22644</v>
      </c>
      <c r="H232" s="423">
        <v>50</v>
      </c>
    </row>
    <row r="233" spans="1:8" x14ac:dyDescent="0.3">
      <c r="A233" s="419" t="s">
        <v>1894</v>
      </c>
      <c r="B233" s="419" t="s">
        <v>685</v>
      </c>
      <c r="C233" s="423">
        <v>189700</v>
      </c>
      <c r="D233" s="423">
        <v>194800</v>
      </c>
      <c r="E233" s="423">
        <v>24916.87</v>
      </c>
      <c r="F233" s="423">
        <v>71450.37</v>
      </c>
      <c r="G233" s="423">
        <v>123349.63</v>
      </c>
      <c r="H233" s="423">
        <v>36.68</v>
      </c>
    </row>
    <row r="234" spans="1:8" x14ac:dyDescent="0.3">
      <c r="A234" s="419" t="s">
        <v>1895</v>
      </c>
      <c r="B234" s="419" t="s">
        <v>687</v>
      </c>
      <c r="C234" s="423">
        <v>19506</v>
      </c>
      <c r="D234" s="423">
        <v>19506</v>
      </c>
      <c r="E234" s="423">
        <v>0</v>
      </c>
      <c r="F234" s="423">
        <v>0</v>
      </c>
      <c r="G234" s="423">
        <v>19506</v>
      </c>
      <c r="H234" s="423">
        <v>0</v>
      </c>
    </row>
    <row r="235" spans="1:8" x14ac:dyDescent="0.3">
      <c r="A235" s="419" t="s">
        <v>1896</v>
      </c>
      <c r="B235" s="419" t="s">
        <v>769</v>
      </c>
      <c r="C235" s="423">
        <v>109014</v>
      </c>
      <c r="D235" s="423">
        <v>109014</v>
      </c>
      <c r="E235" s="423">
        <v>42344</v>
      </c>
      <c r="F235" s="423">
        <v>42344</v>
      </c>
      <c r="G235" s="423">
        <v>66670</v>
      </c>
      <c r="H235" s="423">
        <v>38.840000000000003</v>
      </c>
    </row>
    <row r="236" spans="1:8" x14ac:dyDescent="0.3">
      <c r="A236" s="419" t="s">
        <v>1897</v>
      </c>
      <c r="B236" s="419" t="s">
        <v>183</v>
      </c>
      <c r="C236" s="423">
        <v>440015</v>
      </c>
      <c r="D236" s="423">
        <v>549123</v>
      </c>
      <c r="E236" s="423">
        <v>147131.92000000001</v>
      </c>
      <c r="F236" s="423">
        <v>246157.15</v>
      </c>
      <c r="G236" s="423">
        <v>302965.84999999998</v>
      </c>
      <c r="H236" s="423">
        <v>44.83</v>
      </c>
    </row>
    <row r="237" spans="1:8" x14ac:dyDescent="0.3">
      <c r="A237" s="419" t="s">
        <v>1898</v>
      </c>
      <c r="B237" s="419" t="s">
        <v>871</v>
      </c>
      <c r="C237" s="423">
        <v>16000</v>
      </c>
      <c r="D237" s="423">
        <v>16000</v>
      </c>
      <c r="E237" s="423">
        <v>3871.21</v>
      </c>
      <c r="F237" s="423">
        <v>9432.31</v>
      </c>
      <c r="G237" s="423">
        <v>6567.69</v>
      </c>
      <c r="H237" s="423">
        <v>58.95</v>
      </c>
    </row>
    <row r="238" spans="1:8" x14ac:dyDescent="0.3">
      <c r="A238" s="419" t="s">
        <v>1899</v>
      </c>
      <c r="B238" s="419" t="s">
        <v>873</v>
      </c>
      <c r="C238" s="423">
        <v>16000</v>
      </c>
      <c r="D238" s="423">
        <v>16000</v>
      </c>
      <c r="E238" s="423">
        <v>2902.5</v>
      </c>
      <c r="F238" s="423">
        <v>6553.5</v>
      </c>
      <c r="G238" s="423">
        <v>9446.5</v>
      </c>
      <c r="H238" s="423">
        <v>40.96</v>
      </c>
    </row>
    <row r="239" spans="1:8" x14ac:dyDescent="0.3">
      <c r="A239" s="419" t="s">
        <v>2761</v>
      </c>
      <c r="B239" s="419" t="s">
        <v>2762</v>
      </c>
      <c r="C239" s="423">
        <v>0</v>
      </c>
      <c r="D239" s="423">
        <v>0</v>
      </c>
      <c r="E239" s="423">
        <v>0</v>
      </c>
      <c r="F239" s="423">
        <v>0</v>
      </c>
      <c r="G239" s="423">
        <v>0</v>
      </c>
      <c r="H239" s="423">
        <v>0</v>
      </c>
    </row>
    <row r="240" spans="1:8" x14ac:dyDescent="0.3">
      <c r="A240" s="419" t="s">
        <v>1900</v>
      </c>
      <c r="B240" s="419" t="s">
        <v>56</v>
      </c>
      <c r="C240" s="423">
        <v>740911</v>
      </c>
      <c r="D240" s="423">
        <v>750681</v>
      </c>
      <c r="E240" s="423">
        <v>189386.26</v>
      </c>
      <c r="F240" s="423">
        <v>313138.02</v>
      </c>
      <c r="G240" s="423">
        <v>437542.98</v>
      </c>
      <c r="H240" s="423">
        <v>41.71</v>
      </c>
    </row>
    <row r="241" spans="1:8" x14ac:dyDescent="0.3">
      <c r="A241" s="419" t="s">
        <v>1901</v>
      </c>
      <c r="B241" s="419" t="s">
        <v>943</v>
      </c>
      <c r="C241" s="423">
        <v>42155</v>
      </c>
      <c r="D241" s="423">
        <v>42155</v>
      </c>
      <c r="E241" s="423">
        <v>0</v>
      </c>
      <c r="F241" s="423">
        <v>0</v>
      </c>
      <c r="G241" s="423">
        <v>42155</v>
      </c>
      <c r="H241" s="423">
        <v>0</v>
      </c>
    </row>
    <row r="242" spans="1:8" x14ac:dyDescent="0.3">
      <c r="A242" s="419" t="s">
        <v>1902</v>
      </c>
      <c r="B242" s="419" t="s">
        <v>565</v>
      </c>
      <c r="C242" s="423">
        <v>40000</v>
      </c>
      <c r="D242" s="423">
        <v>40000</v>
      </c>
      <c r="E242" s="423">
        <v>6666.66</v>
      </c>
      <c r="F242" s="423">
        <v>16666.650000000001</v>
      </c>
      <c r="G242" s="423">
        <v>23333.35</v>
      </c>
      <c r="H242" s="423">
        <v>41.67</v>
      </c>
    </row>
    <row r="243" spans="1:8" x14ac:dyDescent="0.3">
      <c r="A243" s="419" t="s">
        <v>1903</v>
      </c>
      <c r="B243" s="419" t="s">
        <v>875</v>
      </c>
      <c r="C243" s="423">
        <v>20000</v>
      </c>
      <c r="D243" s="423">
        <v>20000</v>
      </c>
      <c r="E243" s="423">
        <v>4317</v>
      </c>
      <c r="F243" s="423">
        <v>10740</v>
      </c>
      <c r="G243" s="423">
        <v>9260</v>
      </c>
      <c r="H243" s="423">
        <v>53.7</v>
      </c>
    </row>
    <row r="244" spans="1:8" x14ac:dyDescent="0.3">
      <c r="A244" s="419" t="s">
        <v>2763</v>
      </c>
      <c r="B244" s="419" t="s">
        <v>2764</v>
      </c>
      <c r="C244" s="423">
        <v>0</v>
      </c>
      <c r="D244" s="423">
        <v>0</v>
      </c>
      <c r="E244" s="423">
        <v>0</v>
      </c>
      <c r="F244" s="423">
        <v>0</v>
      </c>
      <c r="G244" s="423">
        <v>0</v>
      </c>
      <c r="H244" s="423">
        <v>0</v>
      </c>
    </row>
    <row r="245" spans="1:8" x14ac:dyDescent="0.3">
      <c r="A245" s="419" t="s">
        <v>2765</v>
      </c>
      <c r="B245" s="419" t="s">
        <v>2766</v>
      </c>
      <c r="C245" s="423">
        <v>0</v>
      </c>
      <c r="D245" s="423">
        <v>0</v>
      </c>
      <c r="E245" s="423">
        <v>0</v>
      </c>
      <c r="F245" s="423">
        <v>0</v>
      </c>
      <c r="G245" s="423">
        <v>0</v>
      </c>
      <c r="H245" s="423">
        <v>0</v>
      </c>
    </row>
    <row r="246" spans="1:8" x14ac:dyDescent="0.3">
      <c r="A246" s="419" t="s">
        <v>2767</v>
      </c>
      <c r="B246" s="419" t="s">
        <v>2768</v>
      </c>
      <c r="C246" s="423">
        <v>0</v>
      </c>
      <c r="D246" s="423">
        <v>0</v>
      </c>
      <c r="E246" s="423">
        <v>0</v>
      </c>
      <c r="F246" s="423">
        <v>0</v>
      </c>
      <c r="G246" s="423">
        <v>0</v>
      </c>
      <c r="H246" s="423">
        <v>0</v>
      </c>
    </row>
    <row r="247" spans="1:8" x14ac:dyDescent="0.3">
      <c r="A247" s="419" t="s">
        <v>1904</v>
      </c>
      <c r="B247" s="419" t="s">
        <v>567</v>
      </c>
      <c r="C247" s="423">
        <v>13279</v>
      </c>
      <c r="D247" s="423">
        <v>13279</v>
      </c>
      <c r="E247" s="423">
        <v>3733.68</v>
      </c>
      <c r="F247" s="423">
        <v>5033.68</v>
      </c>
      <c r="G247" s="423">
        <v>8245.32</v>
      </c>
      <c r="H247" s="423">
        <v>37.909999999999997</v>
      </c>
    </row>
    <row r="248" spans="1:8" x14ac:dyDescent="0.3">
      <c r="A248" s="419" t="s">
        <v>2769</v>
      </c>
      <c r="B248" s="419" t="s">
        <v>2770</v>
      </c>
      <c r="C248" s="423">
        <v>0</v>
      </c>
      <c r="D248" s="423">
        <v>0</v>
      </c>
      <c r="E248" s="423">
        <v>0</v>
      </c>
      <c r="F248" s="423">
        <v>0</v>
      </c>
      <c r="G248" s="423">
        <v>0</v>
      </c>
      <c r="H248" s="423">
        <v>0</v>
      </c>
    </row>
    <row r="249" spans="1:8" x14ac:dyDescent="0.3">
      <c r="A249" s="419" t="s">
        <v>2771</v>
      </c>
      <c r="B249" s="419" t="s">
        <v>1316</v>
      </c>
      <c r="C249" s="423">
        <v>0</v>
      </c>
      <c r="D249" s="423">
        <v>0</v>
      </c>
      <c r="E249" s="423">
        <v>0</v>
      </c>
      <c r="F249" s="423">
        <v>0</v>
      </c>
      <c r="G249" s="423">
        <v>0</v>
      </c>
      <c r="H249" s="423">
        <v>0</v>
      </c>
    </row>
    <row r="250" spans="1:8" x14ac:dyDescent="0.3">
      <c r="A250" s="419" t="s">
        <v>2772</v>
      </c>
      <c r="B250" s="419" t="s">
        <v>2773</v>
      </c>
      <c r="C250" s="423">
        <v>0</v>
      </c>
      <c r="D250" s="423">
        <v>0</v>
      </c>
      <c r="E250" s="423">
        <v>0</v>
      </c>
      <c r="F250" s="423">
        <v>0</v>
      </c>
      <c r="G250" s="423">
        <v>0</v>
      </c>
      <c r="H250" s="423">
        <v>0</v>
      </c>
    </row>
    <row r="251" spans="1:8" x14ac:dyDescent="0.3">
      <c r="A251" s="419" t="s">
        <v>2774</v>
      </c>
      <c r="B251" s="419" t="s">
        <v>2775</v>
      </c>
      <c r="C251" s="423">
        <v>0</v>
      </c>
      <c r="D251" s="423">
        <v>0</v>
      </c>
      <c r="E251" s="423">
        <v>0</v>
      </c>
      <c r="F251" s="423">
        <v>0</v>
      </c>
      <c r="G251" s="423">
        <v>0</v>
      </c>
      <c r="H251" s="423">
        <v>0</v>
      </c>
    </row>
    <row r="252" spans="1:8" x14ac:dyDescent="0.3">
      <c r="A252" s="419" t="s">
        <v>1905</v>
      </c>
      <c r="B252" s="419" t="s">
        <v>598</v>
      </c>
      <c r="C252" s="423">
        <v>5273</v>
      </c>
      <c r="D252" s="423">
        <v>5273</v>
      </c>
      <c r="E252" s="423">
        <v>0</v>
      </c>
      <c r="F252" s="423">
        <v>0</v>
      </c>
      <c r="G252" s="423">
        <v>5273</v>
      </c>
      <c r="H252" s="423">
        <v>0</v>
      </c>
    </row>
    <row r="253" spans="1:8" x14ac:dyDescent="0.3">
      <c r="A253" s="419" t="s">
        <v>2776</v>
      </c>
      <c r="B253" s="419" t="s">
        <v>2777</v>
      </c>
      <c r="C253" s="423">
        <v>0</v>
      </c>
      <c r="D253" s="423">
        <v>0</v>
      </c>
      <c r="E253" s="423">
        <v>0</v>
      </c>
      <c r="F253" s="423">
        <v>0</v>
      </c>
      <c r="G253" s="423">
        <v>0</v>
      </c>
      <c r="H253" s="423">
        <v>0</v>
      </c>
    </row>
    <row r="254" spans="1:8" x14ac:dyDescent="0.3">
      <c r="A254" s="419" t="s">
        <v>2778</v>
      </c>
      <c r="B254" s="419" t="s">
        <v>2779</v>
      </c>
      <c r="C254" s="423">
        <v>0</v>
      </c>
      <c r="D254" s="423">
        <v>0</v>
      </c>
      <c r="E254" s="423">
        <v>0</v>
      </c>
      <c r="F254" s="423">
        <v>0</v>
      </c>
      <c r="G254" s="423">
        <v>0</v>
      </c>
      <c r="H254" s="423">
        <v>0</v>
      </c>
    </row>
    <row r="255" spans="1:8" x14ac:dyDescent="0.3">
      <c r="A255" s="419" t="s">
        <v>1906</v>
      </c>
      <c r="B255" s="419" t="s">
        <v>824</v>
      </c>
      <c r="C255" s="423">
        <v>24000</v>
      </c>
      <c r="D255" s="423">
        <v>24000</v>
      </c>
      <c r="E255" s="423">
        <v>4424.59</v>
      </c>
      <c r="F255" s="423">
        <v>9128.16</v>
      </c>
      <c r="G255" s="423">
        <v>14871.84</v>
      </c>
      <c r="H255" s="423">
        <v>38.03</v>
      </c>
    </row>
    <row r="256" spans="1:8" x14ac:dyDescent="0.3">
      <c r="A256" s="419" t="s">
        <v>2780</v>
      </c>
      <c r="B256" s="419" t="s">
        <v>2781</v>
      </c>
      <c r="C256" s="423">
        <v>0</v>
      </c>
      <c r="D256" s="423">
        <v>0</v>
      </c>
      <c r="E256" s="423">
        <v>0</v>
      </c>
      <c r="F256" s="423">
        <v>0</v>
      </c>
      <c r="G256" s="423">
        <v>0</v>
      </c>
      <c r="H256" s="423">
        <v>0</v>
      </c>
    </row>
    <row r="257" spans="1:8" x14ac:dyDescent="0.3">
      <c r="A257" s="419" t="s">
        <v>2782</v>
      </c>
      <c r="B257" s="419" t="s">
        <v>1221</v>
      </c>
      <c r="C257" s="423">
        <v>0</v>
      </c>
      <c r="D257" s="423">
        <v>0</v>
      </c>
      <c r="E257" s="423">
        <v>0</v>
      </c>
      <c r="F257" s="423">
        <v>0</v>
      </c>
      <c r="G257" s="423">
        <v>0</v>
      </c>
      <c r="H257" s="423">
        <v>0</v>
      </c>
    </row>
    <row r="258" spans="1:8" x14ac:dyDescent="0.3">
      <c r="A258" s="419" t="s">
        <v>1907</v>
      </c>
      <c r="B258" s="419" t="s">
        <v>690</v>
      </c>
      <c r="C258" s="423">
        <v>15438</v>
      </c>
      <c r="D258" s="423">
        <v>15438</v>
      </c>
      <c r="E258" s="423">
        <v>0</v>
      </c>
      <c r="F258" s="423">
        <v>0</v>
      </c>
      <c r="G258" s="423">
        <v>15438</v>
      </c>
      <c r="H258" s="423">
        <v>0</v>
      </c>
    </row>
    <row r="259" spans="1:8" x14ac:dyDescent="0.3">
      <c r="A259" s="419" t="s">
        <v>1908</v>
      </c>
      <c r="B259" s="419" t="s">
        <v>772</v>
      </c>
      <c r="C259" s="423">
        <v>739</v>
      </c>
      <c r="D259" s="423">
        <v>739</v>
      </c>
      <c r="E259" s="423">
        <v>6.35</v>
      </c>
      <c r="F259" s="423">
        <v>6.35</v>
      </c>
      <c r="G259" s="423">
        <v>732.65</v>
      </c>
      <c r="H259" s="423">
        <v>0.86</v>
      </c>
    </row>
    <row r="260" spans="1:8" x14ac:dyDescent="0.3">
      <c r="A260" s="419" t="s">
        <v>2783</v>
      </c>
      <c r="B260" s="419" t="s">
        <v>1625</v>
      </c>
      <c r="C260" s="423">
        <v>0</v>
      </c>
      <c r="D260" s="423">
        <v>0</v>
      </c>
      <c r="E260" s="423">
        <v>0</v>
      </c>
      <c r="F260" s="423">
        <v>0</v>
      </c>
      <c r="G260" s="423">
        <v>0</v>
      </c>
      <c r="H260" s="423">
        <v>0</v>
      </c>
    </row>
    <row r="261" spans="1:8" x14ac:dyDescent="0.3">
      <c r="A261" s="419" t="s">
        <v>1909</v>
      </c>
      <c r="B261" s="419" t="s">
        <v>600</v>
      </c>
      <c r="C261" s="423">
        <v>14500</v>
      </c>
      <c r="D261" s="423">
        <v>14740</v>
      </c>
      <c r="E261" s="423">
        <v>1137.75</v>
      </c>
      <c r="F261" s="423">
        <v>3026.58</v>
      </c>
      <c r="G261" s="423">
        <v>11713.42</v>
      </c>
      <c r="H261" s="423">
        <v>20.53</v>
      </c>
    </row>
    <row r="262" spans="1:8" x14ac:dyDescent="0.3">
      <c r="A262" s="419" t="s">
        <v>1910</v>
      </c>
      <c r="B262" s="419" t="s">
        <v>692</v>
      </c>
      <c r="C262" s="423">
        <v>10539</v>
      </c>
      <c r="D262" s="423">
        <v>10539</v>
      </c>
      <c r="E262" s="423">
        <v>3150</v>
      </c>
      <c r="F262" s="423">
        <v>12336</v>
      </c>
      <c r="G262" s="423">
        <v>-1797</v>
      </c>
      <c r="H262" s="423">
        <v>117.05</v>
      </c>
    </row>
    <row r="263" spans="1:8" x14ac:dyDescent="0.3">
      <c r="A263" s="419" t="s">
        <v>1911</v>
      </c>
      <c r="B263" s="419" t="s">
        <v>694</v>
      </c>
      <c r="C263" s="423">
        <v>6988</v>
      </c>
      <c r="D263" s="423">
        <v>6988</v>
      </c>
      <c r="E263" s="423">
        <v>0</v>
      </c>
      <c r="F263" s="423">
        <v>6829.89</v>
      </c>
      <c r="G263" s="423">
        <v>158.11000000000001</v>
      </c>
      <c r="H263" s="423">
        <v>97.74</v>
      </c>
    </row>
    <row r="264" spans="1:8" x14ac:dyDescent="0.3">
      <c r="A264" s="419" t="s">
        <v>1912</v>
      </c>
      <c r="B264" s="419" t="s">
        <v>262</v>
      </c>
      <c r="C264" s="423">
        <v>78584</v>
      </c>
      <c r="D264" s="423">
        <v>78584</v>
      </c>
      <c r="E264" s="423">
        <v>16228.84</v>
      </c>
      <c r="F264" s="423">
        <v>33841.019999999997</v>
      </c>
      <c r="G264" s="423">
        <v>44742.98</v>
      </c>
      <c r="H264" s="423">
        <v>43.06</v>
      </c>
    </row>
    <row r="265" spans="1:8" x14ac:dyDescent="0.3">
      <c r="A265" s="419" t="s">
        <v>2784</v>
      </c>
      <c r="B265" s="419" t="s">
        <v>2785</v>
      </c>
      <c r="C265" s="423">
        <v>0</v>
      </c>
      <c r="D265" s="423">
        <v>0</v>
      </c>
      <c r="E265" s="423">
        <v>0</v>
      </c>
      <c r="F265" s="423">
        <v>0</v>
      </c>
      <c r="G265" s="423">
        <v>0</v>
      </c>
      <c r="H265" s="423">
        <v>0</v>
      </c>
    </row>
    <row r="266" spans="1:8" x14ac:dyDescent="0.3">
      <c r="A266" s="419" t="s">
        <v>1913</v>
      </c>
      <c r="B266" s="419" t="s">
        <v>697</v>
      </c>
      <c r="C266" s="423">
        <v>58766</v>
      </c>
      <c r="D266" s="423">
        <v>58766</v>
      </c>
      <c r="E266" s="423">
        <v>15248.33</v>
      </c>
      <c r="F266" s="423">
        <v>29952.33</v>
      </c>
      <c r="G266" s="423">
        <v>28813.67</v>
      </c>
      <c r="H266" s="423">
        <v>50.97</v>
      </c>
    </row>
    <row r="267" spans="1:8" x14ac:dyDescent="0.3">
      <c r="A267" s="419" t="s">
        <v>1914</v>
      </c>
      <c r="B267" s="419" t="s">
        <v>55</v>
      </c>
      <c r="C267" s="423">
        <v>708654</v>
      </c>
      <c r="D267" s="423">
        <v>709953</v>
      </c>
      <c r="E267" s="423">
        <v>43542.84</v>
      </c>
      <c r="F267" s="423">
        <v>122687.57</v>
      </c>
      <c r="G267" s="423">
        <v>587265.43000000005</v>
      </c>
      <c r="H267" s="423">
        <v>17.28</v>
      </c>
    </row>
    <row r="268" spans="1:8" x14ac:dyDescent="0.3">
      <c r="A268" s="419" t="s">
        <v>1915</v>
      </c>
      <c r="B268" s="419" t="s">
        <v>830</v>
      </c>
      <c r="C268" s="423">
        <v>0</v>
      </c>
      <c r="D268" s="423">
        <v>1051</v>
      </c>
      <c r="E268" s="423">
        <v>602.26</v>
      </c>
      <c r="F268" s="423">
        <v>1279.42</v>
      </c>
      <c r="G268" s="423">
        <v>-228.42</v>
      </c>
      <c r="H268" s="423">
        <v>121.73</v>
      </c>
    </row>
    <row r="269" spans="1:8" x14ac:dyDescent="0.3">
      <c r="A269" s="419" t="s">
        <v>1916</v>
      </c>
      <c r="B269" s="419" t="s">
        <v>914</v>
      </c>
      <c r="C269" s="423">
        <v>7671</v>
      </c>
      <c r="D269" s="423">
        <v>7671</v>
      </c>
      <c r="E269" s="423">
        <v>0</v>
      </c>
      <c r="F269" s="423">
        <v>0</v>
      </c>
      <c r="G269" s="423">
        <v>7671</v>
      </c>
      <c r="H269" s="423">
        <v>0</v>
      </c>
    </row>
    <row r="270" spans="1:8" x14ac:dyDescent="0.3">
      <c r="A270" s="419" t="s">
        <v>1917</v>
      </c>
      <c r="B270" s="419" t="s">
        <v>569</v>
      </c>
      <c r="C270" s="423">
        <v>60620</v>
      </c>
      <c r="D270" s="423">
        <v>62169</v>
      </c>
      <c r="E270" s="423">
        <v>6055.98</v>
      </c>
      <c r="F270" s="423">
        <v>8188.27</v>
      </c>
      <c r="G270" s="423">
        <v>53980.73</v>
      </c>
      <c r="H270" s="423">
        <v>13.17</v>
      </c>
    </row>
    <row r="271" spans="1:8" x14ac:dyDescent="0.3">
      <c r="A271" s="419" t="s">
        <v>1918</v>
      </c>
      <c r="B271" s="419" t="s">
        <v>571</v>
      </c>
      <c r="C271" s="423">
        <v>14682</v>
      </c>
      <c r="D271" s="423">
        <v>14682</v>
      </c>
      <c r="E271" s="423">
        <v>2674.62</v>
      </c>
      <c r="F271" s="423">
        <v>4019.64</v>
      </c>
      <c r="G271" s="423">
        <v>10662.36</v>
      </c>
      <c r="H271" s="423">
        <v>27.38</v>
      </c>
    </row>
    <row r="272" spans="1:8" x14ac:dyDescent="0.3">
      <c r="A272" s="419" t="s">
        <v>1919</v>
      </c>
      <c r="B272" s="419" t="s">
        <v>702</v>
      </c>
      <c r="C272" s="423">
        <v>4117</v>
      </c>
      <c r="D272" s="423">
        <v>4117</v>
      </c>
      <c r="E272" s="423">
        <v>0</v>
      </c>
      <c r="F272" s="423">
        <v>0</v>
      </c>
      <c r="G272" s="423">
        <v>4117</v>
      </c>
      <c r="H272" s="423">
        <v>0</v>
      </c>
    </row>
    <row r="273" spans="1:8" x14ac:dyDescent="0.3">
      <c r="A273" s="419" t="s">
        <v>1920</v>
      </c>
      <c r="B273" s="419" t="s">
        <v>605</v>
      </c>
      <c r="C273" s="423">
        <v>7091</v>
      </c>
      <c r="D273" s="423">
        <v>7091</v>
      </c>
      <c r="E273" s="423">
        <v>1857.66</v>
      </c>
      <c r="F273" s="423">
        <v>3449.94</v>
      </c>
      <c r="G273" s="423">
        <v>3641.06</v>
      </c>
      <c r="H273" s="423">
        <v>48.65</v>
      </c>
    </row>
    <row r="274" spans="1:8" x14ac:dyDescent="0.3">
      <c r="A274" s="419" t="s">
        <v>1921</v>
      </c>
      <c r="B274" s="419" t="s">
        <v>950</v>
      </c>
      <c r="C274" s="423">
        <v>91810</v>
      </c>
      <c r="D274" s="423">
        <v>91810</v>
      </c>
      <c r="E274" s="423">
        <v>44681.88</v>
      </c>
      <c r="F274" s="423">
        <v>44681.88</v>
      </c>
      <c r="G274" s="423">
        <v>47128.12</v>
      </c>
      <c r="H274" s="423">
        <v>48.67</v>
      </c>
    </row>
    <row r="275" spans="1:8" x14ac:dyDescent="0.3">
      <c r="A275" s="419" t="s">
        <v>1922</v>
      </c>
      <c r="B275" s="419" t="s">
        <v>607</v>
      </c>
      <c r="C275" s="423">
        <v>11348</v>
      </c>
      <c r="D275" s="423">
        <v>11348</v>
      </c>
      <c r="E275" s="423">
        <v>3773.61</v>
      </c>
      <c r="F275" s="423">
        <v>4998.6099999999997</v>
      </c>
      <c r="G275" s="423">
        <v>6349.39</v>
      </c>
      <c r="H275" s="423">
        <v>44.05</v>
      </c>
    </row>
    <row r="276" spans="1:8" x14ac:dyDescent="0.3">
      <c r="A276" s="419" t="s">
        <v>2786</v>
      </c>
      <c r="B276" s="419" t="s">
        <v>2787</v>
      </c>
      <c r="C276" s="423">
        <v>0</v>
      </c>
      <c r="D276" s="423">
        <v>0</v>
      </c>
      <c r="E276" s="423">
        <v>0</v>
      </c>
      <c r="F276" s="423">
        <v>0</v>
      </c>
      <c r="G276" s="423">
        <v>0</v>
      </c>
      <c r="H276" s="423">
        <v>0</v>
      </c>
    </row>
    <row r="277" spans="1:8" x14ac:dyDescent="0.3">
      <c r="A277" s="419" t="s">
        <v>2788</v>
      </c>
      <c r="B277" s="419" t="s">
        <v>2789</v>
      </c>
      <c r="C277" s="423">
        <v>0</v>
      </c>
      <c r="D277" s="423">
        <v>0</v>
      </c>
      <c r="E277" s="423">
        <v>0</v>
      </c>
      <c r="F277" s="423">
        <v>0</v>
      </c>
      <c r="G277" s="423">
        <v>0</v>
      </c>
      <c r="H277" s="423">
        <v>0</v>
      </c>
    </row>
    <row r="278" spans="1:8" x14ac:dyDescent="0.3">
      <c r="A278" s="419" t="s">
        <v>1923</v>
      </c>
      <c r="B278" s="419" t="s">
        <v>705</v>
      </c>
      <c r="C278" s="423">
        <v>3294</v>
      </c>
      <c r="D278" s="423">
        <v>3294</v>
      </c>
      <c r="E278" s="423">
        <v>0</v>
      </c>
      <c r="F278" s="423">
        <v>316.56</v>
      </c>
      <c r="G278" s="423">
        <v>2977.44</v>
      </c>
      <c r="H278" s="423">
        <v>9.61</v>
      </c>
    </row>
    <row r="279" spans="1:8" x14ac:dyDescent="0.3">
      <c r="A279" s="419" t="s">
        <v>1924</v>
      </c>
      <c r="B279" s="419" t="s">
        <v>707</v>
      </c>
      <c r="C279" s="423">
        <v>7410</v>
      </c>
      <c r="D279" s="423">
        <v>7410</v>
      </c>
      <c r="E279" s="423">
        <v>1667.13</v>
      </c>
      <c r="F279" s="423">
        <v>1667.13</v>
      </c>
      <c r="G279" s="423">
        <v>5742.87</v>
      </c>
      <c r="H279" s="423">
        <v>22.5</v>
      </c>
    </row>
    <row r="280" spans="1:8" x14ac:dyDescent="0.3">
      <c r="A280" s="419" t="s">
        <v>2790</v>
      </c>
      <c r="B280" s="419" t="s">
        <v>2791</v>
      </c>
      <c r="C280" s="423">
        <v>0</v>
      </c>
      <c r="D280" s="423">
        <v>0</v>
      </c>
      <c r="E280" s="423">
        <v>0</v>
      </c>
      <c r="F280" s="423">
        <v>0</v>
      </c>
      <c r="G280" s="423">
        <v>0</v>
      </c>
      <c r="H280" s="423">
        <v>0</v>
      </c>
    </row>
    <row r="281" spans="1:8" x14ac:dyDescent="0.3">
      <c r="A281" s="419" t="s">
        <v>2792</v>
      </c>
      <c r="B281" s="419" t="s">
        <v>2793</v>
      </c>
      <c r="C281" s="423">
        <v>0</v>
      </c>
      <c r="D281" s="423">
        <v>0</v>
      </c>
      <c r="E281" s="423">
        <v>0</v>
      </c>
      <c r="F281" s="423">
        <v>0</v>
      </c>
      <c r="G281" s="423">
        <v>0</v>
      </c>
      <c r="H281" s="423">
        <v>0</v>
      </c>
    </row>
    <row r="282" spans="1:8" x14ac:dyDescent="0.3">
      <c r="A282" s="419" t="s">
        <v>1925</v>
      </c>
      <c r="B282" s="419" t="s">
        <v>952</v>
      </c>
      <c r="C282" s="423">
        <v>0</v>
      </c>
      <c r="D282" s="423">
        <v>0</v>
      </c>
      <c r="E282" s="423">
        <v>0</v>
      </c>
      <c r="F282" s="423">
        <v>185</v>
      </c>
      <c r="G282" s="423">
        <v>-185</v>
      </c>
      <c r="H282" s="423">
        <v>100</v>
      </c>
    </row>
    <row r="283" spans="1:8" x14ac:dyDescent="0.3">
      <c r="A283" s="419" t="s">
        <v>1926</v>
      </c>
      <c r="B283" s="419" t="s">
        <v>709</v>
      </c>
      <c r="C283" s="423">
        <v>12646</v>
      </c>
      <c r="D283" s="423">
        <v>12646</v>
      </c>
      <c r="E283" s="423">
        <v>3326.36</v>
      </c>
      <c r="F283" s="423">
        <v>7453.52</v>
      </c>
      <c r="G283" s="423">
        <v>5192.4799999999996</v>
      </c>
      <c r="H283" s="423">
        <v>58.94</v>
      </c>
    </row>
    <row r="284" spans="1:8" x14ac:dyDescent="0.3">
      <c r="A284" s="419" t="s">
        <v>2794</v>
      </c>
      <c r="B284" s="419" t="s">
        <v>2795</v>
      </c>
      <c r="C284" s="423">
        <v>0</v>
      </c>
      <c r="D284" s="423">
        <v>0</v>
      </c>
      <c r="E284" s="423">
        <v>0</v>
      </c>
      <c r="F284" s="423">
        <v>0</v>
      </c>
      <c r="G284" s="423">
        <v>0</v>
      </c>
      <c r="H284" s="423">
        <v>0</v>
      </c>
    </row>
    <row r="285" spans="1:8" x14ac:dyDescent="0.3">
      <c r="A285" s="419" t="s">
        <v>1927</v>
      </c>
      <c r="B285" s="419" t="s">
        <v>261</v>
      </c>
      <c r="C285" s="423">
        <v>108188</v>
      </c>
      <c r="D285" s="423">
        <v>108188</v>
      </c>
      <c r="E285" s="423">
        <v>1200</v>
      </c>
      <c r="F285" s="423">
        <v>8866.94</v>
      </c>
      <c r="G285" s="423">
        <v>99321.06</v>
      </c>
      <c r="H285" s="423">
        <v>8.1999999999999993</v>
      </c>
    </row>
    <row r="286" spans="1:8" x14ac:dyDescent="0.3">
      <c r="A286" s="419" t="s">
        <v>1928</v>
      </c>
      <c r="B286" s="419" t="s">
        <v>330</v>
      </c>
      <c r="C286" s="423">
        <v>164604</v>
      </c>
      <c r="D286" s="423">
        <v>164604</v>
      </c>
      <c r="E286" s="423">
        <v>33191.269999999997</v>
      </c>
      <c r="F286" s="423">
        <v>73428.22</v>
      </c>
      <c r="G286" s="423">
        <v>91175.78</v>
      </c>
      <c r="H286" s="423">
        <v>44.61</v>
      </c>
    </row>
    <row r="287" spans="1:8" x14ac:dyDescent="0.3">
      <c r="A287" s="419" t="s">
        <v>1929</v>
      </c>
      <c r="B287" s="419" t="s">
        <v>836</v>
      </c>
      <c r="C287" s="423">
        <v>2000</v>
      </c>
      <c r="D287" s="423">
        <v>2000</v>
      </c>
      <c r="E287" s="423">
        <v>322.73</v>
      </c>
      <c r="F287" s="423">
        <v>632.87</v>
      </c>
      <c r="G287" s="423">
        <v>1367.13</v>
      </c>
      <c r="H287" s="423">
        <v>31.64</v>
      </c>
    </row>
    <row r="288" spans="1:8" x14ac:dyDescent="0.3">
      <c r="A288" s="419" t="s">
        <v>2796</v>
      </c>
      <c r="B288" s="419" t="s">
        <v>2797</v>
      </c>
      <c r="C288" s="423">
        <v>0</v>
      </c>
      <c r="D288" s="423">
        <v>0</v>
      </c>
      <c r="E288" s="423">
        <v>0</v>
      </c>
      <c r="F288" s="423">
        <v>0</v>
      </c>
      <c r="G288" s="423">
        <v>0</v>
      </c>
      <c r="H288" s="423">
        <v>0</v>
      </c>
    </row>
    <row r="289" spans="1:8" x14ac:dyDescent="0.3">
      <c r="A289" s="419" t="s">
        <v>1930</v>
      </c>
      <c r="B289" s="419" t="s">
        <v>918</v>
      </c>
      <c r="C289" s="423">
        <v>30876</v>
      </c>
      <c r="D289" s="423">
        <v>30876</v>
      </c>
      <c r="E289" s="423">
        <v>5923.5</v>
      </c>
      <c r="F289" s="423">
        <v>17612.330000000002</v>
      </c>
      <c r="G289" s="423">
        <v>13263.67</v>
      </c>
      <c r="H289" s="423">
        <v>57.04</v>
      </c>
    </row>
    <row r="290" spans="1:8" x14ac:dyDescent="0.3">
      <c r="A290" s="419" t="s">
        <v>1931</v>
      </c>
      <c r="B290" s="419" t="s">
        <v>674</v>
      </c>
      <c r="C290" s="423">
        <v>21343</v>
      </c>
      <c r="D290" s="423">
        <v>21343</v>
      </c>
      <c r="E290" s="423">
        <v>1640.61</v>
      </c>
      <c r="F290" s="423">
        <v>2696.23</v>
      </c>
      <c r="G290" s="423">
        <v>18646.77</v>
      </c>
      <c r="H290" s="423">
        <v>12.63</v>
      </c>
    </row>
    <row r="291" spans="1:8" x14ac:dyDescent="0.3">
      <c r="A291" s="419" t="s">
        <v>1932</v>
      </c>
      <c r="B291" s="419" t="s">
        <v>839</v>
      </c>
      <c r="C291" s="423">
        <v>4500</v>
      </c>
      <c r="D291" s="423">
        <v>4500</v>
      </c>
      <c r="E291" s="423">
        <v>284.64999999999998</v>
      </c>
      <c r="F291" s="423">
        <v>480.03</v>
      </c>
      <c r="G291" s="423">
        <v>4019.97</v>
      </c>
      <c r="H291" s="423">
        <v>10.67</v>
      </c>
    </row>
    <row r="292" spans="1:8" x14ac:dyDescent="0.3">
      <c r="A292" s="419" t="s">
        <v>1933</v>
      </c>
      <c r="B292" s="419" t="s">
        <v>676</v>
      </c>
      <c r="C292" s="423">
        <v>14018</v>
      </c>
      <c r="D292" s="423">
        <v>14018</v>
      </c>
      <c r="E292" s="423">
        <v>3564.54</v>
      </c>
      <c r="F292" s="423">
        <v>9431.09</v>
      </c>
      <c r="G292" s="423">
        <v>4586.91</v>
      </c>
      <c r="H292" s="423">
        <v>67.28</v>
      </c>
    </row>
    <row r="293" spans="1:8" x14ac:dyDescent="0.3">
      <c r="A293" s="419" t="s">
        <v>1934</v>
      </c>
      <c r="B293" s="419" t="s">
        <v>317</v>
      </c>
      <c r="C293" s="423">
        <v>28387</v>
      </c>
      <c r="D293" s="423">
        <v>28714</v>
      </c>
      <c r="E293" s="423">
        <v>1172.5</v>
      </c>
      <c r="F293" s="423">
        <v>2837.78</v>
      </c>
      <c r="G293" s="423">
        <v>25876.22</v>
      </c>
      <c r="H293" s="423">
        <v>9.8800000000000008</v>
      </c>
    </row>
    <row r="294" spans="1:8" x14ac:dyDescent="0.3">
      <c r="A294" s="419" t="s">
        <v>1935</v>
      </c>
      <c r="B294" s="419" t="s">
        <v>317</v>
      </c>
      <c r="C294" s="423">
        <v>33200</v>
      </c>
      <c r="D294" s="423">
        <v>65700</v>
      </c>
      <c r="E294" s="423">
        <v>6562.22</v>
      </c>
      <c r="F294" s="423">
        <v>13968.77</v>
      </c>
      <c r="G294" s="423">
        <v>51731.23</v>
      </c>
      <c r="H294" s="423">
        <v>21.26</v>
      </c>
    </row>
    <row r="295" spans="1:8" x14ac:dyDescent="0.3">
      <c r="A295" s="419" t="s">
        <v>2798</v>
      </c>
      <c r="B295" s="419" t="s">
        <v>1604</v>
      </c>
      <c r="C295" s="423">
        <v>0</v>
      </c>
      <c r="D295" s="423">
        <v>0</v>
      </c>
      <c r="E295" s="423">
        <v>0</v>
      </c>
      <c r="F295" s="423">
        <v>0</v>
      </c>
      <c r="G295" s="423">
        <v>0</v>
      </c>
      <c r="H295" s="423">
        <v>0</v>
      </c>
    </row>
    <row r="296" spans="1:8" x14ac:dyDescent="0.3">
      <c r="A296" s="419" t="s">
        <v>1936</v>
      </c>
      <c r="B296" s="419" t="s">
        <v>58</v>
      </c>
      <c r="C296" s="423">
        <v>514299</v>
      </c>
      <c r="D296" s="423">
        <v>514299</v>
      </c>
      <c r="E296" s="423">
        <v>172884.04</v>
      </c>
      <c r="F296" s="423">
        <v>518652.12</v>
      </c>
      <c r="G296" s="423">
        <v>-4353.12</v>
      </c>
      <c r="H296" s="423">
        <v>100.85</v>
      </c>
    </row>
    <row r="297" spans="1:8" x14ac:dyDescent="0.3">
      <c r="A297" s="419" t="s">
        <v>1937</v>
      </c>
      <c r="B297" s="419" t="s">
        <v>961</v>
      </c>
      <c r="C297" s="423">
        <v>63114</v>
      </c>
      <c r="D297" s="423">
        <v>65604.78</v>
      </c>
      <c r="E297" s="423">
        <v>0</v>
      </c>
      <c r="F297" s="423">
        <v>0</v>
      </c>
      <c r="G297" s="423">
        <v>65604.78</v>
      </c>
      <c r="H297" s="423">
        <v>0</v>
      </c>
    </row>
    <row r="298" spans="1:8" x14ac:dyDescent="0.3">
      <c r="A298" s="419" t="s">
        <v>2799</v>
      </c>
      <c r="B298" s="419" t="s">
        <v>2800</v>
      </c>
      <c r="C298" s="423">
        <v>0</v>
      </c>
      <c r="D298" s="423">
        <v>0</v>
      </c>
      <c r="E298" s="423">
        <v>0</v>
      </c>
      <c r="F298" s="423">
        <v>0</v>
      </c>
      <c r="G298" s="423">
        <v>0</v>
      </c>
      <c r="H298" s="423">
        <v>0</v>
      </c>
    </row>
    <row r="299" spans="1:8" x14ac:dyDescent="0.3">
      <c r="A299" s="419" t="s">
        <v>1938</v>
      </c>
      <c r="B299" s="419" t="s">
        <v>920</v>
      </c>
      <c r="C299" s="423">
        <v>10292</v>
      </c>
      <c r="D299" s="423">
        <v>10292</v>
      </c>
      <c r="E299" s="423">
        <v>300</v>
      </c>
      <c r="F299" s="423">
        <v>300</v>
      </c>
      <c r="G299" s="423">
        <v>9992</v>
      </c>
      <c r="H299" s="423">
        <v>2.91</v>
      </c>
    </row>
    <row r="300" spans="1:8" x14ac:dyDescent="0.3">
      <c r="A300" s="419" t="s">
        <v>1939</v>
      </c>
      <c r="B300" s="419" t="s">
        <v>781</v>
      </c>
      <c r="C300" s="423">
        <v>3859</v>
      </c>
      <c r="D300" s="423">
        <v>3859</v>
      </c>
      <c r="E300" s="423">
        <v>0</v>
      </c>
      <c r="F300" s="423">
        <v>1540</v>
      </c>
      <c r="G300" s="423">
        <v>2319</v>
      </c>
      <c r="H300" s="423">
        <v>39.909999999999997</v>
      </c>
    </row>
    <row r="301" spans="1:8" x14ac:dyDescent="0.3">
      <c r="A301" s="419" t="s">
        <v>1940</v>
      </c>
      <c r="B301" s="419" t="s">
        <v>783</v>
      </c>
      <c r="C301" s="423">
        <v>3603</v>
      </c>
      <c r="D301" s="423">
        <v>3603</v>
      </c>
      <c r="E301" s="423">
        <v>500</v>
      </c>
      <c r="F301" s="423">
        <v>875</v>
      </c>
      <c r="G301" s="423">
        <v>2728</v>
      </c>
      <c r="H301" s="423">
        <v>24.29</v>
      </c>
    </row>
    <row r="302" spans="1:8" x14ac:dyDescent="0.3">
      <c r="A302" s="419" t="s">
        <v>2801</v>
      </c>
      <c r="B302" s="419" t="s">
        <v>2802</v>
      </c>
      <c r="C302" s="423">
        <v>0</v>
      </c>
      <c r="D302" s="423">
        <v>0</v>
      </c>
      <c r="E302" s="423">
        <v>0</v>
      </c>
      <c r="F302" s="423">
        <v>0</v>
      </c>
      <c r="G302" s="423">
        <v>0</v>
      </c>
      <c r="H302" s="423">
        <v>0</v>
      </c>
    </row>
    <row r="303" spans="1:8" x14ac:dyDescent="0.3">
      <c r="A303" s="419" t="s">
        <v>1941</v>
      </c>
      <c r="B303" s="419" t="s">
        <v>573</v>
      </c>
      <c r="C303" s="423">
        <v>41306</v>
      </c>
      <c r="D303" s="423">
        <v>41306</v>
      </c>
      <c r="E303" s="423">
        <v>12632.24</v>
      </c>
      <c r="F303" s="423">
        <v>18769.12</v>
      </c>
      <c r="G303" s="423">
        <v>22536.880000000001</v>
      </c>
      <c r="H303" s="423">
        <v>45.44</v>
      </c>
    </row>
    <row r="304" spans="1:8" x14ac:dyDescent="0.3">
      <c r="A304" s="419" t="s">
        <v>1942</v>
      </c>
      <c r="B304" s="419" t="s">
        <v>786</v>
      </c>
      <c r="C304" s="423">
        <v>2264</v>
      </c>
      <c r="D304" s="423">
        <v>2264</v>
      </c>
      <c r="E304" s="423">
        <v>64.98</v>
      </c>
      <c r="F304" s="423">
        <v>84.97</v>
      </c>
      <c r="G304" s="423">
        <v>2179.0300000000002</v>
      </c>
      <c r="H304" s="423">
        <v>3.75</v>
      </c>
    </row>
    <row r="305" spans="1:8" x14ac:dyDescent="0.3">
      <c r="A305" s="419" t="s">
        <v>1943</v>
      </c>
      <c r="B305" s="419" t="s">
        <v>934</v>
      </c>
      <c r="C305" s="423">
        <v>41168</v>
      </c>
      <c r="D305" s="423">
        <v>41168</v>
      </c>
      <c r="E305" s="423">
        <v>7430</v>
      </c>
      <c r="F305" s="423">
        <v>13570</v>
      </c>
      <c r="G305" s="423">
        <v>27598</v>
      </c>
      <c r="H305" s="423">
        <v>32.96</v>
      </c>
    </row>
    <row r="306" spans="1:8" x14ac:dyDescent="0.3">
      <c r="A306" s="419" t="s">
        <v>1944</v>
      </c>
      <c r="B306" s="419" t="s">
        <v>936</v>
      </c>
      <c r="C306" s="423">
        <v>27055</v>
      </c>
      <c r="D306" s="423">
        <v>27055</v>
      </c>
      <c r="E306" s="423">
        <v>0</v>
      </c>
      <c r="F306" s="423">
        <v>0</v>
      </c>
      <c r="G306" s="423">
        <v>27055</v>
      </c>
      <c r="H306" s="423">
        <v>0</v>
      </c>
    </row>
    <row r="307" spans="1:8" x14ac:dyDescent="0.3">
      <c r="A307" s="419" t="s">
        <v>2803</v>
      </c>
      <c r="B307" s="419" t="s">
        <v>1002</v>
      </c>
      <c r="C307" s="423">
        <v>0</v>
      </c>
      <c r="D307" s="423">
        <v>0</v>
      </c>
      <c r="E307" s="423">
        <v>0</v>
      </c>
      <c r="F307" s="423">
        <v>0</v>
      </c>
      <c r="G307" s="423">
        <v>0</v>
      </c>
      <c r="H307" s="423">
        <v>0</v>
      </c>
    </row>
    <row r="308" spans="1:8" x14ac:dyDescent="0.3">
      <c r="A308" s="419" t="s">
        <v>1945</v>
      </c>
      <c r="B308" s="419" t="s">
        <v>927</v>
      </c>
      <c r="C308" s="423">
        <v>19000</v>
      </c>
      <c r="D308" s="423">
        <v>19000</v>
      </c>
      <c r="E308" s="423">
        <v>4857.12</v>
      </c>
      <c r="F308" s="423">
        <v>11179.12</v>
      </c>
      <c r="G308" s="423">
        <v>7820.88</v>
      </c>
      <c r="H308" s="423">
        <v>58.84</v>
      </c>
    </row>
    <row r="309" spans="1:8" x14ac:dyDescent="0.3">
      <c r="A309" s="419" t="s">
        <v>1946</v>
      </c>
      <c r="B309" s="419" t="s">
        <v>929</v>
      </c>
      <c r="C309" s="423">
        <v>887</v>
      </c>
      <c r="D309" s="423">
        <v>887</v>
      </c>
      <c r="E309" s="423">
        <v>180</v>
      </c>
      <c r="F309" s="423">
        <v>330</v>
      </c>
      <c r="G309" s="423">
        <v>557</v>
      </c>
      <c r="H309" s="423">
        <v>37.200000000000003</v>
      </c>
    </row>
    <row r="310" spans="1:8" x14ac:dyDescent="0.3">
      <c r="A310" s="419" t="s">
        <v>1947</v>
      </c>
      <c r="B310" s="419" t="s">
        <v>713</v>
      </c>
      <c r="C310" s="423">
        <v>15</v>
      </c>
      <c r="D310" s="423">
        <v>15</v>
      </c>
      <c r="E310" s="423">
        <v>-0.02</v>
      </c>
      <c r="F310" s="423">
        <v>99.98</v>
      </c>
      <c r="G310" s="423">
        <v>-84.98</v>
      </c>
      <c r="H310" s="423">
        <v>666.53</v>
      </c>
    </row>
    <row r="311" spans="1:8" x14ac:dyDescent="0.3">
      <c r="A311" s="419" t="s">
        <v>1948</v>
      </c>
      <c r="B311" s="419" t="s">
        <v>963</v>
      </c>
      <c r="C311" s="423">
        <v>44597</v>
      </c>
      <c r="D311" s="423">
        <v>54197</v>
      </c>
      <c r="E311" s="423">
        <v>15837.83</v>
      </c>
      <c r="F311" s="423">
        <v>20935.63</v>
      </c>
      <c r="G311" s="423">
        <v>33261.370000000003</v>
      </c>
      <c r="H311" s="423">
        <v>38.630000000000003</v>
      </c>
    </row>
    <row r="312" spans="1:8" x14ac:dyDescent="0.3">
      <c r="A312" s="419" t="s">
        <v>2804</v>
      </c>
      <c r="B312" s="419" t="s">
        <v>2805</v>
      </c>
      <c r="C312" s="423">
        <v>0</v>
      </c>
      <c r="D312" s="423">
        <v>0</v>
      </c>
      <c r="E312" s="423">
        <v>0</v>
      </c>
      <c r="F312" s="423">
        <v>0</v>
      </c>
      <c r="G312" s="423">
        <v>0</v>
      </c>
      <c r="H312" s="423">
        <v>0</v>
      </c>
    </row>
    <row r="313" spans="1:8" x14ac:dyDescent="0.3">
      <c r="A313" s="419" t="s">
        <v>1949</v>
      </c>
      <c r="B313" s="419" t="s">
        <v>789</v>
      </c>
      <c r="C313" s="423">
        <v>10088</v>
      </c>
      <c r="D313" s="423">
        <v>10088</v>
      </c>
      <c r="E313" s="423">
        <v>2281.21</v>
      </c>
      <c r="F313" s="423">
        <v>5357.72</v>
      </c>
      <c r="G313" s="423">
        <v>4730.28</v>
      </c>
      <c r="H313" s="423">
        <v>53.11</v>
      </c>
    </row>
    <row r="314" spans="1:8" x14ac:dyDescent="0.3">
      <c r="A314" s="419" t="s">
        <v>1950</v>
      </c>
      <c r="B314" s="419" t="s">
        <v>501</v>
      </c>
      <c r="C314" s="423">
        <v>4600</v>
      </c>
      <c r="D314" s="423">
        <v>4600</v>
      </c>
      <c r="E314" s="423">
        <v>650</v>
      </c>
      <c r="F314" s="423">
        <v>1301.98</v>
      </c>
      <c r="G314" s="423">
        <v>3298.02</v>
      </c>
      <c r="H314" s="423">
        <v>28.3</v>
      </c>
    </row>
    <row r="315" spans="1:8" x14ac:dyDescent="0.3">
      <c r="A315" s="419" t="s">
        <v>1951</v>
      </c>
      <c r="B315" s="419" t="s">
        <v>848</v>
      </c>
      <c r="C315" s="423">
        <v>20000</v>
      </c>
      <c r="D315" s="423">
        <v>20000</v>
      </c>
      <c r="E315" s="423">
        <v>0</v>
      </c>
      <c r="F315" s="423">
        <v>0</v>
      </c>
      <c r="G315" s="423">
        <v>20000</v>
      </c>
      <c r="H315" s="423">
        <v>0</v>
      </c>
    </row>
    <row r="316" spans="1:8" x14ac:dyDescent="0.3">
      <c r="A316" s="419" t="s">
        <v>2806</v>
      </c>
      <c r="B316" s="419" t="s">
        <v>2807</v>
      </c>
      <c r="C316" s="423">
        <v>0</v>
      </c>
      <c r="D316" s="423">
        <v>0</v>
      </c>
      <c r="E316" s="423">
        <v>0</v>
      </c>
      <c r="F316" s="423">
        <v>0</v>
      </c>
      <c r="G316" s="423">
        <v>0</v>
      </c>
      <c r="H316" s="423">
        <v>0</v>
      </c>
    </row>
    <row r="317" spans="1:8" x14ac:dyDescent="0.3">
      <c r="A317" s="419" t="s">
        <v>1952</v>
      </c>
      <c r="B317" s="419" t="s">
        <v>716</v>
      </c>
      <c r="C317" s="423">
        <v>1584</v>
      </c>
      <c r="D317" s="423">
        <v>1584</v>
      </c>
      <c r="E317" s="423">
        <v>0</v>
      </c>
      <c r="F317" s="423">
        <v>0</v>
      </c>
      <c r="G317" s="423">
        <v>1584</v>
      </c>
      <c r="H317" s="423">
        <v>0</v>
      </c>
    </row>
    <row r="318" spans="1:8" x14ac:dyDescent="0.3">
      <c r="A318" s="419" t="s">
        <v>2808</v>
      </c>
      <c r="B318" s="419" t="s">
        <v>2809</v>
      </c>
      <c r="C318" s="423">
        <v>0</v>
      </c>
      <c r="D318" s="423">
        <v>0</v>
      </c>
      <c r="E318" s="423">
        <v>0</v>
      </c>
      <c r="F318" s="423">
        <v>0</v>
      </c>
      <c r="G318" s="423">
        <v>0</v>
      </c>
      <c r="H318" s="423">
        <v>0</v>
      </c>
    </row>
    <row r="319" spans="1:8" x14ac:dyDescent="0.3">
      <c r="A319" s="419" t="s">
        <v>1953</v>
      </c>
      <c r="B319" s="419" t="s">
        <v>791</v>
      </c>
      <c r="C319" s="423">
        <v>5280</v>
      </c>
      <c r="D319" s="423">
        <v>80280</v>
      </c>
      <c r="E319" s="423">
        <v>30820.23</v>
      </c>
      <c r="F319" s="423">
        <v>45066.25</v>
      </c>
      <c r="G319" s="423">
        <v>35213.75</v>
      </c>
      <c r="H319" s="423">
        <v>56.14</v>
      </c>
    </row>
    <row r="320" spans="1:8" x14ac:dyDescent="0.3">
      <c r="A320" s="419" t="s">
        <v>1954</v>
      </c>
      <c r="B320" s="419" t="s">
        <v>720</v>
      </c>
      <c r="C320" s="423">
        <v>0</v>
      </c>
      <c r="D320" s="423">
        <v>7370</v>
      </c>
      <c r="E320" s="423">
        <v>0</v>
      </c>
      <c r="F320" s="423">
        <v>7369.57</v>
      </c>
      <c r="G320" s="423">
        <v>0.43</v>
      </c>
      <c r="H320" s="423">
        <v>99.99</v>
      </c>
    </row>
    <row r="321" spans="1:8" x14ac:dyDescent="0.3">
      <c r="A321" s="419" t="s">
        <v>1955</v>
      </c>
      <c r="B321" s="419" t="s">
        <v>965</v>
      </c>
      <c r="C321" s="423">
        <v>0</v>
      </c>
      <c r="D321" s="423">
        <v>44915</v>
      </c>
      <c r="E321" s="423">
        <v>2915</v>
      </c>
      <c r="F321" s="423">
        <v>44915</v>
      </c>
      <c r="G321" s="423">
        <v>0</v>
      </c>
      <c r="H321" s="423">
        <v>100</v>
      </c>
    </row>
    <row r="322" spans="1:8" x14ac:dyDescent="0.3">
      <c r="A322" s="419" t="s">
        <v>2810</v>
      </c>
      <c r="B322" s="419" t="s">
        <v>1087</v>
      </c>
      <c r="C322" s="423">
        <v>0</v>
      </c>
      <c r="D322" s="423">
        <v>0</v>
      </c>
      <c r="E322" s="423">
        <v>0</v>
      </c>
      <c r="F322" s="423">
        <v>0</v>
      </c>
      <c r="G322" s="423">
        <v>0</v>
      </c>
      <c r="H322" s="423">
        <v>0</v>
      </c>
    </row>
    <row r="323" spans="1:8" x14ac:dyDescent="0.3">
      <c r="A323" s="419" t="s">
        <v>2811</v>
      </c>
      <c r="B323" s="419" t="s">
        <v>2812</v>
      </c>
      <c r="C323" s="423">
        <v>0</v>
      </c>
      <c r="D323" s="423">
        <v>0</v>
      </c>
      <c r="E323" s="423">
        <v>0</v>
      </c>
      <c r="F323" s="423">
        <v>0</v>
      </c>
      <c r="G323" s="423">
        <v>0</v>
      </c>
      <c r="H323" s="423">
        <v>0</v>
      </c>
    </row>
    <row r="324" spans="1:8" x14ac:dyDescent="0.3">
      <c r="A324" s="419" t="s">
        <v>1956</v>
      </c>
      <c r="B324" s="419" t="s">
        <v>722</v>
      </c>
      <c r="C324" s="423">
        <v>45978</v>
      </c>
      <c r="D324" s="423">
        <v>45978</v>
      </c>
      <c r="E324" s="423">
        <v>2186.17</v>
      </c>
      <c r="F324" s="423">
        <v>8614.5400000000009</v>
      </c>
      <c r="G324" s="423">
        <v>37363.46</v>
      </c>
      <c r="H324" s="423">
        <v>18.739999999999998</v>
      </c>
    </row>
    <row r="325" spans="1:8" x14ac:dyDescent="0.3">
      <c r="A325" s="419" t="s">
        <v>2813</v>
      </c>
      <c r="B325" s="419" t="s">
        <v>2814</v>
      </c>
      <c r="C325" s="423">
        <v>0</v>
      </c>
      <c r="D325" s="423">
        <v>0</v>
      </c>
      <c r="E325" s="423">
        <v>0</v>
      </c>
      <c r="F325" s="423">
        <v>0</v>
      </c>
      <c r="G325" s="423">
        <v>0</v>
      </c>
      <c r="H325" s="423">
        <v>0</v>
      </c>
    </row>
    <row r="326" spans="1:8" x14ac:dyDescent="0.3">
      <c r="A326" s="419" t="s">
        <v>1957</v>
      </c>
      <c r="B326" s="419" t="s">
        <v>794</v>
      </c>
      <c r="C326" s="423">
        <v>5202</v>
      </c>
      <c r="D326" s="423">
        <v>5202</v>
      </c>
      <c r="E326" s="423">
        <v>1407.2</v>
      </c>
      <c r="F326" s="423">
        <v>1407.2</v>
      </c>
      <c r="G326" s="423">
        <v>3794.8</v>
      </c>
      <c r="H326" s="423">
        <v>27.05</v>
      </c>
    </row>
    <row r="327" spans="1:8" x14ac:dyDescent="0.3">
      <c r="A327" s="419" t="s">
        <v>2815</v>
      </c>
      <c r="B327" s="419" t="s">
        <v>2816</v>
      </c>
      <c r="C327" s="423">
        <v>0</v>
      </c>
      <c r="D327" s="423">
        <v>0</v>
      </c>
      <c r="E327" s="423">
        <v>0</v>
      </c>
      <c r="F327" s="423">
        <v>0</v>
      </c>
      <c r="G327" s="423">
        <v>0</v>
      </c>
      <c r="H327" s="423">
        <v>0</v>
      </c>
    </row>
    <row r="328" spans="1:8" x14ac:dyDescent="0.3">
      <c r="A328" s="419" t="s">
        <v>1958</v>
      </c>
      <c r="B328" s="419" t="s">
        <v>851</v>
      </c>
      <c r="C328" s="423">
        <v>34992</v>
      </c>
      <c r="D328" s="423">
        <v>34992</v>
      </c>
      <c r="E328" s="423">
        <v>7922.71</v>
      </c>
      <c r="F328" s="423">
        <v>17855.669999999998</v>
      </c>
      <c r="G328" s="423">
        <v>17136.330000000002</v>
      </c>
      <c r="H328" s="423">
        <v>51.03</v>
      </c>
    </row>
    <row r="329" spans="1:8" x14ac:dyDescent="0.3">
      <c r="A329" s="419" t="s">
        <v>1959</v>
      </c>
      <c r="B329" s="419" t="s">
        <v>646</v>
      </c>
      <c r="C329" s="423">
        <v>1863</v>
      </c>
      <c r="D329" s="423">
        <v>1863</v>
      </c>
      <c r="E329" s="423">
        <v>0</v>
      </c>
      <c r="F329" s="423">
        <v>0</v>
      </c>
      <c r="G329" s="423">
        <v>1863</v>
      </c>
      <c r="H329" s="423">
        <v>0</v>
      </c>
    </row>
    <row r="330" spans="1:8" x14ac:dyDescent="0.3">
      <c r="A330" s="419" t="s">
        <v>1960</v>
      </c>
      <c r="B330" s="419" t="s">
        <v>853</v>
      </c>
      <c r="C330" s="423">
        <v>27000</v>
      </c>
      <c r="D330" s="423">
        <v>27000</v>
      </c>
      <c r="E330" s="423">
        <v>3701.27</v>
      </c>
      <c r="F330" s="423">
        <v>6110.94</v>
      </c>
      <c r="G330" s="423">
        <v>20889.060000000001</v>
      </c>
      <c r="H330" s="423">
        <v>22.63</v>
      </c>
    </row>
    <row r="331" spans="1:8" x14ac:dyDescent="0.3">
      <c r="A331" s="419" t="s">
        <v>2817</v>
      </c>
      <c r="B331" s="419" t="s">
        <v>2818</v>
      </c>
      <c r="C331" s="423">
        <v>0</v>
      </c>
      <c r="D331" s="423">
        <v>0</v>
      </c>
      <c r="E331" s="423">
        <v>0</v>
      </c>
      <c r="F331" s="423">
        <v>0</v>
      </c>
      <c r="G331" s="423">
        <v>0</v>
      </c>
      <c r="H331" s="423">
        <v>0</v>
      </c>
    </row>
    <row r="332" spans="1:8" x14ac:dyDescent="0.3">
      <c r="A332" s="419" t="s">
        <v>2819</v>
      </c>
      <c r="B332" s="419" t="s">
        <v>2820</v>
      </c>
      <c r="C332" s="423">
        <v>0</v>
      </c>
      <c r="D332" s="423">
        <v>0</v>
      </c>
      <c r="E332" s="423">
        <v>0</v>
      </c>
      <c r="F332" s="423">
        <v>0</v>
      </c>
      <c r="G332" s="423">
        <v>0</v>
      </c>
      <c r="H332" s="423">
        <v>0</v>
      </c>
    </row>
    <row r="333" spans="1:8" x14ac:dyDescent="0.3">
      <c r="A333" s="419" t="s">
        <v>1961</v>
      </c>
      <c r="B333" s="419" t="s">
        <v>967</v>
      </c>
      <c r="C333" s="423">
        <v>1246397</v>
      </c>
      <c r="D333" s="423">
        <v>1246397</v>
      </c>
      <c r="E333" s="423">
        <v>0</v>
      </c>
      <c r="F333" s="423">
        <v>0</v>
      </c>
      <c r="G333" s="423">
        <v>1246397</v>
      </c>
      <c r="H333" s="423">
        <v>0</v>
      </c>
    </row>
    <row r="334" spans="1:8" x14ac:dyDescent="0.3">
      <c r="A334" s="419" t="s">
        <v>1962</v>
      </c>
      <c r="B334" s="419" t="s">
        <v>969</v>
      </c>
      <c r="C334" s="423">
        <v>104887</v>
      </c>
      <c r="D334" s="423">
        <v>104887</v>
      </c>
      <c r="E334" s="423">
        <v>0</v>
      </c>
      <c r="F334" s="423">
        <v>0</v>
      </c>
      <c r="G334" s="423">
        <v>104887</v>
      </c>
      <c r="H334" s="423">
        <v>0</v>
      </c>
    </row>
    <row r="335" spans="1:8" x14ac:dyDescent="0.3">
      <c r="A335" s="419" t="s">
        <v>1963</v>
      </c>
      <c r="B335" s="419" t="s">
        <v>971</v>
      </c>
      <c r="C335" s="423">
        <v>324681</v>
      </c>
      <c r="D335" s="423">
        <v>324681</v>
      </c>
      <c r="E335" s="423">
        <v>0</v>
      </c>
      <c r="F335" s="423">
        <v>249965.64</v>
      </c>
      <c r="G335" s="423">
        <v>74715.360000000001</v>
      </c>
      <c r="H335" s="423">
        <v>76.989999999999995</v>
      </c>
    </row>
    <row r="336" spans="1:8" x14ac:dyDescent="0.3">
      <c r="A336" s="419" t="s">
        <v>2821</v>
      </c>
      <c r="B336" s="419" t="s">
        <v>2822</v>
      </c>
      <c r="C336" s="423">
        <v>0</v>
      </c>
      <c r="D336" s="423">
        <v>0</v>
      </c>
      <c r="E336" s="423">
        <v>0</v>
      </c>
      <c r="F336" s="423">
        <v>0</v>
      </c>
      <c r="G336" s="423">
        <v>0</v>
      </c>
      <c r="H336" s="423">
        <v>0</v>
      </c>
    </row>
    <row r="337" spans="1:8" x14ac:dyDescent="0.3">
      <c r="A337" s="419" t="s">
        <v>2823</v>
      </c>
      <c r="B337" s="419" t="s">
        <v>2824</v>
      </c>
      <c r="C337" s="423">
        <v>0</v>
      </c>
      <c r="D337" s="423">
        <v>0</v>
      </c>
      <c r="E337" s="423">
        <v>0</v>
      </c>
      <c r="F337" s="423">
        <v>0</v>
      </c>
      <c r="G337" s="423">
        <v>0</v>
      </c>
      <c r="H337" s="423">
        <v>0</v>
      </c>
    </row>
    <row r="338" spans="1:8" x14ac:dyDescent="0.3">
      <c r="A338" s="419" t="s">
        <v>2825</v>
      </c>
      <c r="B338" s="419" t="s">
        <v>2826</v>
      </c>
      <c r="C338" s="423">
        <v>0</v>
      </c>
      <c r="D338" s="423">
        <v>0</v>
      </c>
      <c r="E338" s="423">
        <v>0</v>
      </c>
      <c r="F338" s="423">
        <v>0</v>
      </c>
      <c r="G338" s="423">
        <v>0</v>
      </c>
      <c r="H338" s="423">
        <v>0</v>
      </c>
    </row>
    <row r="339" spans="1:8" x14ac:dyDescent="0.3">
      <c r="A339" s="419" t="s">
        <v>2827</v>
      </c>
      <c r="B339" s="419" t="s">
        <v>2828</v>
      </c>
      <c r="C339" s="423">
        <v>0</v>
      </c>
      <c r="D339" s="423">
        <v>0</v>
      </c>
      <c r="E339" s="423">
        <v>0</v>
      </c>
      <c r="F339" s="423">
        <v>0</v>
      </c>
      <c r="G339" s="423">
        <v>0</v>
      </c>
      <c r="H339" s="423">
        <v>0</v>
      </c>
    </row>
    <row r="340" spans="1:8" x14ac:dyDescent="0.3">
      <c r="A340" s="419" t="s">
        <v>2829</v>
      </c>
      <c r="B340" s="419" t="s">
        <v>2830</v>
      </c>
      <c r="C340" s="423">
        <v>0</v>
      </c>
      <c r="D340" s="423">
        <v>0</v>
      </c>
      <c r="E340" s="423">
        <v>0</v>
      </c>
      <c r="F340" s="423">
        <v>0</v>
      </c>
      <c r="G340" s="423">
        <v>0</v>
      </c>
      <c r="H340" s="423">
        <v>0</v>
      </c>
    </row>
    <row r="341" spans="1:8" x14ac:dyDescent="0.3">
      <c r="A341" s="419" t="s">
        <v>2831</v>
      </c>
      <c r="B341" s="419" t="s">
        <v>2832</v>
      </c>
      <c r="C341" s="423">
        <v>0</v>
      </c>
      <c r="D341" s="423">
        <v>0</v>
      </c>
      <c r="E341" s="423">
        <v>0</v>
      </c>
      <c r="F341" s="423">
        <v>0</v>
      </c>
      <c r="G341" s="423">
        <v>0</v>
      </c>
      <c r="H341" s="423">
        <v>0</v>
      </c>
    </row>
    <row r="342" spans="1:8" x14ac:dyDescent="0.3">
      <c r="A342" s="419" t="s">
        <v>2833</v>
      </c>
      <c r="B342" s="419" t="s">
        <v>1345</v>
      </c>
      <c r="C342" s="423">
        <v>0</v>
      </c>
      <c r="D342" s="423">
        <v>695837</v>
      </c>
      <c r="E342" s="423">
        <v>0</v>
      </c>
      <c r="F342" s="423">
        <v>0</v>
      </c>
      <c r="G342" s="423">
        <v>695837</v>
      </c>
      <c r="H342" s="423">
        <v>0</v>
      </c>
    </row>
    <row r="343" spans="1:8" x14ac:dyDescent="0.3">
      <c r="A343" s="419" t="s">
        <v>1964</v>
      </c>
      <c r="B343" s="419" t="s">
        <v>973</v>
      </c>
      <c r="C343" s="423">
        <v>311867</v>
      </c>
      <c r="D343" s="423">
        <v>311867</v>
      </c>
      <c r="E343" s="423">
        <v>0</v>
      </c>
      <c r="F343" s="423">
        <v>0</v>
      </c>
      <c r="G343" s="423">
        <v>311867</v>
      </c>
      <c r="H343" s="423">
        <v>0</v>
      </c>
    </row>
    <row r="344" spans="1:8" x14ac:dyDescent="0.3">
      <c r="A344" s="419" t="s">
        <v>2834</v>
      </c>
      <c r="B344" s="419" t="s">
        <v>2835</v>
      </c>
      <c r="C344" s="423">
        <v>0</v>
      </c>
      <c r="D344" s="423">
        <v>0</v>
      </c>
      <c r="E344" s="423">
        <v>0</v>
      </c>
      <c r="F344" s="423">
        <v>0</v>
      </c>
      <c r="G344" s="423">
        <v>0</v>
      </c>
      <c r="H344" s="423">
        <v>0</v>
      </c>
    </row>
    <row r="345" spans="1:8" x14ac:dyDescent="0.3">
      <c r="A345" s="419" t="s">
        <v>2836</v>
      </c>
      <c r="B345" s="419" t="s">
        <v>2837</v>
      </c>
      <c r="C345" s="423">
        <v>0</v>
      </c>
      <c r="D345" s="423">
        <v>0</v>
      </c>
      <c r="E345" s="423">
        <v>0</v>
      </c>
      <c r="F345" s="423">
        <v>0</v>
      </c>
      <c r="G345" s="423">
        <v>0</v>
      </c>
      <c r="H345" s="423">
        <v>0</v>
      </c>
    </row>
    <row r="346" spans="1:8" x14ac:dyDescent="0.3">
      <c r="A346" s="419" t="s">
        <v>2838</v>
      </c>
      <c r="B346" s="419" t="s">
        <v>2839</v>
      </c>
      <c r="C346" s="423">
        <v>0</v>
      </c>
      <c r="D346" s="423">
        <v>0</v>
      </c>
      <c r="E346" s="423">
        <v>0</v>
      </c>
      <c r="F346" s="423">
        <v>0</v>
      </c>
      <c r="G346" s="423">
        <v>0</v>
      </c>
      <c r="H346" s="423">
        <v>0</v>
      </c>
    </row>
    <row r="347" spans="1:8" x14ac:dyDescent="0.3">
      <c r="A347" s="419" t="s">
        <v>2840</v>
      </c>
      <c r="B347" s="419" t="s">
        <v>2841</v>
      </c>
      <c r="C347" s="423">
        <v>0</v>
      </c>
      <c r="D347" s="423">
        <v>0</v>
      </c>
      <c r="E347" s="423">
        <v>0</v>
      </c>
      <c r="F347" s="423">
        <v>0</v>
      </c>
      <c r="G347" s="423">
        <v>0</v>
      </c>
      <c r="H347" s="423">
        <v>0</v>
      </c>
    </row>
    <row r="348" spans="1:8" x14ac:dyDescent="0.3">
      <c r="A348" s="419" t="s">
        <v>2842</v>
      </c>
      <c r="B348" s="419" t="s">
        <v>2843</v>
      </c>
      <c r="C348" s="423">
        <v>0</v>
      </c>
      <c r="D348" s="423">
        <v>0</v>
      </c>
      <c r="E348" s="423">
        <v>0</v>
      </c>
      <c r="F348" s="423">
        <v>0</v>
      </c>
      <c r="G348" s="423">
        <v>0</v>
      </c>
      <c r="H348" s="423">
        <v>0</v>
      </c>
    </row>
    <row r="349" spans="1:8" x14ac:dyDescent="0.3">
      <c r="A349" s="419" t="s">
        <v>2844</v>
      </c>
      <c r="B349" s="419" t="s">
        <v>2845</v>
      </c>
      <c r="C349" s="423">
        <v>0</v>
      </c>
      <c r="D349" s="423">
        <v>0</v>
      </c>
      <c r="E349" s="423">
        <v>0</v>
      </c>
      <c r="F349" s="423">
        <v>0</v>
      </c>
      <c r="G349" s="423">
        <v>0</v>
      </c>
      <c r="H349" s="423">
        <v>0</v>
      </c>
    </row>
    <row r="350" spans="1:8" x14ac:dyDescent="0.3">
      <c r="A350" s="419" t="s">
        <v>2846</v>
      </c>
      <c r="B350" s="419" t="s">
        <v>2847</v>
      </c>
      <c r="C350" s="423">
        <v>0</v>
      </c>
      <c r="D350" s="423">
        <v>0</v>
      </c>
      <c r="E350" s="423">
        <v>0</v>
      </c>
      <c r="F350" s="423">
        <v>0</v>
      </c>
      <c r="G350" s="423">
        <v>0</v>
      </c>
      <c r="H350" s="423">
        <v>0</v>
      </c>
    </row>
    <row r="351" spans="1:8" x14ac:dyDescent="0.3">
      <c r="A351" s="419" t="s">
        <v>2848</v>
      </c>
      <c r="B351" s="419" t="s">
        <v>2849</v>
      </c>
      <c r="C351" s="423">
        <v>0</v>
      </c>
      <c r="D351" s="423">
        <v>0</v>
      </c>
      <c r="E351" s="423">
        <v>0</v>
      </c>
      <c r="F351" s="423">
        <v>0</v>
      </c>
      <c r="G351" s="423">
        <v>0</v>
      </c>
      <c r="H351" s="423">
        <v>0</v>
      </c>
    </row>
    <row r="352" spans="1:8" x14ac:dyDescent="0.3">
      <c r="A352" s="419" t="s">
        <v>2850</v>
      </c>
      <c r="B352" s="419" t="s">
        <v>2851</v>
      </c>
      <c r="C352" s="423">
        <v>0</v>
      </c>
      <c r="D352" s="423">
        <v>0</v>
      </c>
      <c r="E352" s="423">
        <v>0</v>
      </c>
      <c r="F352" s="423">
        <v>0</v>
      </c>
      <c r="G352" s="423">
        <v>0</v>
      </c>
      <c r="H352" s="423">
        <v>0</v>
      </c>
    </row>
    <row r="353" spans="1:8" x14ac:dyDescent="0.3">
      <c r="A353" s="419" t="s">
        <v>2852</v>
      </c>
      <c r="B353" s="419" t="s">
        <v>2853</v>
      </c>
      <c r="C353" s="423">
        <v>0</v>
      </c>
      <c r="D353" s="423">
        <v>0</v>
      </c>
      <c r="E353" s="423">
        <v>0</v>
      </c>
      <c r="F353" s="423">
        <v>0</v>
      </c>
      <c r="G353" s="423">
        <v>0</v>
      </c>
      <c r="H353" s="423">
        <v>0</v>
      </c>
    </row>
    <row r="354" spans="1:8" x14ac:dyDescent="0.3">
      <c r="A354" s="419" t="s">
        <v>2854</v>
      </c>
      <c r="B354" s="419" t="s">
        <v>2855</v>
      </c>
      <c r="C354" s="423">
        <v>0</v>
      </c>
      <c r="D354" s="423">
        <v>0</v>
      </c>
      <c r="E354" s="423">
        <v>0</v>
      </c>
      <c r="F354" s="423">
        <v>0</v>
      </c>
      <c r="G354" s="423">
        <v>0</v>
      </c>
      <c r="H354" s="423">
        <v>0</v>
      </c>
    </row>
    <row r="355" spans="1:8" x14ac:dyDescent="0.3">
      <c r="A355" s="419" t="s">
        <v>2856</v>
      </c>
      <c r="B355" s="419" t="s">
        <v>2857</v>
      </c>
      <c r="C355" s="423">
        <v>0</v>
      </c>
      <c r="D355" s="423">
        <v>0</v>
      </c>
      <c r="E355" s="423">
        <v>0</v>
      </c>
      <c r="F355" s="423">
        <v>0</v>
      </c>
      <c r="G355" s="423">
        <v>0</v>
      </c>
      <c r="H355" s="423">
        <v>0</v>
      </c>
    </row>
    <row r="356" spans="1:8" x14ac:dyDescent="0.3">
      <c r="A356" s="419" t="s">
        <v>2858</v>
      </c>
      <c r="B356" s="419" t="s">
        <v>2859</v>
      </c>
      <c r="C356" s="423">
        <v>0</v>
      </c>
      <c r="D356" s="423">
        <v>0</v>
      </c>
      <c r="E356" s="423">
        <v>0</v>
      </c>
      <c r="F356" s="423">
        <v>0</v>
      </c>
      <c r="G356" s="423">
        <v>0</v>
      </c>
      <c r="H356" s="423">
        <v>0</v>
      </c>
    </row>
    <row r="357" spans="1:8" x14ac:dyDescent="0.3">
      <c r="A357" s="419" t="s">
        <v>2860</v>
      </c>
      <c r="B357" s="419" t="s">
        <v>2861</v>
      </c>
      <c r="C357" s="424">
        <v>0</v>
      </c>
      <c r="D357" s="424">
        <v>0</v>
      </c>
      <c r="E357" s="424">
        <v>0</v>
      </c>
      <c r="F357" s="424">
        <v>0</v>
      </c>
      <c r="G357" s="424">
        <v>0</v>
      </c>
      <c r="H357" s="424">
        <v>0</v>
      </c>
    </row>
    <row r="358" spans="1:8" x14ac:dyDescent="0.3">
      <c r="A358" s="419" t="s">
        <v>974</v>
      </c>
      <c r="B358" s="425"/>
      <c r="C358" s="423"/>
      <c r="D358" s="423"/>
      <c r="E358" s="423"/>
      <c r="F358" s="423"/>
      <c r="G358" s="423"/>
      <c r="H358" s="423"/>
    </row>
    <row r="359" spans="1:8" x14ac:dyDescent="0.3">
      <c r="A359" s="381"/>
      <c r="B359" s="381"/>
      <c r="C359" s="382"/>
      <c r="D359" s="382"/>
      <c r="E359" s="382"/>
      <c r="F359" s="382"/>
      <c r="G359" s="382"/>
    </row>
    <row r="360" spans="1:8" x14ac:dyDescent="0.3">
      <c r="A360" s="419" t="s">
        <v>975</v>
      </c>
      <c r="B360" s="425"/>
      <c r="C360" s="423">
        <v>14677161</v>
      </c>
      <c r="D360" s="423">
        <v>15568032</v>
      </c>
      <c r="E360" s="423">
        <v>1630883.04</v>
      </c>
      <c r="F360" s="423">
        <v>13062906.24</v>
      </c>
      <c r="G360" s="423">
        <v>2505125.7599999998</v>
      </c>
      <c r="H360" s="423">
        <v>83.91</v>
      </c>
    </row>
    <row r="361" spans="1:8" x14ac:dyDescent="0.3">
      <c r="A361" s="419" t="s">
        <v>976</v>
      </c>
      <c r="B361" s="425"/>
      <c r="C361" s="424">
        <v>15016036</v>
      </c>
      <c r="D361" s="424">
        <v>16116032.779999999</v>
      </c>
      <c r="E361" s="424">
        <v>3116228.84</v>
      </c>
      <c r="F361" s="424">
        <v>6900928.8899999997</v>
      </c>
      <c r="G361" s="424">
        <v>9215103.8900000006</v>
      </c>
      <c r="H361" s="424">
        <v>42.82</v>
      </c>
    </row>
    <row r="362" spans="1:8" x14ac:dyDescent="0.3">
      <c r="A362" s="419" t="s">
        <v>977</v>
      </c>
      <c r="B362" s="425"/>
      <c r="C362" s="423">
        <v>-338875</v>
      </c>
      <c r="D362" s="423">
        <v>-548000.78</v>
      </c>
      <c r="E362" s="423">
        <v>-1485345.8</v>
      </c>
      <c r="F362" s="423">
        <v>6161977.3499999996</v>
      </c>
      <c r="G362" s="423">
        <v>-6709978.1299999999</v>
      </c>
      <c r="H362" s="423">
        <v>1124.45</v>
      </c>
    </row>
    <row r="363" spans="1:8" x14ac:dyDescent="0.3">
      <c r="A363" s="381"/>
      <c r="B363" s="381"/>
      <c r="C363" s="382"/>
      <c r="D363" s="382"/>
      <c r="E363" s="382"/>
      <c r="F363" s="382"/>
      <c r="G363" s="382"/>
    </row>
    <row r="364" spans="1:8" x14ac:dyDescent="0.3">
      <c r="A364" s="419" t="s">
        <v>358</v>
      </c>
      <c r="B364" s="418"/>
      <c r="C364" s="418"/>
      <c r="D364" s="418"/>
      <c r="E364" s="418"/>
      <c r="F364" s="418"/>
      <c r="G364" s="418"/>
      <c r="H364" s="418"/>
    </row>
    <row r="365" spans="1:8" x14ac:dyDescent="0.3">
      <c r="A365" s="419" t="s">
        <v>2862</v>
      </c>
      <c r="B365" s="419" t="s">
        <v>1026</v>
      </c>
      <c r="C365" s="423">
        <v>0</v>
      </c>
      <c r="D365" s="423">
        <v>0</v>
      </c>
      <c r="E365" s="423">
        <v>0</v>
      </c>
      <c r="F365" s="423">
        <v>0</v>
      </c>
      <c r="G365" s="423">
        <v>0</v>
      </c>
      <c r="H365" s="423">
        <v>0</v>
      </c>
    </row>
    <row r="366" spans="1:8" x14ac:dyDescent="0.3">
      <c r="A366" s="419" t="s">
        <v>2863</v>
      </c>
      <c r="B366" s="419" t="s">
        <v>2864</v>
      </c>
      <c r="C366" s="423">
        <v>0</v>
      </c>
      <c r="D366" s="423">
        <v>0</v>
      </c>
      <c r="E366" s="423">
        <v>0</v>
      </c>
      <c r="F366" s="423">
        <v>0</v>
      </c>
      <c r="G366" s="423">
        <v>0</v>
      </c>
      <c r="H366" s="423">
        <v>0</v>
      </c>
    </row>
    <row r="367" spans="1:8" x14ac:dyDescent="0.3">
      <c r="A367" s="419" t="s">
        <v>2865</v>
      </c>
      <c r="B367" s="419" t="s">
        <v>2866</v>
      </c>
      <c r="C367" s="423">
        <v>0</v>
      </c>
      <c r="D367" s="423">
        <v>0</v>
      </c>
      <c r="E367" s="423">
        <v>0</v>
      </c>
      <c r="F367" s="423">
        <v>0</v>
      </c>
      <c r="G367" s="423">
        <v>0</v>
      </c>
      <c r="H367" s="423">
        <v>0</v>
      </c>
    </row>
    <row r="368" spans="1:8" x14ac:dyDescent="0.3">
      <c r="A368" s="419" t="s">
        <v>1965</v>
      </c>
      <c r="B368" s="419" t="s">
        <v>979</v>
      </c>
      <c r="C368" s="423">
        <v>835000</v>
      </c>
      <c r="D368" s="423">
        <v>835000</v>
      </c>
      <c r="E368" s="423">
        <v>149238.04999999999</v>
      </c>
      <c r="F368" s="423">
        <v>463384.51</v>
      </c>
      <c r="G368" s="423">
        <v>371615.49</v>
      </c>
      <c r="H368" s="423">
        <v>55.5</v>
      </c>
    </row>
    <row r="369" spans="1:8" x14ac:dyDescent="0.3">
      <c r="A369" s="419" t="s">
        <v>1966</v>
      </c>
      <c r="B369" s="419" t="s">
        <v>981</v>
      </c>
      <c r="C369" s="423">
        <v>37125</v>
      </c>
      <c r="D369" s="423">
        <v>37125</v>
      </c>
      <c r="E369" s="423">
        <v>28904.99</v>
      </c>
      <c r="F369" s="423">
        <v>28904.99</v>
      </c>
      <c r="G369" s="423">
        <v>8220.01</v>
      </c>
      <c r="H369" s="423">
        <v>77.86</v>
      </c>
    </row>
    <row r="370" spans="1:8" x14ac:dyDescent="0.3">
      <c r="A370" s="419" t="s">
        <v>2867</v>
      </c>
      <c r="B370" s="419" t="s">
        <v>489</v>
      </c>
      <c r="C370" s="423">
        <v>0</v>
      </c>
      <c r="D370" s="423">
        <v>0</v>
      </c>
      <c r="E370" s="423">
        <v>0</v>
      </c>
      <c r="F370" s="423">
        <v>0</v>
      </c>
      <c r="G370" s="423">
        <v>0</v>
      </c>
      <c r="H370" s="423">
        <v>0</v>
      </c>
    </row>
    <row r="371" spans="1:8" x14ac:dyDescent="0.3">
      <c r="A371" s="419" t="s">
        <v>2868</v>
      </c>
      <c r="B371" s="419" t="s">
        <v>2869</v>
      </c>
      <c r="C371" s="423">
        <v>0</v>
      </c>
      <c r="D371" s="423">
        <v>0</v>
      </c>
      <c r="E371" s="423">
        <v>0</v>
      </c>
      <c r="F371" s="423">
        <v>0</v>
      </c>
      <c r="G371" s="423">
        <v>0</v>
      </c>
      <c r="H371" s="423">
        <v>0</v>
      </c>
    </row>
    <row r="372" spans="1:8" x14ac:dyDescent="0.3">
      <c r="A372" s="419" t="s">
        <v>2870</v>
      </c>
      <c r="B372" s="419" t="s">
        <v>2871</v>
      </c>
      <c r="C372" s="423">
        <v>0</v>
      </c>
      <c r="D372" s="423">
        <v>0</v>
      </c>
      <c r="E372" s="423">
        <v>0</v>
      </c>
      <c r="F372" s="423">
        <v>0</v>
      </c>
      <c r="G372" s="423">
        <v>0</v>
      </c>
      <c r="H372" s="423">
        <v>0</v>
      </c>
    </row>
    <row r="373" spans="1:8" x14ac:dyDescent="0.3">
      <c r="A373" s="419" t="s">
        <v>1967</v>
      </c>
      <c r="B373" s="419" t="s">
        <v>245</v>
      </c>
      <c r="C373" s="423">
        <v>500</v>
      </c>
      <c r="D373" s="423">
        <v>500</v>
      </c>
      <c r="E373" s="423">
        <v>0</v>
      </c>
      <c r="F373" s="423">
        <v>0</v>
      </c>
      <c r="G373" s="423">
        <v>500</v>
      </c>
      <c r="H373" s="423">
        <v>0</v>
      </c>
    </row>
    <row r="374" spans="1:8" x14ac:dyDescent="0.3">
      <c r="A374" s="419" t="s">
        <v>2872</v>
      </c>
      <c r="B374" s="419" t="s">
        <v>2602</v>
      </c>
      <c r="C374" s="423">
        <v>0</v>
      </c>
      <c r="D374" s="423">
        <v>0</v>
      </c>
      <c r="E374" s="423">
        <v>0</v>
      </c>
      <c r="F374" s="423">
        <v>0</v>
      </c>
      <c r="G374" s="423">
        <v>0</v>
      </c>
      <c r="H374" s="423">
        <v>0</v>
      </c>
    </row>
    <row r="375" spans="1:8" x14ac:dyDescent="0.3">
      <c r="A375" s="419" t="s">
        <v>2873</v>
      </c>
      <c r="B375" s="419" t="s">
        <v>525</v>
      </c>
      <c r="C375" s="423">
        <v>0</v>
      </c>
      <c r="D375" s="423">
        <v>0</v>
      </c>
      <c r="E375" s="423">
        <v>0</v>
      </c>
      <c r="F375" s="423">
        <v>0</v>
      </c>
      <c r="G375" s="423">
        <v>0</v>
      </c>
      <c r="H375" s="423">
        <v>0</v>
      </c>
    </row>
    <row r="376" spans="1:8" x14ac:dyDescent="0.3">
      <c r="A376" s="419" t="s">
        <v>2874</v>
      </c>
      <c r="B376" s="419" t="s">
        <v>2608</v>
      </c>
      <c r="C376" s="423">
        <v>0</v>
      </c>
      <c r="D376" s="423">
        <v>0</v>
      </c>
      <c r="E376" s="423">
        <v>0</v>
      </c>
      <c r="F376" s="423">
        <v>0</v>
      </c>
      <c r="G376" s="423">
        <v>0</v>
      </c>
      <c r="H376" s="423">
        <v>0</v>
      </c>
    </row>
    <row r="377" spans="1:8" x14ac:dyDescent="0.3">
      <c r="A377" s="419" t="s">
        <v>2875</v>
      </c>
      <c r="B377" s="419" t="s">
        <v>2610</v>
      </c>
      <c r="C377" s="423">
        <v>0</v>
      </c>
      <c r="D377" s="423">
        <v>0</v>
      </c>
      <c r="E377" s="423">
        <v>0</v>
      </c>
      <c r="F377" s="423">
        <v>0</v>
      </c>
      <c r="G377" s="423">
        <v>0</v>
      </c>
      <c r="H377" s="423">
        <v>0</v>
      </c>
    </row>
    <row r="378" spans="1:8" x14ac:dyDescent="0.3">
      <c r="A378" s="419" t="s">
        <v>2876</v>
      </c>
      <c r="B378" s="419" t="s">
        <v>2614</v>
      </c>
      <c r="C378" s="423">
        <v>0</v>
      </c>
      <c r="D378" s="423">
        <v>0</v>
      </c>
      <c r="E378" s="423">
        <v>0</v>
      </c>
      <c r="F378" s="423">
        <v>0</v>
      </c>
      <c r="G378" s="423">
        <v>0</v>
      </c>
      <c r="H378" s="423">
        <v>0</v>
      </c>
    </row>
    <row r="379" spans="1:8" x14ac:dyDescent="0.3">
      <c r="A379" s="419" t="s">
        <v>2877</v>
      </c>
      <c r="B379" s="419" t="s">
        <v>2616</v>
      </c>
      <c r="C379" s="423">
        <v>0</v>
      </c>
      <c r="D379" s="423">
        <v>0</v>
      </c>
      <c r="E379" s="423">
        <v>0</v>
      </c>
      <c r="F379" s="423">
        <v>0</v>
      </c>
      <c r="G379" s="423">
        <v>0</v>
      </c>
      <c r="H379" s="423">
        <v>0</v>
      </c>
    </row>
    <row r="380" spans="1:8" x14ac:dyDescent="0.3">
      <c r="A380" s="419" t="s">
        <v>2878</v>
      </c>
      <c r="B380" s="419" t="s">
        <v>2879</v>
      </c>
      <c r="C380" s="423">
        <v>0</v>
      </c>
      <c r="D380" s="423">
        <v>0</v>
      </c>
      <c r="E380" s="423">
        <v>0</v>
      </c>
      <c r="F380" s="423">
        <v>0</v>
      </c>
      <c r="G380" s="423">
        <v>0</v>
      </c>
      <c r="H380" s="423">
        <v>0</v>
      </c>
    </row>
    <row r="381" spans="1:8" x14ac:dyDescent="0.3">
      <c r="A381" s="419" t="s">
        <v>2880</v>
      </c>
      <c r="B381" s="419" t="s">
        <v>2626</v>
      </c>
      <c r="C381" s="423">
        <v>0</v>
      </c>
      <c r="D381" s="423">
        <v>0</v>
      </c>
      <c r="E381" s="423">
        <v>0</v>
      </c>
      <c r="F381" s="423">
        <v>0</v>
      </c>
      <c r="G381" s="423">
        <v>0</v>
      </c>
      <c r="H381" s="423">
        <v>0</v>
      </c>
    </row>
    <row r="382" spans="1:8" x14ac:dyDescent="0.3">
      <c r="A382" s="419" t="s">
        <v>2881</v>
      </c>
      <c r="B382" s="419" t="s">
        <v>527</v>
      </c>
      <c r="C382" s="423">
        <v>0</v>
      </c>
      <c r="D382" s="423">
        <v>0</v>
      </c>
      <c r="E382" s="423">
        <v>0</v>
      </c>
      <c r="F382" s="423">
        <v>0</v>
      </c>
      <c r="G382" s="423">
        <v>0</v>
      </c>
      <c r="H382" s="423">
        <v>0</v>
      </c>
    </row>
    <row r="383" spans="1:8" x14ac:dyDescent="0.3">
      <c r="A383" s="419" t="s">
        <v>2882</v>
      </c>
      <c r="B383" s="419" t="s">
        <v>2492</v>
      </c>
      <c r="C383" s="423">
        <v>0</v>
      </c>
      <c r="D383" s="423">
        <v>0</v>
      </c>
      <c r="E383" s="423">
        <v>20.86</v>
      </c>
      <c r="F383" s="423">
        <v>48.12</v>
      </c>
      <c r="G383" s="423">
        <v>-48.12</v>
      </c>
      <c r="H383" s="423">
        <v>100</v>
      </c>
    </row>
    <row r="384" spans="1:8" x14ac:dyDescent="0.3">
      <c r="A384" s="419" t="s">
        <v>2883</v>
      </c>
      <c r="B384" s="419" t="s">
        <v>2884</v>
      </c>
      <c r="C384" s="423">
        <v>0</v>
      </c>
      <c r="D384" s="423">
        <v>0</v>
      </c>
      <c r="E384" s="423">
        <v>0</v>
      </c>
      <c r="F384" s="423">
        <v>0</v>
      </c>
      <c r="G384" s="423">
        <v>0</v>
      </c>
      <c r="H384" s="423">
        <v>0</v>
      </c>
    </row>
    <row r="385" spans="1:8" x14ac:dyDescent="0.3">
      <c r="A385" s="419" t="s">
        <v>2885</v>
      </c>
      <c r="B385" s="419" t="s">
        <v>2886</v>
      </c>
      <c r="C385" s="423">
        <v>0</v>
      </c>
      <c r="D385" s="423">
        <v>0</v>
      </c>
      <c r="E385" s="423">
        <v>37595.1</v>
      </c>
      <c r="F385" s="423">
        <v>37595.1</v>
      </c>
      <c r="G385" s="423">
        <v>-37595.1</v>
      </c>
      <c r="H385" s="423">
        <v>100</v>
      </c>
    </row>
    <row r="386" spans="1:8" x14ac:dyDescent="0.3">
      <c r="A386" s="419" t="s">
        <v>2887</v>
      </c>
      <c r="B386" s="419" t="s">
        <v>2888</v>
      </c>
      <c r="C386" s="423">
        <v>0</v>
      </c>
      <c r="D386" s="423">
        <v>0</v>
      </c>
      <c r="E386" s="423">
        <v>0</v>
      </c>
      <c r="F386" s="423">
        <v>0</v>
      </c>
      <c r="G386" s="423">
        <v>0</v>
      </c>
      <c r="H386" s="423">
        <v>0</v>
      </c>
    </row>
    <row r="387" spans="1:8" x14ac:dyDescent="0.3">
      <c r="A387" s="419" t="s">
        <v>2889</v>
      </c>
      <c r="B387" s="419" t="s">
        <v>1032</v>
      </c>
      <c r="C387" s="423">
        <v>0</v>
      </c>
      <c r="D387" s="423">
        <v>0</v>
      </c>
      <c r="E387" s="423">
        <v>0</v>
      </c>
      <c r="F387" s="423">
        <v>0</v>
      </c>
      <c r="G387" s="423">
        <v>0</v>
      </c>
      <c r="H387" s="423">
        <v>0</v>
      </c>
    </row>
    <row r="388" spans="1:8" x14ac:dyDescent="0.3">
      <c r="A388" s="419" t="s">
        <v>1968</v>
      </c>
      <c r="B388" s="419" t="s">
        <v>984</v>
      </c>
      <c r="C388" s="423">
        <v>9364</v>
      </c>
      <c r="D388" s="423">
        <v>9364</v>
      </c>
      <c r="E388" s="423">
        <v>0</v>
      </c>
      <c r="F388" s="423">
        <v>0</v>
      </c>
      <c r="G388" s="423">
        <v>9364</v>
      </c>
      <c r="H388" s="423">
        <v>0</v>
      </c>
    </row>
    <row r="389" spans="1:8" x14ac:dyDescent="0.3">
      <c r="A389" s="419" t="s">
        <v>2890</v>
      </c>
      <c r="B389" s="419" t="s">
        <v>244</v>
      </c>
      <c r="C389" s="423">
        <v>0</v>
      </c>
      <c r="D389" s="423">
        <v>0</v>
      </c>
      <c r="E389" s="423">
        <v>0</v>
      </c>
      <c r="F389" s="423">
        <v>0</v>
      </c>
      <c r="G389" s="423">
        <v>0</v>
      </c>
      <c r="H389" s="423">
        <v>0</v>
      </c>
    </row>
    <row r="390" spans="1:8" x14ac:dyDescent="0.3">
      <c r="A390" s="419" t="s">
        <v>2891</v>
      </c>
      <c r="B390" s="419" t="s">
        <v>1036</v>
      </c>
      <c r="C390" s="423">
        <v>0</v>
      </c>
      <c r="D390" s="423">
        <v>0</v>
      </c>
      <c r="E390" s="423">
        <v>0</v>
      </c>
      <c r="F390" s="423">
        <v>0</v>
      </c>
      <c r="G390" s="423">
        <v>0</v>
      </c>
      <c r="H390" s="423">
        <v>0</v>
      </c>
    </row>
    <row r="391" spans="1:8" x14ac:dyDescent="0.3">
      <c r="A391" s="419" t="s">
        <v>2892</v>
      </c>
      <c r="B391" s="419" t="s">
        <v>2893</v>
      </c>
      <c r="C391" s="423">
        <v>0</v>
      </c>
      <c r="D391" s="423">
        <v>0</v>
      </c>
      <c r="E391" s="423">
        <v>0</v>
      </c>
      <c r="F391" s="423">
        <v>0</v>
      </c>
      <c r="G391" s="423">
        <v>0</v>
      </c>
      <c r="H391" s="423">
        <v>0</v>
      </c>
    </row>
    <row r="392" spans="1:8" x14ac:dyDescent="0.3">
      <c r="A392" s="419" t="s">
        <v>2894</v>
      </c>
      <c r="B392" s="419" t="s">
        <v>2895</v>
      </c>
      <c r="C392" s="423">
        <v>0</v>
      </c>
      <c r="D392" s="423">
        <v>0</v>
      </c>
      <c r="E392" s="423">
        <v>0</v>
      </c>
      <c r="F392" s="423">
        <v>0</v>
      </c>
      <c r="G392" s="423">
        <v>0</v>
      </c>
      <c r="H392" s="423">
        <v>0</v>
      </c>
    </row>
    <row r="393" spans="1:8" x14ac:dyDescent="0.3">
      <c r="A393" s="419" t="s">
        <v>2896</v>
      </c>
      <c r="B393" s="419" t="s">
        <v>2897</v>
      </c>
      <c r="C393" s="423">
        <v>0</v>
      </c>
      <c r="D393" s="423">
        <v>0</v>
      </c>
      <c r="E393" s="423">
        <v>0</v>
      </c>
      <c r="F393" s="423">
        <v>0</v>
      </c>
      <c r="G393" s="423">
        <v>0</v>
      </c>
      <c r="H393" s="423">
        <v>0</v>
      </c>
    </row>
    <row r="394" spans="1:8" x14ac:dyDescent="0.3">
      <c r="A394" s="419" t="s">
        <v>2898</v>
      </c>
      <c r="B394" s="419" t="s">
        <v>2899</v>
      </c>
      <c r="C394" s="423">
        <v>0</v>
      </c>
      <c r="D394" s="423">
        <v>0</v>
      </c>
      <c r="E394" s="423">
        <v>0</v>
      </c>
      <c r="F394" s="423">
        <v>0</v>
      </c>
      <c r="G394" s="423">
        <v>0</v>
      </c>
      <c r="H394" s="423">
        <v>0</v>
      </c>
    </row>
    <row r="395" spans="1:8" x14ac:dyDescent="0.3">
      <c r="A395" s="419" t="s">
        <v>2900</v>
      </c>
      <c r="B395" s="419" t="s">
        <v>246</v>
      </c>
      <c r="C395" s="423">
        <v>0</v>
      </c>
      <c r="D395" s="423">
        <v>0</v>
      </c>
      <c r="E395" s="423">
        <v>208712.91</v>
      </c>
      <c r="F395" s="423">
        <v>208712.91</v>
      </c>
      <c r="G395" s="423">
        <v>-208712.91</v>
      </c>
      <c r="H395" s="423">
        <v>100</v>
      </c>
    </row>
    <row r="396" spans="1:8" x14ac:dyDescent="0.3">
      <c r="A396" s="419" t="s">
        <v>2901</v>
      </c>
      <c r="B396" s="419" t="s">
        <v>2902</v>
      </c>
      <c r="C396" s="423">
        <v>0</v>
      </c>
      <c r="D396" s="423">
        <v>0</v>
      </c>
      <c r="E396" s="423">
        <v>0</v>
      </c>
      <c r="F396" s="423">
        <v>0</v>
      </c>
      <c r="G396" s="423">
        <v>0</v>
      </c>
      <c r="H396" s="423">
        <v>0</v>
      </c>
    </row>
    <row r="397" spans="1:8" x14ac:dyDescent="0.3">
      <c r="A397" s="419" t="s">
        <v>2903</v>
      </c>
      <c r="B397" s="419" t="s">
        <v>2904</v>
      </c>
      <c r="C397" s="423">
        <v>0</v>
      </c>
      <c r="D397" s="423">
        <v>0</v>
      </c>
      <c r="E397" s="423">
        <v>0</v>
      </c>
      <c r="F397" s="423">
        <v>0</v>
      </c>
      <c r="G397" s="423">
        <v>0</v>
      </c>
      <c r="H397" s="423">
        <v>0</v>
      </c>
    </row>
    <row r="398" spans="1:8" x14ac:dyDescent="0.3">
      <c r="A398" s="419" t="s">
        <v>2905</v>
      </c>
      <c r="B398" s="419" t="s">
        <v>2906</v>
      </c>
      <c r="C398" s="423">
        <v>0</v>
      </c>
      <c r="D398" s="423">
        <v>0</v>
      </c>
      <c r="E398" s="423">
        <v>0</v>
      </c>
      <c r="F398" s="423">
        <v>0</v>
      </c>
      <c r="G398" s="423">
        <v>0</v>
      </c>
      <c r="H398" s="423">
        <v>0</v>
      </c>
    </row>
    <row r="399" spans="1:8" x14ac:dyDescent="0.3">
      <c r="A399" s="419" t="s">
        <v>2907</v>
      </c>
      <c r="B399" s="419" t="s">
        <v>2663</v>
      </c>
      <c r="C399" s="423">
        <v>0</v>
      </c>
      <c r="D399" s="423">
        <v>0</v>
      </c>
      <c r="E399" s="423">
        <v>0</v>
      </c>
      <c r="F399" s="423">
        <v>0</v>
      </c>
      <c r="G399" s="423">
        <v>0</v>
      </c>
      <c r="H399" s="423">
        <v>0</v>
      </c>
    </row>
    <row r="400" spans="1:8" x14ac:dyDescent="0.3">
      <c r="A400" s="419" t="s">
        <v>2908</v>
      </c>
      <c r="B400" s="419" t="s">
        <v>180</v>
      </c>
      <c r="C400" s="423">
        <v>0</v>
      </c>
      <c r="D400" s="423">
        <v>0</v>
      </c>
      <c r="E400" s="423">
        <v>0</v>
      </c>
      <c r="F400" s="423">
        <v>0</v>
      </c>
      <c r="G400" s="423">
        <v>0</v>
      </c>
      <c r="H400" s="423">
        <v>0</v>
      </c>
    </row>
    <row r="401" spans="1:8" x14ac:dyDescent="0.3">
      <c r="A401" s="419" t="s">
        <v>2909</v>
      </c>
      <c r="B401" s="419" t="s">
        <v>51</v>
      </c>
      <c r="C401" s="423">
        <v>0</v>
      </c>
      <c r="D401" s="423">
        <v>0</v>
      </c>
      <c r="E401" s="423">
        <v>0</v>
      </c>
      <c r="F401" s="423">
        <v>0</v>
      </c>
      <c r="G401" s="423">
        <v>0</v>
      </c>
      <c r="H401" s="423">
        <v>0</v>
      </c>
    </row>
    <row r="402" spans="1:8" x14ac:dyDescent="0.3">
      <c r="A402" s="419" t="s">
        <v>2910</v>
      </c>
      <c r="B402" s="419" t="s">
        <v>181</v>
      </c>
      <c r="C402" s="423">
        <v>0</v>
      </c>
      <c r="D402" s="423">
        <v>0</v>
      </c>
      <c r="E402" s="423">
        <v>0</v>
      </c>
      <c r="F402" s="423">
        <v>0</v>
      </c>
      <c r="G402" s="423">
        <v>0</v>
      </c>
      <c r="H402" s="423">
        <v>0</v>
      </c>
    </row>
    <row r="403" spans="1:8" x14ac:dyDescent="0.3">
      <c r="A403" s="419" t="s">
        <v>2911</v>
      </c>
      <c r="B403" s="419" t="s">
        <v>580</v>
      </c>
      <c r="C403" s="423">
        <v>0</v>
      </c>
      <c r="D403" s="423">
        <v>0</v>
      </c>
      <c r="E403" s="423">
        <v>0</v>
      </c>
      <c r="F403" s="423">
        <v>0</v>
      </c>
      <c r="G403" s="423">
        <v>0</v>
      </c>
      <c r="H403" s="423">
        <v>0</v>
      </c>
    </row>
    <row r="404" spans="1:8" x14ac:dyDescent="0.3">
      <c r="A404" s="419" t="s">
        <v>2912</v>
      </c>
      <c r="B404" s="419" t="s">
        <v>2913</v>
      </c>
      <c r="C404" s="423">
        <v>0</v>
      </c>
      <c r="D404" s="423">
        <v>0</v>
      </c>
      <c r="E404" s="423">
        <v>0</v>
      </c>
      <c r="F404" s="423">
        <v>0</v>
      </c>
      <c r="G404" s="423">
        <v>0</v>
      </c>
      <c r="H404" s="423">
        <v>0</v>
      </c>
    </row>
    <row r="405" spans="1:8" x14ac:dyDescent="0.3">
      <c r="A405" s="419" t="s">
        <v>2914</v>
      </c>
      <c r="B405" s="419" t="s">
        <v>2915</v>
      </c>
      <c r="C405" s="423">
        <v>0</v>
      </c>
      <c r="D405" s="423">
        <v>0</v>
      </c>
      <c r="E405" s="423">
        <v>0</v>
      </c>
      <c r="F405" s="423">
        <v>0</v>
      </c>
      <c r="G405" s="423">
        <v>0</v>
      </c>
      <c r="H405" s="423">
        <v>0</v>
      </c>
    </row>
    <row r="406" spans="1:8" x14ac:dyDescent="0.3">
      <c r="A406" s="419" t="s">
        <v>2916</v>
      </c>
      <c r="B406" s="419" t="s">
        <v>2917</v>
      </c>
      <c r="C406" s="423">
        <v>0</v>
      </c>
      <c r="D406" s="423">
        <v>0</v>
      </c>
      <c r="E406" s="423">
        <v>0</v>
      </c>
      <c r="F406" s="423">
        <v>0</v>
      </c>
      <c r="G406" s="423">
        <v>0</v>
      </c>
      <c r="H406" s="423">
        <v>0</v>
      </c>
    </row>
    <row r="407" spans="1:8" x14ac:dyDescent="0.3">
      <c r="A407" s="419" t="s">
        <v>2918</v>
      </c>
      <c r="B407" s="419" t="s">
        <v>2919</v>
      </c>
      <c r="C407" s="423">
        <v>0</v>
      </c>
      <c r="D407" s="423">
        <v>0</v>
      </c>
      <c r="E407" s="423">
        <v>0</v>
      </c>
      <c r="F407" s="423">
        <v>0</v>
      </c>
      <c r="G407" s="423">
        <v>0</v>
      </c>
      <c r="H407" s="423">
        <v>0</v>
      </c>
    </row>
    <row r="408" spans="1:8" x14ac:dyDescent="0.3">
      <c r="A408" s="419" t="s">
        <v>2920</v>
      </c>
      <c r="B408" s="419" t="s">
        <v>2921</v>
      </c>
      <c r="C408" s="423">
        <v>0</v>
      </c>
      <c r="D408" s="423">
        <v>0</v>
      </c>
      <c r="E408" s="423">
        <v>0</v>
      </c>
      <c r="F408" s="423">
        <v>0</v>
      </c>
      <c r="G408" s="423">
        <v>0</v>
      </c>
      <c r="H408" s="423">
        <v>0</v>
      </c>
    </row>
    <row r="409" spans="1:8" x14ac:dyDescent="0.3">
      <c r="A409" s="419" t="s">
        <v>2922</v>
      </c>
      <c r="B409" s="419" t="s">
        <v>2923</v>
      </c>
      <c r="C409" s="423">
        <v>0</v>
      </c>
      <c r="D409" s="423">
        <v>0</v>
      </c>
      <c r="E409" s="423">
        <v>0</v>
      </c>
      <c r="F409" s="423">
        <v>0</v>
      </c>
      <c r="G409" s="423">
        <v>0</v>
      </c>
      <c r="H409" s="423">
        <v>0</v>
      </c>
    </row>
    <row r="410" spans="1:8" x14ac:dyDescent="0.3">
      <c r="A410" s="419" t="s">
        <v>2924</v>
      </c>
      <c r="B410" s="419" t="s">
        <v>2925</v>
      </c>
      <c r="C410" s="423">
        <v>0</v>
      </c>
      <c r="D410" s="423">
        <v>0</v>
      </c>
      <c r="E410" s="423">
        <v>0</v>
      </c>
      <c r="F410" s="423">
        <v>0</v>
      </c>
      <c r="G410" s="423">
        <v>0</v>
      </c>
      <c r="H410" s="423">
        <v>0</v>
      </c>
    </row>
    <row r="411" spans="1:8" x14ac:dyDescent="0.3">
      <c r="A411" s="419" t="s">
        <v>2926</v>
      </c>
      <c r="B411" s="419" t="s">
        <v>2927</v>
      </c>
      <c r="C411" s="423">
        <v>0</v>
      </c>
      <c r="D411" s="423">
        <v>0</v>
      </c>
      <c r="E411" s="423">
        <v>0</v>
      </c>
      <c r="F411" s="423">
        <v>0</v>
      </c>
      <c r="G411" s="423">
        <v>0</v>
      </c>
      <c r="H411" s="423">
        <v>0</v>
      </c>
    </row>
    <row r="412" spans="1:8" x14ac:dyDescent="0.3">
      <c r="A412" s="419" t="s">
        <v>2928</v>
      </c>
      <c r="B412" s="419" t="s">
        <v>2929</v>
      </c>
      <c r="C412" s="423">
        <v>0</v>
      </c>
      <c r="D412" s="423">
        <v>0</v>
      </c>
      <c r="E412" s="423">
        <v>0</v>
      </c>
      <c r="F412" s="423">
        <v>0</v>
      </c>
      <c r="G412" s="423">
        <v>0</v>
      </c>
      <c r="H412" s="423">
        <v>0</v>
      </c>
    </row>
    <row r="413" spans="1:8" x14ac:dyDescent="0.3">
      <c r="A413" s="419" t="s">
        <v>2930</v>
      </c>
      <c r="B413" s="419" t="s">
        <v>582</v>
      </c>
      <c r="C413" s="423">
        <v>0</v>
      </c>
      <c r="D413" s="423">
        <v>0</v>
      </c>
      <c r="E413" s="423">
        <v>0</v>
      </c>
      <c r="F413" s="423">
        <v>0</v>
      </c>
      <c r="G413" s="423">
        <v>0</v>
      </c>
      <c r="H413" s="423">
        <v>0</v>
      </c>
    </row>
    <row r="414" spans="1:8" x14ac:dyDescent="0.3">
      <c r="A414" s="419" t="s">
        <v>2931</v>
      </c>
      <c r="B414" s="419" t="s">
        <v>259</v>
      </c>
      <c r="C414" s="423">
        <v>0</v>
      </c>
      <c r="D414" s="423">
        <v>0</v>
      </c>
      <c r="E414" s="423">
        <v>0</v>
      </c>
      <c r="F414" s="423">
        <v>0</v>
      </c>
      <c r="G414" s="423">
        <v>0</v>
      </c>
      <c r="H414" s="423">
        <v>0</v>
      </c>
    </row>
    <row r="415" spans="1:8" x14ac:dyDescent="0.3">
      <c r="A415" s="419" t="s">
        <v>2932</v>
      </c>
      <c r="B415" s="419" t="s">
        <v>53</v>
      </c>
      <c r="C415" s="423">
        <v>0</v>
      </c>
      <c r="D415" s="423">
        <v>0</v>
      </c>
      <c r="E415" s="423">
        <v>0</v>
      </c>
      <c r="F415" s="423">
        <v>0</v>
      </c>
      <c r="G415" s="423">
        <v>0</v>
      </c>
      <c r="H415" s="423">
        <v>0</v>
      </c>
    </row>
    <row r="416" spans="1:8" x14ac:dyDescent="0.3">
      <c r="A416" s="419" t="s">
        <v>2933</v>
      </c>
      <c r="B416" s="419" t="s">
        <v>628</v>
      </c>
      <c r="C416" s="423">
        <v>0</v>
      </c>
      <c r="D416" s="423">
        <v>0</v>
      </c>
      <c r="E416" s="423">
        <v>0</v>
      </c>
      <c r="F416" s="423">
        <v>0</v>
      </c>
      <c r="G416" s="423">
        <v>0</v>
      </c>
      <c r="H416" s="423">
        <v>0</v>
      </c>
    </row>
    <row r="417" spans="1:8" x14ac:dyDescent="0.3">
      <c r="A417" s="419" t="s">
        <v>2934</v>
      </c>
      <c r="B417" s="419" t="s">
        <v>1639</v>
      </c>
      <c r="C417" s="423">
        <v>0</v>
      </c>
      <c r="D417" s="423">
        <v>0</v>
      </c>
      <c r="E417" s="423">
        <v>0</v>
      </c>
      <c r="F417" s="423">
        <v>0</v>
      </c>
      <c r="G417" s="423">
        <v>0</v>
      </c>
      <c r="H417" s="423">
        <v>0</v>
      </c>
    </row>
    <row r="418" spans="1:8" x14ac:dyDescent="0.3">
      <c r="A418" s="419" t="s">
        <v>2935</v>
      </c>
      <c r="B418" s="419" t="s">
        <v>630</v>
      </c>
      <c r="C418" s="423">
        <v>0</v>
      </c>
      <c r="D418" s="423">
        <v>0</v>
      </c>
      <c r="E418" s="423">
        <v>0</v>
      </c>
      <c r="F418" s="423">
        <v>0</v>
      </c>
      <c r="G418" s="423">
        <v>0</v>
      </c>
      <c r="H418" s="423">
        <v>0</v>
      </c>
    </row>
    <row r="419" spans="1:8" x14ac:dyDescent="0.3">
      <c r="A419" s="419" t="s">
        <v>2936</v>
      </c>
      <c r="B419" s="419" t="s">
        <v>2743</v>
      </c>
      <c r="C419" s="423">
        <v>0</v>
      </c>
      <c r="D419" s="423">
        <v>0</v>
      </c>
      <c r="E419" s="423">
        <v>0</v>
      </c>
      <c r="F419" s="423">
        <v>0</v>
      </c>
      <c r="G419" s="423">
        <v>0</v>
      </c>
      <c r="H419" s="423">
        <v>0</v>
      </c>
    </row>
    <row r="420" spans="1:8" x14ac:dyDescent="0.3">
      <c r="A420" s="419" t="s">
        <v>2937</v>
      </c>
      <c r="B420" s="419" t="s">
        <v>54</v>
      </c>
      <c r="C420" s="423">
        <v>0</v>
      </c>
      <c r="D420" s="423">
        <v>0</v>
      </c>
      <c r="E420" s="423">
        <v>0</v>
      </c>
      <c r="F420" s="423">
        <v>0</v>
      </c>
      <c r="G420" s="423">
        <v>0</v>
      </c>
      <c r="H420" s="423">
        <v>0</v>
      </c>
    </row>
    <row r="421" spans="1:8" x14ac:dyDescent="0.3">
      <c r="A421" s="419" t="s">
        <v>2938</v>
      </c>
      <c r="B421" s="419" t="s">
        <v>588</v>
      </c>
      <c r="C421" s="423">
        <v>0</v>
      </c>
      <c r="D421" s="423">
        <v>0</v>
      </c>
      <c r="E421" s="423">
        <v>0</v>
      </c>
      <c r="F421" s="423">
        <v>0</v>
      </c>
      <c r="G421" s="423">
        <v>0</v>
      </c>
      <c r="H421" s="423">
        <v>0</v>
      </c>
    </row>
    <row r="422" spans="1:8" x14ac:dyDescent="0.3">
      <c r="A422" s="419" t="s">
        <v>2939</v>
      </c>
      <c r="B422" s="419" t="s">
        <v>812</v>
      </c>
      <c r="C422" s="423">
        <v>0</v>
      </c>
      <c r="D422" s="423">
        <v>0</v>
      </c>
      <c r="E422" s="423">
        <v>0</v>
      </c>
      <c r="F422" s="423">
        <v>0</v>
      </c>
      <c r="G422" s="423">
        <v>0</v>
      </c>
      <c r="H422" s="423">
        <v>0</v>
      </c>
    </row>
    <row r="423" spans="1:8" x14ac:dyDescent="0.3">
      <c r="A423" s="419" t="s">
        <v>2940</v>
      </c>
      <c r="B423" s="419" t="s">
        <v>592</v>
      </c>
      <c r="C423" s="423">
        <v>0</v>
      </c>
      <c r="D423" s="423">
        <v>0</v>
      </c>
      <c r="E423" s="423">
        <v>0</v>
      </c>
      <c r="F423" s="423">
        <v>0</v>
      </c>
      <c r="G423" s="423">
        <v>0</v>
      </c>
      <c r="H423" s="423">
        <v>0</v>
      </c>
    </row>
    <row r="424" spans="1:8" x14ac:dyDescent="0.3">
      <c r="A424" s="419" t="s">
        <v>2941</v>
      </c>
      <c r="B424" s="419" t="s">
        <v>563</v>
      </c>
      <c r="C424" s="423">
        <v>0</v>
      </c>
      <c r="D424" s="423">
        <v>0</v>
      </c>
      <c r="E424" s="423">
        <v>0</v>
      </c>
      <c r="F424" s="423">
        <v>0</v>
      </c>
      <c r="G424" s="423">
        <v>0</v>
      </c>
      <c r="H424" s="423">
        <v>0</v>
      </c>
    </row>
    <row r="425" spans="1:8" x14ac:dyDescent="0.3">
      <c r="A425" s="419" t="s">
        <v>2942</v>
      </c>
      <c r="B425" s="419" t="s">
        <v>595</v>
      </c>
      <c r="C425" s="423">
        <v>0</v>
      </c>
      <c r="D425" s="423">
        <v>0</v>
      </c>
      <c r="E425" s="423">
        <v>0</v>
      </c>
      <c r="F425" s="423">
        <v>0</v>
      </c>
      <c r="G425" s="423">
        <v>0</v>
      </c>
      <c r="H425" s="423">
        <v>0</v>
      </c>
    </row>
    <row r="426" spans="1:8" x14ac:dyDescent="0.3">
      <c r="A426" s="419" t="s">
        <v>2943</v>
      </c>
      <c r="B426" s="419" t="s">
        <v>2745</v>
      </c>
      <c r="C426" s="423">
        <v>0</v>
      </c>
      <c r="D426" s="423">
        <v>0</v>
      </c>
      <c r="E426" s="423">
        <v>0</v>
      </c>
      <c r="F426" s="423">
        <v>0</v>
      </c>
      <c r="G426" s="423">
        <v>0</v>
      </c>
      <c r="H426" s="423">
        <v>0</v>
      </c>
    </row>
    <row r="427" spans="1:8" x14ac:dyDescent="0.3">
      <c r="A427" s="419" t="s">
        <v>2944</v>
      </c>
      <c r="B427" s="419" t="s">
        <v>682</v>
      </c>
      <c r="C427" s="423">
        <v>0</v>
      </c>
      <c r="D427" s="423">
        <v>0</v>
      </c>
      <c r="E427" s="423">
        <v>0</v>
      </c>
      <c r="F427" s="423">
        <v>0</v>
      </c>
      <c r="G427" s="423">
        <v>0</v>
      </c>
      <c r="H427" s="423">
        <v>0</v>
      </c>
    </row>
    <row r="428" spans="1:8" x14ac:dyDescent="0.3">
      <c r="A428" s="419" t="s">
        <v>2945</v>
      </c>
      <c r="B428" s="419" t="s">
        <v>761</v>
      </c>
      <c r="C428" s="423">
        <v>0</v>
      </c>
      <c r="D428" s="423">
        <v>0</v>
      </c>
      <c r="E428" s="423">
        <v>0</v>
      </c>
      <c r="F428" s="423">
        <v>0</v>
      </c>
      <c r="G428" s="423">
        <v>0</v>
      </c>
      <c r="H428" s="423">
        <v>0</v>
      </c>
    </row>
    <row r="429" spans="1:8" x14ac:dyDescent="0.3">
      <c r="A429" s="419" t="s">
        <v>1969</v>
      </c>
      <c r="B429" s="419" t="s">
        <v>1004</v>
      </c>
      <c r="C429" s="423">
        <v>2000</v>
      </c>
      <c r="D429" s="423">
        <v>2000</v>
      </c>
      <c r="E429" s="423">
        <v>-1200</v>
      </c>
      <c r="F429" s="423">
        <v>173.2</v>
      </c>
      <c r="G429" s="423">
        <v>1826.8</v>
      </c>
      <c r="H429" s="423">
        <v>8.66</v>
      </c>
    </row>
    <row r="430" spans="1:8" x14ac:dyDescent="0.3">
      <c r="A430" s="419" t="s">
        <v>2946</v>
      </c>
      <c r="B430" s="419" t="s">
        <v>2947</v>
      </c>
      <c r="C430" s="423">
        <v>0</v>
      </c>
      <c r="D430" s="423">
        <v>0</v>
      </c>
      <c r="E430" s="423">
        <v>0</v>
      </c>
      <c r="F430" s="423">
        <v>0</v>
      </c>
      <c r="G430" s="423">
        <v>0</v>
      </c>
      <c r="H430" s="423">
        <v>0</v>
      </c>
    </row>
    <row r="431" spans="1:8" x14ac:dyDescent="0.3">
      <c r="A431" s="419" t="s">
        <v>1970</v>
      </c>
      <c r="B431" s="419" t="s">
        <v>255</v>
      </c>
      <c r="C431" s="423">
        <v>86569</v>
      </c>
      <c r="D431" s="423">
        <v>86569</v>
      </c>
      <c r="E431" s="423">
        <v>4169.8999999999996</v>
      </c>
      <c r="F431" s="423">
        <v>6087.84</v>
      </c>
      <c r="G431" s="423">
        <v>80481.16</v>
      </c>
      <c r="H431" s="423">
        <v>7.03</v>
      </c>
    </row>
    <row r="432" spans="1:8" x14ac:dyDescent="0.3">
      <c r="A432" s="419" t="s">
        <v>1971</v>
      </c>
      <c r="B432" s="419" t="s">
        <v>44</v>
      </c>
      <c r="C432" s="423">
        <v>322867</v>
      </c>
      <c r="D432" s="423">
        <v>322867</v>
      </c>
      <c r="E432" s="423">
        <v>80716.740000000005</v>
      </c>
      <c r="F432" s="423">
        <v>161433.48000000001</v>
      </c>
      <c r="G432" s="423">
        <v>161433.51999999999</v>
      </c>
      <c r="H432" s="423">
        <v>50</v>
      </c>
    </row>
    <row r="433" spans="1:8" x14ac:dyDescent="0.3">
      <c r="A433" s="419" t="s">
        <v>1972</v>
      </c>
      <c r="B433" s="419" t="s">
        <v>690</v>
      </c>
      <c r="C433" s="423">
        <v>10404</v>
      </c>
      <c r="D433" s="423">
        <v>10404</v>
      </c>
      <c r="E433" s="423">
        <v>3568.43</v>
      </c>
      <c r="F433" s="423">
        <v>5469</v>
      </c>
      <c r="G433" s="423">
        <v>4935</v>
      </c>
      <c r="H433" s="423">
        <v>52.57</v>
      </c>
    </row>
    <row r="434" spans="1:8" x14ac:dyDescent="0.3">
      <c r="A434" s="419" t="s">
        <v>1973</v>
      </c>
      <c r="B434" s="419" t="s">
        <v>987</v>
      </c>
      <c r="C434" s="423">
        <v>10000</v>
      </c>
      <c r="D434" s="423">
        <v>10000</v>
      </c>
      <c r="E434" s="423">
        <v>0</v>
      </c>
      <c r="F434" s="423">
        <v>0</v>
      </c>
      <c r="G434" s="423">
        <v>10000</v>
      </c>
      <c r="H434" s="423">
        <v>0</v>
      </c>
    </row>
    <row r="435" spans="1:8" x14ac:dyDescent="0.3">
      <c r="A435" s="419" t="s">
        <v>1974</v>
      </c>
      <c r="B435" s="419" t="s">
        <v>989</v>
      </c>
      <c r="C435" s="423">
        <v>10000</v>
      </c>
      <c r="D435" s="423">
        <v>10000</v>
      </c>
      <c r="E435" s="423">
        <v>9725.07</v>
      </c>
      <c r="F435" s="423">
        <v>11891.92</v>
      </c>
      <c r="G435" s="423">
        <v>-1891.92</v>
      </c>
      <c r="H435" s="423">
        <v>118.92</v>
      </c>
    </row>
    <row r="436" spans="1:8" x14ac:dyDescent="0.3">
      <c r="A436" s="419" t="s">
        <v>1975</v>
      </c>
      <c r="B436" s="419" t="s">
        <v>685</v>
      </c>
      <c r="C436" s="423">
        <v>213</v>
      </c>
      <c r="D436" s="423">
        <v>213</v>
      </c>
      <c r="E436" s="423">
        <v>0</v>
      </c>
      <c r="F436" s="423">
        <v>0</v>
      </c>
      <c r="G436" s="423">
        <v>213</v>
      </c>
      <c r="H436" s="423">
        <v>0</v>
      </c>
    </row>
    <row r="437" spans="1:8" x14ac:dyDescent="0.3">
      <c r="A437" s="419" t="s">
        <v>1976</v>
      </c>
      <c r="B437" s="419" t="s">
        <v>687</v>
      </c>
      <c r="C437" s="423">
        <v>1165</v>
      </c>
      <c r="D437" s="423">
        <v>1165</v>
      </c>
      <c r="E437" s="423">
        <v>0</v>
      </c>
      <c r="F437" s="423">
        <v>0</v>
      </c>
      <c r="G437" s="423">
        <v>1165</v>
      </c>
      <c r="H437" s="423">
        <v>0</v>
      </c>
    </row>
    <row r="438" spans="1:8" x14ac:dyDescent="0.3">
      <c r="A438" s="419" t="s">
        <v>1977</v>
      </c>
      <c r="B438" s="419" t="s">
        <v>183</v>
      </c>
      <c r="C438" s="423">
        <v>177672</v>
      </c>
      <c r="D438" s="423">
        <v>177672</v>
      </c>
      <c r="E438" s="423">
        <v>410.83</v>
      </c>
      <c r="F438" s="423">
        <v>120121.33</v>
      </c>
      <c r="G438" s="423">
        <v>57550.67</v>
      </c>
      <c r="H438" s="423">
        <v>67.61</v>
      </c>
    </row>
    <row r="439" spans="1:8" x14ac:dyDescent="0.3">
      <c r="A439" s="419" t="s">
        <v>2948</v>
      </c>
      <c r="B439" s="419" t="s">
        <v>2949</v>
      </c>
      <c r="C439" s="423">
        <v>0</v>
      </c>
      <c r="D439" s="423">
        <v>0</v>
      </c>
      <c r="E439" s="423">
        <v>0</v>
      </c>
      <c r="F439" s="423">
        <v>0</v>
      </c>
      <c r="G439" s="423">
        <v>0</v>
      </c>
      <c r="H439" s="423">
        <v>0</v>
      </c>
    </row>
    <row r="440" spans="1:8" x14ac:dyDescent="0.3">
      <c r="A440" s="419" t="s">
        <v>2950</v>
      </c>
      <c r="B440" s="419" t="s">
        <v>2951</v>
      </c>
      <c r="C440" s="423">
        <v>0</v>
      </c>
      <c r="D440" s="423">
        <v>0</v>
      </c>
      <c r="E440" s="423">
        <v>0</v>
      </c>
      <c r="F440" s="423">
        <v>0</v>
      </c>
      <c r="G440" s="423">
        <v>0</v>
      </c>
      <c r="H440" s="423">
        <v>0</v>
      </c>
    </row>
    <row r="441" spans="1:8" x14ac:dyDescent="0.3">
      <c r="A441" s="419" t="s">
        <v>2952</v>
      </c>
      <c r="B441" s="419" t="s">
        <v>2953</v>
      </c>
      <c r="C441" s="423">
        <v>0</v>
      </c>
      <c r="D441" s="423">
        <v>0</v>
      </c>
      <c r="E441" s="423">
        <v>0</v>
      </c>
      <c r="F441" s="423">
        <v>0</v>
      </c>
      <c r="G441" s="423">
        <v>0</v>
      </c>
      <c r="H441" s="423">
        <v>0</v>
      </c>
    </row>
    <row r="442" spans="1:8" x14ac:dyDescent="0.3">
      <c r="A442" s="419" t="s">
        <v>2954</v>
      </c>
      <c r="B442" s="419" t="s">
        <v>1040</v>
      </c>
      <c r="C442" s="423">
        <v>0</v>
      </c>
      <c r="D442" s="423">
        <v>95638</v>
      </c>
      <c r="E442" s="423">
        <v>91112</v>
      </c>
      <c r="F442" s="423">
        <v>91112</v>
      </c>
      <c r="G442" s="423">
        <v>4526</v>
      </c>
      <c r="H442" s="423">
        <v>95.27</v>
      </c>
    </row>
    <row r="443" spans="1:8" x14ac:dyDescent="0.3">
      <c r="A443" s="419" t="s">
        <v>1978</v>
      </c>
      <c r="B443" s="419" t="s">
        <v>991</v>
      </c>
      <c r="C443" s="423">
        <v>61874</v>
      </c>
      <c r="D443" s="423">
        <v>105555</v>
      </c>
      <c r="E443" s="423">
        <v>0</v>
      </c>
      <c r="F443" s="423">
        <v>0</v>
      </c>
      <c r="G443" s="423">
        <v>105555</v>
      </c>
      <c r="H443" s="423">
        <v>0</v>
      </c>
    </row>
    <row r="444" spans="1:8" x14ac:dyDescent="0.3">
      <c r="A444" s="419" t="s">
        <v>1979</v>
      </c>
      <c r="B444" s="419" t="s">
        <v>993</v>
      </c>
      <c r="C444" s="423">
        <v>69249</v>
      </c>
      <c r="D444" s="423">
        <v>270001</v>
      </c>
      <c r="E444" s="423">
        <v>197488.7</v>
      </c>
      <c r="F444" s="423">
        <v>197710.2</v>
      </c>
      <c r="G444" s="423">
        <v>72290.8</v>
      </c>
      <c r="H444" s="423">
        <v>73.23</v>
      </c>
    </row>
    <row r="445" spans="1:8" x14ac:dyDescent="0.3">
      <c r="A445" s="419" t="s">
        <v>1980</v>
      </c>
      <c r="B445" s="419" t="s">
        <v>995</v>
      </c>
      <c r="C445" s="423">
        <v>128905</v>
      </c>
      <c r="D445" s="423">
        <v>128905</v>
      </c>
      <c r="E445" s="423">
        <v>0</v>
      </c>
      <c r="F445" s="423">
        <v>10985</v>
      </c>
      <c r="G445" s="423">
        <v>117920</v>
      </c>
      <c r="H445" s="423">
        <v>8.52</v>
      </c>
    </row>
    <row r="446" spans="1:8" x14ac:dyDescent="0.3">
      <c r="A446" s="419" t="s">
        <v>1981</v>
      </c>
      <c r="B446" s="419" t="s">
        <v>999</v>
      </c>
      <c r="C446" s="423">
        <v>15781</v>
      </c>
      <c r="D446" s="423">
        <v>15781</v>
      </c>
      <c r="E446" s="423">
        <v>750</v>
      </c>
      <c r="F446" s="423">
        <v>6415</v>
      </c>
      <c r="G446" s="423">
        <v>9366</v>
      </c>
      <c r="H446" s="423">
        <v>40.65</v>
      </c>
    </row>
    <row r="447" spans="1:8" x14ac:dyDescent="0.3">
      <c r="A447" s="419" t="s">
        <v>1982</v>
      </c>
      <c r="B447" s="419" t="s">
        <v>1008</v>
      </c>
      <c r="C447" s="423">
        <v>36960</v>
      </c>
      <c r="D447" s="423">
        <v>36960</v>
      </c>
      <c r="E447" s="423">
        <v>3781.31</v>
      </c>
      <c r="F447" s="423">
        <v>4956.2700000000004</v>
      </c>
      <c r="G447" s="423">
        <v>32003.73</v>
      </c>
      <c r="H447" s="423">
        <v>13.41</v>
      </c>
    </row>
    <row r="448" spans="1:8" x14ac:dyDescent="0.3">
      <c r="A448" s="419" t="s">
        <v>1983</v>
      </c>
      <c r="B448" s="419" t="s">
        <v>697</v>
      </c>
      <c r="C448" s="423">
        <v>1381</v>
      </c>
      <c r="D448" s="423">
        <v>1381</v>
      </c>
      <c r="E448" s="423">
        <v>345.25</v>
      </c>
      <c r="F448" s="423">
        <v>690.5</v>
      </c>
      <c r="G448" s="423">
        <v>690.5</v>
      </c>
      <c r="H448" s="423">
        <v>50</v>
      </c>
    </row>
    <row r="449" spans="1:8" x14ac:dyDescent="0.3">
      <c r="A449" s="419" t="s">
        <v>1984</v>
      </c>
      <c r="B449" s="419" t="s">
        <v>55</v>
      </c>
      <c r="C449" s="423">
        <v>98745</v>
      </c>
      <c r="D449" s="423">
        <v>98745</v>
      </c>
      <c r="E449" s="423">
        <v>2874.3</v>
      </c>
      <c r="F449" s="423">
        <v>14036.08</v>
      </c>
      <c r="G449" s="423">
        <v>84708.92</v>
      </c>
      <c r="H449" s="423">
        <v>14.21</v>
      </c>
    </row>
    <row r="450" spans="1:8" x14ac:dyDescent="0.3">
      <c r="A450" s="419" t="s">
        <v>1985</v>
      </c>
      <c r="B450" s="419" t="s">
        <v>261</v>
      </c>
      <c r="C450" s="423">
        <v>4136</v>
      </c>
      <c r="D450" s="423">
        <v>4136</v>
      </c>
      <c r="E450" s="423">
        <v>0</v>
      </c>
      <c r="F450" s="423">
        <v>799.81</v>
      </c>
      <c r="G450" s="423">
        <v>3336.19</v>
      </c>
      <c r="H450" s="423">
        <v>19.34</v>
      </c>
    </row>
    <row r="451" spans="1:8" x14ac:dyDescent="0.3">
      <c r="A451" s="419" t="s">
        <v>1986</v>
      </c>
      <c r="B451" s="419" t="s">
        <v>1002</v>
      </c>
      <c r="C451" s="423">
        <v>3000</v>
      </c>
      <c r="D451" s="423">
        <v>3000</v>
      </c>
      <c r="E451" s="423">
        <v>0</v>
      </c>
      <c r="F451" s="423">
        <v>0</v>
      </c>
      <c r="G451" s="423">
        <v>3000</v>
      </c>
      <c r="H451" s="423">
        <v>0</v>
      </c>
    </row>
    <row r="452" spans="1:8" x14ac:dyDescent="0.3">
      <c r="A452" s="419" t="s">
        <v>2955</v>
      </c>
      <c r="B452" s="419" t="s">
        <v>575</v>
      </c>
      <c r="C452" s="423">
        <v>0</v>
      </c>
      <c r="D452" s="423">
        <v>0</v>
      </c>
      <c r="E452" s="423">
        <v>0</v>
      </c>
      <c r="F452" s="423">
        <v>0</v>
      </c>
      <c r="G452" s="423">
        <v>0</v>
      </c>
      <c r="H452" s="423">
        <v>0</v>
      </c>
    </row>
    <row r="453" spans="1:8" x14ac:dyDescent="0.3">
      <c r="A453" s="419" t="s">
        <v>2956</v>
      </c>
      <c r="B453" s="419" t="s">
        <v>791</v>
      </c>
      <c r="C453" s="423">
        <v>0</v>
      </c>
      <c r="D453" s="423">
        <v>0</v>
      </c>
      <c r="E453" s="423">
        <v>0</v>
      </c>
      <c r="F453" s="423">
        <v>0</v>
      </c>
      <c r="G453" s="423">
        <v>0</v>
      </c>
      <c r="H453" s="423">
        <v>0</v>
      </c>
    </row>
    <row r="454" spans="1:8" x14ac:dyDescent="0.3">
      <c r="A454" s="419" t="s">
        <v>2957</v>
      </c>
      <c r="B454" s="419" t="s">
        <v>722</v>
      </c>
      <c r="C454" s="423">
        <v>0</v>
      </c>
      <c r="D454" s="423">
        <v>0</v>
      </c>
      <c r="E454" s="423">
        <v>0</v>
      </c>
      <c r="F454" s="423">
        <v>0</v>
      </c>
      <c r="G454" s="423">
        <v>0</v>
      </c>
      <c r="H454" s="423">
        <v>0</v>
      </c>
    </row>
    <row r="455" spans="1:8" x14ac:dyDescent="0.3">
      <c r="A455" s="419" t="s">
        <v>2958</v>
      </c>
      <c r="B455" s="419" t="s">
        <v>794</v>
      </c>
      <c r="C455" s="423">
        <v>0</v>
      </c>
      <c r="D455" s="423">
        <v>0</v>
      </c>
      <c r="E455" s="423">
        <v>0</v>
      </c>
      <c r="F455" s="423">
        <v>0</v>
      </c>
      <c r="G455" s="423">
        <v>0</v>
      </c>
      <c r="H455" s="423">
        <v>0</v>
      </c>
    </row>
    <row r="456" spans="1:8" x14ac:dyDescent="0.3">
      <c r="A456" s="419" t="s">
        <v>2959</v>
      </c>
      <c r="B456" s="419" t="s">
        <v>967</v>
      </c>
      <c r="C456" s="423">
        <v>0</v>
      </c>
      <c r="D456" s="423">
        <v>0</v>
      </c>
      <c r="E456" s="423">
        <v>0</v>
      </c>
      <c r="F456" s="423">
        <v>0</v>
      </c>
      <c r="G456" s="423">
        <v>0</v>
      </c>
      <c r="H456" s="423">
        <v>0</v>
      </c>
    </row>
    <row r="457" spans="1:8" x14ac:dyDescent="0.3">
      <c r="A457" s="419" t="s">
        <v>2960</v>
      </c>
      <c r="B457" s="419" t="s">
        <v>2961</v>
      </c>
      <c r="C457" s="423">
        <v>0</v>
      </c>
      <c r="D457" s="423">
        <v>0</v>
      </c>
      <c r="E457" s="423">
        <v>0</v>
      </c>
      <c r="F457" s="423">
        <v>0</v>
      </c>
      <c r="G457" s="423">
        <v>0</v>
      </c>
      <c r="H457" s="423">
        <v>0</v>
      </c>
    </row>
    <row r="458" spans="1:8" x14ac:dyDescent="0.3">
      <c r="A458" s="419" t="s">
        <v>2962</v>
      </c>
      <c r="B458" s="419" t="s">
        <v>2963</v>
      </c>
      <c r="C458" s="423">
        <v>0</v>
      </c>
      <c r="D458" s="423">
        <v>0</v>
      </c>
      <c r="E458" s="423">
        <v>0</v>
      </c>
      <c r="F458" s="423">
        <v>0</v>
      </c>
      <c r="G458" s="423">
        <v>0</v>
      </c>
      <c r="H458" s="423">
        <v>0</v>
      </c>
    </row>
    <row r="459" spans="1:8" x14ac:dyDescent="0.3">
      <c r="A459" s="419" t="s">
        <v>2964</v>
      </c>
      <c r="B459" s="419" t="s">
        <v>2824</v>
      </c>
      <c r="C459" s="424">
        <v>0</v>
      </c>
      <c r="D459" s="424">
        <v>0</v>
      </c>
      <c r="E459" s="424">
        <v>0</v>
      </c>
      <c r="F459" s="424">
        <v>0</v>
      </c>
      <c r="G459" s="424">
        <v>0</v>
      </c>
      <c r="H459" s="424">
        <v>0</v>
      </c>
    </row>
    <row r="460" spans="1:8" x14ac:dyDescent="0.3">
      <c r="A460" s="419" t="s">
        <v>1024</v>
      </c>
      <c r="B460" s="425"/>
      <c r="C460" s="423"/>
      <c r="D460" s="423"/>
      <c r="E460" s="423"/>
      <c r="F460" s="423"/>
      <c r="G460" s="423"/>
      <c r="H460" s="423"/>
    </row>
    <row r="461" spans="1:8" x14ac:dyDescent="0.3">
      <c r="A461" s="381"/>
      <c r="B461" s="381"/>
      <c r="C461" s="382"/>
      <c r="D461" s="382"/>
      <c r="E461" s="382"/>
      <c r="F461" s="382"/>
      <c r="G461" s="382"/>
    </row>
    <row r="462" spans="1:8" x14ac:dyDescent="0.3">
      <c r="A462" s="419" t="s">
        <v>975</v>
      </c>
      <c r="B462" s="425"/>
      <c r="C462" s="423">
        <v>881989</v>
      </c>
      <c r="D462" s="423">
        <v>881989</v>
      </c>
      <c r="E462" s="423">
        <v>424471.91</v>
      </c>
      <c r="F462" s="423">
        <v>738645.63</v>
      </c>
      <c r="G462" s="423">
        <v>143343.37</v>
      </c>
      <c r="H462" s="423">
        <v>83.75</v>
      </c>
    </row>
    <row r="463" spans="1:8" x14ac:dyDescent="0.3">
      <c r="A463" s="419" t="s">
        <v>976</v>
      </c>
      <c r="B463" s="425"/>
      <c r="C463" s="424">
        <v>1040921</v>
      </c>
      <c r="D463" s="424">
        <v>1380992</v>
      </c>
      <c r="E463" s="424">
        <v>393742.53</v>
      </c>
      <c r="F463" s="424">
        <v>631881.63</v>
      </c>
      <c r="G463" s="424">
        <v>749110.37</v>
      </c>
      <c r="H463" s="424">
        <v>45.76</v>
      </c>
    </row>
    <row r="464" spans="1:8" x14ac:dyDescent="0.3">
      <c r="A464" s="419" t="s">
        <v>977</v>
      </c>
      <c r="B464" s="425"/>
      <c r="C464" s="423">
        <v>-158932</v>
      </c>
      <c r="D464" s="423">
        <v>-499003</v>
      </c>
      <c r="E464" s="423">
        <v>30729.38</v>
      </c>
      <c r="F464" s="423">
        <v>106764</v>
      </c>
      <c r="G464" s="423">
        <v>-605767</v>
      </c>
      <c r="H464" s="423">
        <v>21.4</v>
      </c>
    </row>
    <row r="465" spans="1:8" x14ac:dyDescent="0.3">
      <c r="A465" s="381"/>
      <c r="B465" s="381"/>
      <c r="C465" s="382"/>
      <c r="D465" s="382"/>
      <c r="E465" s="382"/>
      <c r="F465" s="382"/>
      <c r="G465" s="382"/>
    </row>
    <row r="466" spans="1:8" x14ac:dyDescent="0.3">
      <c r="A466" s="419" t="s">
        <v>359</v>
      </c>
      <c r="B466" s="418"/>
      <c r="C466" s="418"/>
      <c r="D466" s="418"/>
      <c r="E466" s="418"/>
      <c r="F466" s="418"/>
      <c r="G466" s="418"/>
      <c r="H466" s="418"/>
    </row>
    <row r="467" spans="1:8" x14ac:dyDescent="0.3">
      <c r="A467" s="419" t="s">
        <v>1987</v>
      </c>
      <c r="B467" s="419" t="s">
        <v>1026</v>
      </c>
      <c r="C467" s="423">
        <v>30000</v>
      </c>
      <c r="D467" s="423">
        <v>30000</v>
      </c>
      <c r="E467" s="423">
        <v>0</v>
      </c>
      <c r="F467" s="423">
        <v>30408.6</v>
      </c>
      <c r="G467" s="423">
        <v>-408.6</v>
      </c>
      <c r="H467" s="423">
        <v>101.36</v>
      </c>
    </row>
    <row r="468" spans="1:8" x14ac:dyDescent="0.3">
      <c r="A468" s="419" t="s">
        <v>2965</v>
      </c>
      <c r="B468" s="419" t="s">
        <v>2864</v>
      </c>
      <c r="C468" s="423">
        <v>0</v>
      </c>
      <c r="D468" s="423">
        <v>0</v>
      </c>
      <c r="E468" s="423">
        <v>0</v>
      </c>
      <c r="F468" s="423">
        <v>0</v>
      </c>
      <c r="G468" s="423">
        <v>0</v>
      </c>
      <c r="H468" s="423">
        <v>0</v>
      </c>
    </row>
    <row r="469" spans="1:8" x14ac:dyDescent="0.3">
      <c r="A469" s="419" t="s">
        <v>1988</v>
      </c>
      <c r="B469" s="419" t="s">
        <v>979</v>
      </c>
      <c r="C469" s="423">
        <v>365000</v>
      </c>
      <c r="D469" s="423">
        <v>365000</v>
      </c>
      <c r="E469" s="423">
        <v>64609.29</v>
      </c>
      <c r="F469" s="423">
        <v>200908.12</v>
      </c>
      <c r="G469" s="423">
        <v>164091.88</v>
      </c>
      <c r="H469" s="423">
        <v>55.04</v>
      </c>
    </row>
    <row r="470" spans="1:8" x14ac:dyDescent="0.3">
      <c r="A470" s="419" t="s">
        <v>1989</v>
      </c>
      <c r="B470" s="419" t="s">
        <v>1029</v>
      </c>
      <c r="C470" s="423">
        <v>43000</v>
      </c>
      <c r="D470" s="423">
        <v>43000</v>
      </c>
      <c r="E470" s="423">
        <v>0</v>
      </c>
      <c r="F470" s="423">
        <v>0</v>
      </c>
      <c r="G470" s="423">
        <v>43000</v>
      </c>
      <c r="H470" s="423">
        <v>0</v>
      </c>
    </row>
    <row r="471" spans="1:8" x14ac:dyDescent="0.3">
      <c r="A471" s="419" t="s">
        <v>2966</v>
      </c>
      <c r="B471" s="419" t="s">
        <v>981</v>
      </c>
      <c r="C471" s="423">
        <v>0</v>
      </c>
      <c r="D471" s="423">
        <v>0</v>
      </c>
      <c r="E471" s="423">
        <v>0</v>
      </c>
      <c r="F471" s="423">
        <v>0</v>
      </c>
      <c r="G471" s="423">
        <v>0</v>
      </c>
      <c r="H471" s="423">
        <v>0</v>
      </c>
    </row>
    <row r="472" spans="1:8" x14ac:dyDescent="0.3">
      <c r="A472" s="419" t="s">
        <v>2967</v>
      </c>
      <c r="B472" s="419" t="s">
        <v>489</v>
      </c>
      <c r="C472" s="423">
        <v>0</v>
      </c>
      <c r="D472" s="423">
        <v>0</v>
      </c>
      <c r="E472" s="423">
        <v>0</v>
      </c>
      <c r="F472" s="423">
        <v>0</v>
      </c>
      <c r="G472" s="423">
        <v>0</v>
      </c>
      <c r="H472" s="423">
        <v>0</v>
      </c>
    </row>
    <row r="473" spans="1:8" x14ac:dyDescent="0.3">
      <c r="A473" s="419" t="s">
        <v>1990</v>
      </c>
      <c r="B473" s="419" t="s">
        <v>245</v>
      </c>
      <c r="C473" s="423">
        <v>500</v>
      </c>
      <c r="D473" s="423">
        <v>500</v>
      </c>
      <c r="E473" s="423">
        <v>0</v>
      </c>
      <c r="F473" s="423">
        <v>0</v>
      </c>
      <c r="G473" s="423">
        <v>500</v>
      </c>
      <c r="H473" s="423">
        <v>0</v>
      </c>
    </row>
    <row r="474" spans="1:8" x14ac:dyDescent="0.3">
      <c r="A474" s="419" t="s">
        <v>2968</v>
      </c>
      <c r="B474" s="419" t="s">
        <v>2602</v>
      </c>
      <c r="C474" s="423">
        <v>0</v>
      </c>
      <c r="D474" s="423">
        <v>0</v>
      </c>
      <c r="E474" s="423">
        <v>0</v>
      </c>
      <c r="F474" s="423">
        <v>0</v>
      </c>
      <c r="G474" s="423">
        <v>0</v>
      </c>
      <c r="H474" s="423">
        <v>0</v>
      </c>
    </row>
    <row r="475" spans="1:8" x14ac:dyDescent="0.3">
      <c r="A475" s="419" t="s">
        <v>2969</v>
      </c>
      <c r="B475" s="419" t="s">
        <v>525</v>
      </c>
      <c r="C475" s="423">
        <v>0</v>
      </c>
      <c r="D475" s="423">
        <v>0</v>
      </c>
      <c r="E475" s="423">
        <v>0</v>
      </c>
      <c r="F475" s="423">
        <v>0</v>
      </c>
      <c r="G475" s="423">
        <v>0</v>
      </c>
      <c r="H475" s="423">
        <v>0</v>
      </c>
    </row>
    <row r="476" spans="1:8" x14ac:dyDescent="0.3">
      <c r="A476" s="419" t="s">
        <v>2970</v>
      </c>
      <c r="B476" s="419" t="s">
        <v>2608</v>
      </c>
      <c r="C476" s="423">
        <v>0</v>
      </c>
      <c r="D476" s="423">
        <v>0</v>
      </c>
      <c r="E476" s="423">
        <v>0</v>
      </c>
      <c r="F476" s="423">
        <v>0</v>
      </c>
      <c r="G476" s="423">
        <v>0</v>
      </c>
      <c r="H476" s="423">
        <v>0</v>
      </c>
    </row>
    <row r="477" spans="1:8" x14ac:dyDescent="0.3">
      <c r="A477" s="419" t="s">
        <v>2971</v>
      </c>
      <c r="B477" s="419" t="s">
        <v>2610</v>
      </c>
      <c r="C477" s="423">
        <v>0</v>
      </c>
      <c r="D477" s="423">
        <v>0</v>
      </c>
      <c r="E477" s="423">
        <v>0</v>
      </c>
      <c r="F477" s="423">
        <v>0</v>
      </c>
      <c r="G477" s="423">
        <v>0</v>
      </c>
      <c r="H477" s="423">
        <v>0</v>
      </c>
    </row>
    <row r="478" spans="1:8" x14ac:dyDescent="0.3">
      <c r="A478" s="419" t="s">
        <v>2972</v>
      </c>
      <c r="B478" s="419" t="s">
        <v>2614</v>
      </c>
      <c r="C478" s="423">
        <v>0</v>
      </c>
      <c r="D478" s="423">
        <v>0</v>
      </c>
      <c r="E478" s="423">
        <v>0</v>
      </c>
      <c r="F478" s="423">
        <v>0</v>
      </c>
      <c r="G478" s="423">
        <v>0</v>
      </c>
      <c r="H478" s="423">
        <v>0</v>
      </c>
    </row>
    <row r="479" spans="1:8" x14ac:dyDescent="0.3">
      <c r="A479" s="419" t="s">
        <v>2973</v>
      </c>
      <c r="B479" s="419" t="s">
        <v>2616</v>
      </c>
      <c r="C479" s="423">
        <v>0</v>
      </c>
      <c r="D479" s="423">
        <v>0</v>
      </c>
      <c r="E479" s="423">
        <v>0</v>
      </c>
      <c r="F479" s="423">
        <v>0</v>
      </c>
      <c r="G479" s="423">
        <v>0</v>
      </c>
      <c r="H479" s="423">
        <v>0</v>
      </c>
    </row>
    <row r="480" spans="1:8" x14ac:dyDescent="0.3">
      <c r="A480" s="419" t="s">
        <v>2974</v>
      </c>
      <c r="B480" s="419" t="s">
        <v>527</v>
      </c>
      <c r="C480" s="423">
        <v>0</v>
      </c>
      <c r="D480" s="423">
        <v>0</v>
      </c>
      <c r="E480" s="423">
        <v>0</v>
      </c>
      <c r="F480" s="423">
        <v>0</v>
      </c>
      <c r="G480" s="423">
        <v>0</v>
      </c>
      <c r="H480" s="423">
        <v>0</v>
      </c>
    </row>
    <row r="481" spans="1:8" x14ac:dyDescent="0.3">
      <c r="A481" s="419" t="s">
        <v>2975</v>
      </c>
      <c r="B481" s="419" t="s">
        <v>2976</v>
      </c>
      <c r="C481" s="423">
        <v>0</v>
      </c>
      <c r="D481" s="423">
        <v>0</v>
      </c>
      <c r="E481" s="423">
        <v>0</v>
      </c>
      <c r="F481" s="423">
        <v>0</v>
      </c>
      <c r="G481" s="423">
        <v>0</v>
      </c>
      <c r="H481" s="423">
        <v>0</v>
      </c>
    </row>
    <row r="482" spans="1:8" x14ac:dyDescent="0.3">
      <c r="A482" s="419" t="s">
        <v>2977</v>
      </c>
      <c r="B482" s="419" t="s">
        <v>2533</v>
      </c>
      <c r="C482" s="423">
        <v>0</v>
      </c>
      <c r="D482" s="423">
        <v>0</v>
      </c>
      <c r="E482" s="423">
        <v>61.12</v>
      </c>
      <c r="F482" s="423">
        <v>139.58000000000001</v>
      </c>
      <c r="G482" s="423">
        <v>-139.58000000000001</v>
      </c>
      <c r="H482" s="423">
        <v>100</v>
      </c>
    </row>
    <row r="483" spans="1:8" x14ac:dyDescent="0.3">
      <c r="A483" s="419" t="s">
        <v>2978</v>
      </c>
      <c r="B483" s="419" t="s">
        <v>2979</v>
      </c>
      <c r="C483" s="423">
        <v>0</v>
      </c>
      <c r="D483" s="423">
        <v>0</v>
      </c>
      <c r="E483" s="423">
        <v>0</v>
      </c>
      <c r="F483" s="423">
        <v>0</v>
      </c>
      <c r="G483" s="423">
        <v>0</v>
      </c>
      <c r="H483" s="423">
        <v>0</v>
      </c>
    </row>
    <row r="484" spans="1:8" x14ac:dyDescent="0.3">
      <c r="A484" s="419" t="s">
        <v>2980</v>
      </c>
      <c r="B484" s="419" t="s">
        <v>2888</v>
      </c>
      <c r="C484" s="423">
        <v>0</v>
      </c>
      <c r="D484" s="423">
        <v>0</v>
      </c>
      <c r="E484" s="423">
        <v>0</v>
      </c>
      <c r="F484" s="423">
        <v>0</v>
      </c>
      <c r="G484" s="423">
        <v>0</v>
      </c>
      <c r="H484" s="423">
        <v>0</v>
      </c>
    </row>
    <row r="485" spans="1:8" x14ac:dyDescent="0.3">
      <c r="A485" s="419" t="s">
        <v>1991</v>
      </c>
      <c r="B485" s="419" t="s">
        <v>1032</v>
      </c>
      <c r="C485" s="423">
        <v>20808</v>
      </c>
      <c r="D485" s="423">
        <v>20808</v>
      </c>
      <c r="E485" s="423">
        <v>28549.25</v>
      </c>
      <c r="F485" s="423">
        <v>29564.11</v>
      </c>
      <c r="G485" s="423">
        <v>-8756.11</v>
      </c>
      <c r="H485" s="423">
        <v>142.08000000000001</v>
      </c>
    </row>
    <row r="486" spans="1:8" x14ac:dyDescent="0.3">
      <c r="A486" s="419" t="s">
        <v>2981</v>
      </c>
      <c r="B486" s="419" t="s">
        <v>2982</v>
      </c>
      <c r="C486" s="423">
        <v>0</v>
      </c>
      <c r="D486" s="423">
        <v>0</v>
      </c>
      <c r="E486" s="423">
        <v>0</v>
      </c>
      <c r="F486" s="423">
        <v>0</v>
      </c>
      <c r="G486" s="423">
        <v>0</v>
      </c>
      <c r="H486" s="423">
        <v>0</v>
      </c>
    </row>
    <row r="487" spans="1:8" x14ac:dyDescent="0.3">
      <c r="A487" s="419" t="s">
        <v>1992</v>
      </c>
      <c r="B487" s="419" t="s">
        <v>984</v>
      </c>
      <c r="C487" s="423">
        <v>516</v>
      </c>
      <c r="D487" s="423">
        <v>516</v>
      </c>
      <c r="E487" s="423">
        <v>0</v>
      </c>
      <c r="F487" s="423">
        <v>0</v>
      </c>
      <c r="G487" s="423">
        <v>516</v>
      </c>
      <c r="H487" s="423">
        <v>0</v>
      </c>
    </row>
    <row r="488" spans="1:8" x14ac:dyDescent="0.3">
      <c r="A488" s="419" t="s">
        <v>1993</v>
      </c>
      <c r="B488" s="419" t="s">
        <v>244</v>
      </c>
      <c r="C488" s="423">
        <v>516</v>
      </c>
      <c r="D488" s="423">
        <v>516</v>
      </c>
      <c r="E488" s="423">
        <v>1539</v>
      </c>
      <c r="F488" s="423">
        <v>1539</v>
      </c>
      <c r="G488" s="423">
        <v>-1023</v>
      </c>
      <c r="H488" s="423">
        <v>298.26</v>
      </c>
    </row>
    <row r="489" spans="1:8" x14ac:dyDescent="0.3">
      <c r="A489" s="419" t="s">
        <v>1994</v>
      </c>
      <c r="B489" s="419" t="s">
        <v>1036</v>
      </c>
      <c r="C489" s="423">
        <v>1246397</v>
      </c>
      <c r="D489" s="423">
        <v>1246397</v>
      </c>
      <c r="E489" s="423">
        <v>0</v>
      </c>
      <c r="F489" s="423">
        <v>0</v>
      </c>
      <c r="G489" s="423">
        <v>1246397</v>
      </c>
      <c r="H489" s="423">
        <v>0</v>
      </c>
    </row>
    <row r="490" spans="1:8" x14ac:dyDescent="0.3">
      <c r="A490" s="419" t="s">
        <v>2983</v>
      </c>
      <c r="B490" s="419" t="s">
        <v>2984</v>
      </c>
      <c r="C490" s="423">
        <v>0</v>
      </c>
      <c r="D490" s="423">
        <v>0</v>
      </c>
      <c r="E490" s="423">
        <v>0</v>
      </c>
      <c r="F490" s="423">
        <v>0</v>
      </c>
      <c r="G490" s="423">
        <v>0</v>
      </c>
      <c r="H490" s="423">
        <v>0</v>
      </c>
    </row>
    <row r="491" spans="1:8" x14ac:dyDescent="0.3">
      <c r="A491" s="419" t="s">
        <v>2985</v>
      </c>
      <c r="B491" s="419" t="s">
        <v>2895</v>
      </c>
      <c r="C491" s="423">
        <v>0</v>
      </c>
      <c r="D491" s="423">
        <v>0</v>
      </c>
      <c r="E491" s="423">
        <v>0</v>
      </c>
      <c r="F491" s="423">
        <v>0</v>
      </c>
      <c r="G491" s="423">
        <v>0</v>
      </c>
      <c r="H491" s="423">
        <v>0</v>
      </c>
    </row>
    <row r="492" spans="1:8" x14ac:dyDescent="0.3">
      <c r="A492" s="419" t="s">
        <v>2986</v>
      </c>
      <c r="B492" s="419" t="s">
        <v>2987</v>
      </c>
      <c r="C492" s="423">
        <v>0</v>
      </c>
      <c r="D492" s="423">
        <v>0</v>
      </c>
      <c r="E492" s="423">
        <v>0</v>
      </c>
      <c r="F492" s="423">
        <v>0</v>
      </c>
      <c r="G492" s="423">
        <v>0</v>
      </c>
      <c r="H492" s="423">
        <v>0</v>
      </c>
    </row>
    <row r="493" spans="1:8" x14ac:dyDescent="0.3">
      <c r="A493" s="419" t="s">
        <v>2988</v>
      </c>
      <c r="B493" s="419" t="s">
        <v>2656</v>
      </c>
      <c r="C493" s="423">
        <v>0</v>
      </c>
      <c r="D493" s="423">
        <v>0</v>
      </c>
      <c r="E493" s="423">
        <v>0</v>
      </c>
      <c r="F493" s="423">
        <v>0</v>
      </c>
      <c r="G493" s="423">
        <v>0</v>
      </c>
      <c r="H493" s="423">
        <v>0</v>
      </c>
    </row>
    <row r="494" spans="1:8" x14ac:dyDescent="0.3">
      <c r="A494" s="419" t="s">
        <v>2989</v>
      </c>
      <c r="B494" s="419" t="s">
        <v>2899</v>
      </c>
      <c r="C494" s="423">
        <v>0</v>
      </c>
      <c r="D494" s="423">
        <v>0</v>
      </c>
      <c r="E494" s="423">
        <v>0</v>
      </c>
      <c r="F494" s="423">
        <v>0</v>
      </c>
      <c r="G494" s="423">
        <v>0</v>
      </c>
      <c r="H494" s="423">
        <v>0</v>
      </c>
    </row>
    <row r="495" spans="1:8" x14ac:dyDescent="0.3">
      <c r="A495" s="419" t="s">
        <v>2990</v>
      </c>
      <c r="B495" s="419" t="s">
        <v>246</v>
      </c>
      <c r="C495" s="423">
        <v>0</v>
      </c>
      <c r="D495" s="423">
        <v>654630</v>
      </c>
      <c r="E495" s="423">
        <v>0</v>
      </c>
      <c r="F495" s="423">
        <v>0</v>
      </c>
      <c r="G495" s="423">
        <v>654630</v>
      </c>
      <c r="H495" s="423">
        <v>0</v>
      </c>
    </row>
    <row r="496" spans="1:8" x14ac:dyDescent="0.3">
      <c r="A496" s="419" t="s">
        <v>2991</v>
      </c>
      <c r="B496" s="419" t="s">
        <v>2902</v>
      </c>
      <c r="C496" s="423">
        <v>0</v>
      </c>
      <c r="D496" s="423">
        <v>0</v>
      </c>
      <c r="E496" s="423">
        <v>0</v>
      </c>
      <c r="F496" s="423">
        <v>0</v>
      </c>
      <c r="G496" s="423">
        <v>0</v>
      </c>
      <c r="H496" s="423">
        <v>0</v>
      </c>
    </row>
    <row r="497" spans="1:8" x14ac:dyDescent="0.3">
      <c r="A497" s="419" t="s">
        <v>2992</v>
      </c>
      <c r="B497" s="419" t="s">
        <v>2904</v>
      </c>
      <c r="C497" s="423">
        <v>0</v>
      </c>
      <c r="D497" s="423">
        <v>0</v>
      </c>
      <c r="E497" s="423">
        <v>0</v>
      </c>
      <c r="F497" s="423">
        <v>0</v>
      </c>
      <c r="G497" s="423">
        <v>0</v>
      </c>
      <c r="H497" s="423">
        <v>0</v>
      </c>
    </row>
    <row r="498" spans="1:8" x14ac:dyDescent="0.3">
      <c r="A498" s="419" t="s">
        <v>2993</v>
      </c>
      <c r="B498" s="419" t="s">
        <v>2906</v>
      </c>
      <c r="C498" s="423">
        <v>0</v>
      </c>
      <c r="D498" s="423">
        <v>0</v>
      </c>
      <c r="E498" s="423">
        <v>0</v>
      </c>
      <c r="F498" s="423">
        <v>0</v>
      </c>
      <c r="G498" s="423">
        <v>0</v>
      </c>
      <c r="H498" s="423">
        <v>0</v>
      </c>
    </row>
    <row r="499" spans="1:8" x14ac:dyDescent="0.3">
      <c r="A499" s="419" t="s">
        <v>2994</v>
      </c>
      <c r="B499" s="419" t="s">
        <v>2995</v>
      </c>
      <c r="C499" s="423">
        <v>0</v>
      </c>
      <c r="D499" s="423">
        <v>0</v>
      </c>
      <c r="E499" s="423">
        <v>0</v>
      </c>
      <c r="F499" s="423">
        <v>0</v>
      </c>
      <c r="G499" s="423">
        <v>0</v>
      </c>
      <c r="H499" s="423">
        <v>0</v>
      </c>
    </row>
    <row r="500" spans="1:8" x14ac:dyDescent="0.3">
      <c r="A500" s="419" t="s">
        <v>2996</v>
      </c>
      <c r="B500" s="419" t="s">
        <v>2663</v>
      </c>
      <c r="C500" s="423">
        <v>0</v>
      </c>
      <c r="D500" s="423">
        <v>0</v>
      </c>
      <c r="E500" s="423">
        <v>0</v>
      </c>
      <c r="F500" s="423">
        <v>0</v>
      </c>
      <c r="G500" s="423">
        <v>0</v>
      </c>
      <c r="H500" s="423">
        <v>0</v>
      </c>
    </row>
    <row r="501" spans="1:8" x14ac:dyDescent="0.3">
      <c r="A501" s="419" t="s">
        <v>2997</v>
      </c>
      <c r="B501" s="419" t="s">
        <v>180</v>
      </c>
      <c r="C501" s="423">
        <v>0</v>
      </c>
      <c r="D501" s="423">
        <v>0</v>
      </c>
      <c r="E501" s="423">
        <v>0</v>
      </c>
      <c r="F501" s="423">
        <v>0</v>
      </c>
      <c r="G501" s="423">
        <v>0</v>
      </c>
      <c r="H501" s="423">
        <v>0</v>
      </c>
    </row>
    <row r="502" spans="1:8" x14ac:dyDescent="0.3">
      <c r="A502" s="419" t="s">
        <v>2998</v>
      </c>
      <c r="B502" s="419" t="s">
        <v>51</v>
      </c>
      <c r="C502" s="423">
        <v>0</v>
      </c>
      <c r="D502" s="423">
        <v>0</v>
      </c>
      <c r="E502" s="423">
        <v>0</v>
      </c>
      <c r="F502" s="423">
        <v>0</v>
      </c>
      <c r="G502" s="423">
        <v>0</v>
      </c>
      <c r="H502" s="423">
        <v>0</v>
      </c>
    </row>
    <row r="503" spans="1:8" x14ac:dyDescent="0.3">
      <c r="A503" s="419" t="s">
        <v>2999</v>
      </c>
      <c r="B503" s="419" t="s">
        <v>181</v>
      </c>
      <c r="C503" s="423">
        <v>0</v>
      </c>
      <c r="D503" s="423">
        <v>0</v>
      </c>
      <c r="E503" s="423">
        <v>0</v>
      </c>
      <c r="F503" s="423">
        <v>0</v>
      </c>
      <c r="G503" s="423">
        <v>0</v>
      </c>
      <c r="H503" s="423">
        <v>0</v>
      </c>
    </row>
    <row r="504" spans="1:8" x14ac:dyDescent="0.3">
      <c r="A504" s="419" t="s">
        <v>3000</v>
      </c>
      <c r="B504" s="419" t="s">
        <v>580</v>
      </c>
      <c r="C504" s="423">
        <v>0</v>
      </c>
      <c r="D504" s="423">
        <v>0</v>
      </c>
      <c r="E504" s="423">
        <v>0</v>
      </c>
      <c r="F504" s="423">
        <v>0</v>
      </c>
      <c r="G504" s="423">
        <v>0</v>
      </c>
      <c r="H504" s="423">
        <v>0</v>
      </c>
    </row>
    <row r="505" spans="1:8" x14ac:dyDescent="0.3">
      <c r="A505" s="419" t="s">
        <v>3001</v>
      </c>
      <c r="B505" s="419" t="s">
        <v>3002</v>
      </c>
      <c r="C505" s="423">
        <v>0</v>
      </c>
      <c r="D505" s="423">
        <v>0</v>
      </c>
      <c r="E505" s="423">
        <v>0</v>
      </c>
      <c r="F505" s="423">
        <v>0</v>
      </c>
      <c r="G505" s="423">
        <v>0</v>
      </c>
      <c r="H505" s="423">
        <v>0</v>
      </c>
    </row>
    <row r="506" spans="1:8" x14ac:dyDescent="0.3">
      <c r="A506" s="419" t="s">
        <v>3003</v>
      </c>
      <c r="B506" s="419" t="s">
        <v>3004</v>
      </c>
      <c r="C506" s="423">
        <v>0</v>
      </c>
      <c r="D506" s="423">
        <v>0</v>
      </c>
      <c r="E506" s="423">
        <v>0</v>
      </c>
      <c r="F506" s="423">
        <v>0</v>
      </c>
      <c r="G506" s="423">
        <v>0</v>
      </c>
      <c r="H506" s="423">
        <v>0</v>
      </c>
    </row>
    <row r="507" spans="1:8" x14ac:dyDescent="0.3">
      <c r="A507" s="419" t="s">
        <v>3005</v>
      </c>
      <c r="B507" s="419" t="s">
        <v>3006</v>
      </c>
      <c r="C507" s="423">
        <v>0</v>
      </c>
      <c r="D507" s="423">
        <v>0</v>
      </c>
      <c r="E507" s="423">
        <v>0</v>
      </c>
      <c r="F507" s="423">
        <v>0</v>
      </c>
      <c r="G507" s="423">
        <v>0</v>
      </c>
      <c r="H507" s="423">
        <v>0</v>
      </c>
    </row>
    <row r="508" spans="1:8" x14ac:dyDescent="0.3">
      <c r="A508" s="419" t="s">
        <v>3007</v>
      </c>
      <c r="B508" s="419" t="s">
        <v>582</v>
      </c>
      <c r="C508" s="423">
        <v>0</v>
      </c>
      <c r="D508" s="423">
        <v>0</v>
      </c>
      <c r="E508" s="423">
        <v>0</v>
      </c>
      <c r="F508" s="423">
        <v>0</v>
      </c>
      <c r="G508" s="423">
        <v>0</v>
      </c>
      <c r="H508" s="423">
        <v>0</v>
      </c>
    </row>
    <row r="509" spans="1:8" x14ac:dyDescent="0.3">
      <c r="A509" s="419" t="s">
        <v>3008</v>
      </c>
      <c r="B509" s="419" t="s">
        <v>259</v>
      </c>
      <c r="C509" s="423">
        <v>0</v>
      </c>
      <c r="D509" s="423">
        <v>0</v>
      </c>
      <c r="E509" s="423">
        <v>0</v>
      </c>
      <c r="F509" s="423">
        <v>0</v>
      </c>
      <c r="G509" s="423">
        <v>0</v>
      </c>
      <c r="H509" s="423">
        <v>0</v>
      </c>
    </row>
    <row r="510" spans="1:8" x14ac:dyDescent="0.3">
      <c r="A510" s="419" t="s">
        <v>3009</v>
      </c>
      <c r="B510" s="419" t="s">
        <v>53</v>
      </c>
      <c r="C510" s="423">
        <v>0</v>
      </c>
      <c r="D510" s="423">
        <v>0</v>
      </c>
      <c r="E510" s="423">
        <v>0</v>
      </c>
      <c r="F510" s="423">
        <v>0</v>
      </c>
      <c r="G510" s="423">
        <v>0</v>
      </c>
      <c r="H510" s="423">
        <v>0</v>
      </c>
    </row>
    <row r="511" spans="1:8" x14ac:dyDescent="0.3">
      <c r="A511" s="419" t="s">
        <v>3010</v>
      </c>
      <c r="B511" s="419" t="s">
        <v>628</v>
      </c>
      <c r="C511" s="423">
        <v>0</v>
      </c>
      <c r="D511" s="423">
        <v>0</v>
      </c>
      <c r="E511" s="423">
        <v>0</v>
      </c>
      <c r="F511" s="423">
        <v>0</v>
      </c>
      <c r="G511" s="423">
        <v>0</v>
      </c>
      <c r="H511" s="423">
        <v>0</v>
      </c>
    </row>
    <row r="512" spans="1:8" x14ac:dyDescent="0.3">
      <c r="A512" s="419" t="s">
        <v>3011</v>
      </c>
      <c r="B512" s="419" t="s">
        <v>1639</v>
      </c>
      <c r="C512" s="423">
        <v>0</v>
      </c>
      <c r="D512" s="423">
        <v>0</v>
      </c>
      <c r="E512" s="423">
        <v>0</v>
      </c>
      <c r="F512" s="423">
        <v>0</v>
      </c>
      <c r="G512" s="423">
        <v>0</v>
      </c>
      <c r="H512" s="423">
        <v>0</v>
      </c>
    </row>
    <row r="513" spans="1:8" x14ac:dyDescent="0.3">
      <c r="A513" s="419" t="s">
        <v>3012</v>
      </c>
      <c r="B513" s="419" t="s">
        <v>630</v>
      </c>
      <c r="C513" s="423">
        <v>0</v>
      </c>
      <c r="D513" s="423">
        <v>0</v>
      </c>
      <c r="E513" s="423">
        <v>0</v>
      </c>
      <c r="F513" s="423">
        <v>0</v>
      </c>
      <c r="G513" s="423">
        <v>0</v>
      </c>
      <c r="H513" s="423">
        <v>0</v>
      </c>
    </row>
    <row r="514" spans="1:8" x14ac:dyDescent="0.3">
      <c r="A514" s="419" t="s">
        <v>3013</v>
      </c>
      <c r="B514" s="419" t="s">
        <v>2743</v>
      </c>
      <c r="C514" s="423">
        <v>0</v>
      </c>
      <c r="D514" s="423">
        <v>0</v>
      </c>
      <c r="E514" s="423">
        <v>0</v>
      </c>
      <c r="F514" s="423">
        <v>0</v>
      </c>
      <c r="G514" s="423">
        <v>0</v>
      </c>
      <c r="H514" s="423">
        <v>0</v>
      </c>
    </row>
    <row r="515" spans="1:8" x14ac:dyDescent="0.3">
      <c r="A515" s="419" t="s">
        <v>3014</v>
      </c>
      <c r="B515" s="419" t="s">
        <v>54</v>
      </c>
      <c r="C515" s="423">
        <v>0</v>
      </c>
      <c r="D515" s="423">
        <v>0</v>
      </c>
      <c r="E515" s="423">
        <v>0</v>
      </c>
      <c r="F515" s="423">
        <v>0</v>
      </c>
      <c r="G515" s="423">
        <v>0</v>
      </c>
      <c r="H515" s="423">
        <v>0</v>
      </c>
    </row>
    <row r="516" spans="1:8" x14ac:dyDescent="0.3">
      <c r="A516" s="419" t="s">
        <v>3015</v>
      </c>
      <c r="B516" s="419" t="s">
        <v>588</v>
      </c>
      <c r="C516" s="423">
        <v>0</v>
      </c>
      <c r="D516" s="423">
        <v>0</v>
      </c>
      <c r="E516" s="423">
        <v>0</v>
      </c>
      <c r="F516" s="423">
        <v>0</v>
      </c>
      <c r="G516" s="423">
        <v>0</v>
      </c>
      <c r="H516" s="423">
        <v>0</v>
      </c>
    </row>
    <row r="517" spans="1:8" x14ac:dyDescent="0.3">
      <c r="A517" s="419" t="s">
        <v>3016</v>
      </c>
      <c r="B517" s="419" t="s">
        <v>812</v>
      </c>
      <c r="C517" s="423">
        <v>0</v>
      </c>
      <c r="D517" s="423">
        <v>0</v>
      </c>
      <c r="E517" s="423">
        <v>0</v>
      </c>
      <c r="F517" s="423">
        <v>0</v>
      </c>
      <c r="G517" s="423">
        <v>0</v>
      </c>
      <c r="H517" s="423">
        <v>0</v>
      </c>
    </row>
    <row r="518" spans="1:8" x14ac:dyDescent="0.3">
      <c r="A518" s="419" t="s">
        <v>3017</v>
      </c>
      <c r="B518" s="419" t="s">
        <v>592</v>
      </c>
      <c r="C518" s="423">
        <v>0</v>
      </c>
      <c r="D518" s="423">
        <v>0</v>
      </c>
      <c r="E518" s="423">
        <v>0</v>
      </c>
      <c r="F518" s="423">
        <v>0</v>
      </c>
      <c r="G518" s="423">
        <v>0</v>
      </c>
      <c r="H518" s="423">
        <v>0</v>
      </c>
    </row>
    <row r="519" spans="1:8" x14ac:dyDescent="0.3">
      <c r="A519" s="419" t="s">
        <v>3018</v>
      </c>
      <c r="B519" s="419" t="s">
        <v>637</v>
      </c>
      <c r="C519" s="423">
        <v>0</v>
      </c>
      <c r="D519" s="423">
        <v>0</v>
      </c>
      <c r="E519" s="423">
        <v>0</v>
      </c>
      <c r="F519" s="423">
        <v>0</v>
      </c>
      <c r="G519" s="423">
        <v>0</v>
      </c>
      <c r="H519" s="423">
        <v>0</v>
      </c>
    </row>
    <row r="520" spans="1:8" x14ac:dyDescent="0.3">
      <c r="A520" s="419" t="s">
        <v>3019</v>
      </c>
      <c r="B520" s="419" t="s">
        <v>563</v>
      </c>
      <c r="C520" s="423">
        <v>0</v>
      </c>
      <c r="D520" s="423">
        <v>0</v>
      </c>
      <c r="E520" s="423">
        <v>0</v>
      </c>
      <c r="F520" s="423">
        <v>0</v>
      </c>
      <c r="G520" s="423">
        <v>0</v>
      </c>
      <c r="H520" s="423">
        <v>0</v>
      </c>
    </row>
    <row r="521" spans="1:8" x14ac:dyDescent="0.3">
      <c r="A521" s="419" t="s">
        <v>3020</v>
      </c>
      <c r="B521" s="419" t="s">
        <v>595</v>
      </c>
      <c r="C521" s="423">
        <v>0</v>
      </c>
      <c r="D521" s="423">
        <v>0</v>
      </c>
      <c r="E521" s="423">
        <v>0</v>
      </c>
      <c r="F521" s="423">
        <v>0</v>
      </c>
      <c r="G521" s="423">
        <v>0</v>
      </c>
      <c r="H521" s="423">
        <v>0</v>
      </c>
    </row>
    <row r="522" spans="1:8" x14ac:dyDescent="0.3">
      <c r="A522" s="419" t="s">
        <v>3021</v>
      </c>
      <c r="B522" s="419" t="s">
        <v>2745</v>
      </c>
      <c r="C522" s="423">
        <v>0</v>
      </c>
      <c r="D522" s="423">
        <v>0</v>
      </c>
      <c r="E522" s="423">
        <v>0</v>
      </c>
      <c r="F522" s="423">
        <v>0</v>
      </c>
      <c r="G522" s="423">
        <v>0</v>
      </c>
      <c r="H522" s="423">
        <v>0</v>
      </c>
    </row>
    <row r="523" spans="1:8" x14ac:dyDescent="0.3">
      <c r="A523" s="419" t="s">
        <v>1995</v>
      </c>
      <c r="B523" s="419" t="s">
        <v>682</v>
      </c>
      <c r="C523" s="423">
        <v>106</v>
      </c>
      <c r="D523" s="423">
        <v>106</v>
      </c>
      <c r="E523" s="423">
        <v>0</v>
      </c>
      <c r="F523" s="423">
        <v>0</v>
      </c>
      <c r="G523" s="423">
        <v>106</v>
      </c>
      <c r="H523" s="423">
        <v>0</v>
      </c>
    </row>
    <row r="524" spans="1:8" x14ac:dyDescent="0.3">
      <c r="A524" s="419" t="s">
        <v>3022</v>
      </c>
      <c r="B524" s="419" t="s">
        <v>761</v>
      </c>
      <c r="C524" s="423">
        <v>0</v>
      </c>
      <c r="D524" s="423">
        <v>0</v>
      </c>
      <c r="E524" s="423">
        <v>0</v>
      </c>
      <c r="F524" s="423">
        <v>0</v>
      </c>
      <c r="G524" s="423">
        <v>0</v>
      </c>
      <c r="H524" s="423">
        <v>0</v>
      </c>
    </row>
    <row r="525" spans="1:8" x14ac:dyDescent="0.3">
      <c r="A525" s="419" t="s">
        <v>1996</v>
      </c>
      <c r="B525" s="419" t="s">
        <v>1004</v>
      </c>
      <c r="C525" s="423">
        <v>15300</v>
      </c>
      <c r="D525" s="423">
        <v>15300</v>
      </c>
      <c r="E525" s="423">
        <v>0</v>
      </c>
      <c r="F525" s="423">
        <v>960.42</v>
      </c>
      <c r="G525" s="423">
        <v>14339.58</v>
      </c>
      <c r="H525" s="423">
        <v>6.28</v>
      </c>
    </row>
    <row r="526" spans="1:8" x14ac:dyDescent="0.3">
      <c r="A526" s="419" t="s">
        <v>1997</v>
      </c>
      <c r="B526" s="419" t="s">
        <v>255</v>
      </c>
      <c r="C526" s="423">
        <v>76612</v>
      </c>
      <c r="D526" s="423">
        <v>76612</v>
      </c>
      <c r="E526" s="423">
        <v>3605.25</v>
      </c>
      <c r="F526" s="423">
        <v>6525.5</v>
      </c>
      <c r="G526" s="423">
        <v>70086.5</v>
      </c>
      <c r="H526" s="423">
        <v>8.52</v>
      </c>
    </row>
    <row r="527" spans="1:8" x14ac:dyDescent="0.3">
      <c r="A527" s="419" t="s">
        <v>1998</v>
      </c>
      <c r="B527" s="419" t="s">
        <v>44</v>
      </c>
      <c r="C527" s="423">
        <v>610204</v>
      </c>
      <c r="D527" s="423">
        <v>610204</v>
      </c>
      <c r="E527" s="423">
        <v>152550.99</v>
      </c>
      <c r="F527" s="423">
        <v>305101.98</v>
      </c>
      <c r="G527" s="423">
        <v>305102.02</v>
      </c>
      <c r="H527" s="423">
        <v>50</v>
      </c>
    </row>
    <row r="528" spans="1:8" x14ac:dyDescent="0.3">
      <c r="A528" s="419" t="s">
        <v>1999</v>
      </c>
      <c r="B528" s="419" t="s">
        <v>690</v>
      </c>
      <c r="C528" s="423">
        <v>10404</v>
      </c>
      <c r="D528" s="423">
        <v>10404</v>
      </c>
      <c r="E528" s="423">
        <v>3568.43</v>
      </c>
      <c r="F528" s="423">
        <v>4883.2700000000004</v>
      </c>
      <c r="G528" s="423">
        <v>5520.73</v>
      </c>
      <c r="H528" s="423">
        <v>46.94</v>
      </c>
    </row>
    <row r="529" spans="1:8" x14ac:dyDescent="0.3">
      <c r="A529" s="419" t="s">
        <v>2000</v>
      </c>
      <c r="B529" s="419" t="s">
        <v>989</v>
      </c>
      <c r="C529" s="423">
        <v>17529</v>
      </c>
      <c r="D529" s="423">
        <v>17529</v>
      </c>
      <c r="E529" s="423">
        <v>9725.07</v>
      </c>
      <c r="F529" s="423">
        <v>11891.92</v>
      </c>
      <c r="G529" s="423">
        <v>5637.08</v>
      </c>
      <c r="H529" s="423">
        <v>67.84</v>
      </c>
    </row>
    <row r="530" spans="1:8" x14ac:dyDescent="0.3">
      <c r="A530" s="419" t="s">
        <v>2001</v>
      </c>
      <c r="B530" s="419" t="s">
        <v>687</v>
      </c>
      <c r="C530" s="423">
        <v>2112</v>
      </c>
      <c r="D530" s="423">
        <v>2112</v>
      </c>
      <c r="E530" s="423">
        <v>0</v>
      </c>
      <c r="F530" s="423">
        <v>0</v>
      </c>
      <c r="G530" s="423">
        <v>2112</v>
      </c>
      <c r="H530" s="423">
        <v>0</v>
      </c>
    </row>
    <row r="531" spans="1:8" x14ac:dyDescent="0.3">
      <c r="A531" s="419" t="s">
        <v>2002</v>
      </c>
      <c r="B531" s="419" t="s">
        <v>183</v>
      </c>
      <c r="C531" s="423">
        <v>97484</v>
      </c>
      <c r="D531" s="423">
        <v>97484</v>
      </c>
      <c r="E531" s="423">
        <v>628.5</v>
      </c>
      <c r="F531" s="423">
        <v>798</v>
      </c>
      <c r="G531" s="423">
        <v>96686</v>
      </c>
      <c r="H531" s="423">
        <v>0.82</v>
      </c>
    </row>
    <row r="532" spans="1:8" x14ac:dyDescent="0.3">
      <c r="A532" s="419" t="s">
        <v>3023</v>
      </c>
      <c r="B532" s="419" t="s">
        <v>2949</v>
      </c>
      <c r="C532" s="423">
        <v>0</v>
      </c>
      <c r="D532" s="423">
        <v>0</v>
      </c>
      <c r="E532" s="423">
        <v>0</v>
      </c>
      <c r="F532" s="423">
        <v>0</v>
      </c>
      <c r="G532" s="423">
        <v>0</v>
      </c>
      <c r="H532" s="423">
        <v>0</v>
      </c>
    </row>
    <row r="533" spans="1:8" x14ac:dyDescent="0.3">
      <c r="A533" s="419" t="s">
        <v>3024</v>
      </c>
      <c r="B533" s="419" t="s">
        <v>2951</v>
      </c>
      <c r="C533" s="423">
        <v>0</v>
      </c>
      <c r="D533" s="423">
        <v>0</v>
      </c>
      <c r="E533" s="423">
        <v>0</v>
      </c>
      <c r="F533" s="423">
        <v>0</v>
      </c>
      <c r="G533" s="423">
        <v>0</v>
      </c>
      <c r="H533" s="423">
        <v>0</v>
      </c>
    </row>
    <row r="534" spans="1:8" x14ac:dyDescent="0.3">
      <c r="A534" s="419" t="s">
        <v>2003</v>
      </c>
      <c r="B534" s="419" t="s">
        <v>1040</v>
      </c>
      <c r="C534" s="423">
        <v>1023761</v>
      </c>
      <c r="D534" s="423">
        <v>1023761</v>
      </c>
      <c r="E534" s="423">
        <v>21022</v>
      </c>
      <c r="F534" s="423">
        <v>23395.75</v>
      </c>
      <c r="G534" s="423">
        <v>1000365.25</v>
      </c>
      <c r="H534" s="423">
        <v>2.29</v>
      </c>
    </row>
    <row r="535" spans="1:8" x14ac:dyDescent="0.3">
      <c r="A535" s="419" t="s">
        <v>2004</v>
      </c>
      <c r="B535" s="419" t="s">
        <v>993</v>
      </c>
      <c r="C535" s="423">
        <v>77343</v>
      </c>
      <c r="D535" s="423">
        <v>169243</v>
      </c>
      <c r="E535" s="423">
        <v>109132.78</v>
      </c>
      <c r="F535" s="423">
        <v>109195.78</v>
      </c>
      <c r="G535" s="423">
        <v>60047.22</v>
      </c>
      <c r="H535" s="423">
        <v>64.52</v>
      </c>
    </row>
    <row r="536" spans="1:8" x14ac:dyDescent="0.3">
      <c r="A536" s="419" t="s">
        <v>2005</v>
      </c>
      <c r="B536" s="419" t="s">
        <v>995</v>
      </c>
      <c r="C536" s="423">
        <v>77343</v>
      </c>
      <c r="D536" s="423">
        <v>77343</v>
      </c>
      <c r="E536" s="423">
        <v>3600</v>
      </c>
      <c r="F536" s="423">
        <v>7085</v>
      </c>
      <c r="G536" s="423">
        <v>70258</v>
      </c>
      <c r="H536" s="423">
        <v>9.16</v>
      </c>
    </row>
    <row r="537" spans="1:8" x14ac:dyDescent="0.3">
      <c r="A537" s="419" t="s">
        <v>3025</v>
      </c>
      <c r="B537" s="419" t="s">
        <v>2982</v>
      </c>
      <c r="C537" s="423">
        <v>0</v>
      </c>
      <c r="D537" s="423">
        <v>0</v>
      </c>
      <c r="E537" s="423">
        <v>0</v>
      </c>
      <c r="F537" s="423">
        <v>0</v>
      </c>
      <c r="G537" s="423">
        <v>0</v>
      </c>
      <c r="H537" s="423">
        <v>0</v>
      </c>
    </row>
    <row r="538" spans="1:8" x14ac:dyDescent="0.3">
      <c r="A538" s="419" t="s">
        <v>3026</v>
      </c>
      <c r="B538" s="419" t="s">
        <v>3027</v>
      </c>
      <c r="C538" s="423">
        <v>0</v>
      </c>
      <c r="D538" s="423">
        <v>0</v>
      </c>
      <c r="E538" s="423">
        <v>0</v>
      </c>
      <c r="F538" s="423">
        <v>0</v>
      </c>
      <c r="G538" s="423">
        <v>0</v>
      </c>
      <c r="H538" s="423">
        <v>0</v>
      </c>
    </row>
    <row r="539" spans="1:8" x14ac:dyDescent="0.3">
      <c r="A539" s="419" t="s">
        <v>3028</v>
      </c>
      <c r="B539" s="419" t="s">
        <v>3029</v>
      </c>
      <c r="C539" s="423">
        <v>0</v>
      </c>
      <c r="D539" s="423">
        <v>0</v>
      </c>
      <c r="E539" s="423">
        <v>0</v>
      </c>
      <c r="F539" s="423">
        <v>0</v>
      </c>
      <c r="G539" s="423">
        <v>0</v>
      </c>
      <c r="H539" s="423">
        <v>0</v>
      </c>
    </row>
    <row r="540" spans="1:8" x14ac:dyDescent="0.3">
      <c r="A540" s="419" t="s">
        <v>2006</v>
      </c>
      <c r="B540" s="419" t="s">
        <v>999</v>
      </c>
      <c r="C540" s="423">
        <v>87343</v>
      </c>
      <c r="D540" s="423">
        <v>87343</v>
      </c>
      <c r="E540" s="423">
        <v>48150.96</v>
      </c>
      <c r="F540" s="423">
        <v>51450.96</v>
      </c>
      <c r="G540" s="423">
        <v>35892.04</v>
      </c>
      <c r="H540" s="423">
        <v>58.91</v>
      </c>
    </row>
    <row r="541" spans="1:8" x14ac:dyDescent="0.3">
      <c r="A541" s="419" t="s">
        <v>2007</v>
      </c>
      <c r="B541" s="419" t="s">
        <v>1008</v>
      </c>
      <c r="C541" s="423">
        <v>20</v>
      </c>
      <c r="D541" s="423">
        <v>20</v>
      </c>
      <c r="E541" s="423">
        <v>0</v>
      </c>
      <c r="F541" s="423">
        <v>0</v>
      </c>
      <c r="G541" s="423">
        <v>20</v>
      </c>
      <c r="H541" s="423">
        <v>0</v>
      </c>
    </row>
    <row r="542" spans="1:8" x14ac:dyDescent="0.3">
      <c r="A542" s="419" t="s">
        <v>2008</v>
      </c>
      <c r="B542" s="419" t="s">
        <v>697</v>
      </c>
      <c r="C542" s="423">
        <v>1381</v>
      </c>
      <c r="D542" s="423">
        <v>1381</v>
      </c>
      <c r="E542" s="423">
        <v>345.25</v>
      </c>
      <c r="F542" s="423">
        <v>690.5</v>
      </c>
      <c r="G542" s="423">
        <v>690.5</v>
      </c>
      <c r="H542" s="423">
        <v>50</v>
      </c>
    </row>
    <row r="543" spans="1:8" x14ac:dyDescent="0.3">
      <c r="A543" s="419" t="s">
        <v>2009</v>
      </c>
      <c r="B543" s="419" t="s">
        <v>55</v>
      </c>
      <c r="C543" s="423">
        <v>97167</v>
      </c>
      <c r="D543" s="423">
        <v>97167</v>
      </c>
      <c r="E543" s="423">
        <v>5203.82</v>
      </c>
      <c r="F543" s="423">
        <v>26856</v>
      </c>
      <c r="G543" s="423">
        <v>70311</v>
      </c>
      <c r="H543" s="423">
        <v>27.64</v>
      </c>
    </row>
    <row r="544" spans="1:8" x14ac:dyDescent="0.3">
      <c r="A544" s="419" t="s">
        <v>2010</v>
      </c>
      <c r="B544" s="419" t="s">
        <v>261</v>
      </c>
      <c r="C544" s="423">
        <v>5347</v>
      </c>
      <c r="D544" s="423">
        <v>5347</v>
      </c>
      <c r="E544" s="423">
        <v>0</v>
      </c>
      <c r="F544" s="423">
        <v>680.3</v>
      </c>
      <c r="G544" s="423">
        <v>4666.7</v>
      </c>
      <c r="H544" s="423">
        <v>12.72</v>
      </c>
    </row>
    <row r="545" spans="1:8" x14ac:dyDescent="0.3">
      <c r="A545" s="419" t="s">
        <v>2011</v>
      </c>
      <c r="B545" s="419" t="s">
        <v>1002</v>
      </c>
      <c r="C545" s="423">
        <v>5326</v>
      </c>
      <c r="D545" s="423">
        <v>5326</v>
      </c>
      <c r="E545" s="423">
        <v>0</v>
      </c>
      <c r="F545" s="423">
        <v>0</v>
      </c>
      <c r="G545" s="423">
        <v>5326</v>
      </c>
      <c r="H545" s="423">
        <v>0</v>
      </c>
    </row>
    <row r="546" spans="1:8" x14ac:dyDescent="0.3">
      <c r="A546" s="419" t="s">
        <v>2012</v>
      </c>
      <c r="B546" s="419" t="s">
        <v>713</v>
      </c>
      <c r="C546" s="423">
        <v>4</v>
      </c>
      <c r="D546" s="423">
        <v>4</v>
      </c>
      <c r="E546" s="423">
        <v>0</v>
      </c>
      <c r="F546" s="423">
        <v>0</v>
      </c>
      <c r="G546" s="423">
        <v>4</v>
      </c>
      <c r="H546" s="423">
        <v>0</v>
      </c>
    </row>
    <row r="547" spans="1:8" x14ac:dyDescent="0.3">
      <c r="A547" s="419" t="s">
        <v>2013</v>
      </c>
      <c r="B547" s="419" t="s">
        <v>575</v>
      </c>
      <c r="C547" s="423">
        <v>528</v>
      </c>
      <c r="D547" s="423">
        <v>528</v>
      </c>
      <c r="E547" s="423">
        <v>0</v>
      </c>
      <c r="F547" s="423">
        <v>0</v>
      </c>
      <c r="G547" s="423">
        <v>528</v>
      </c>
      <c r="H547" s="423">
        <v>0</v>
      </c>
    </row>
    <row r="548" spans="1:8" x14ac:dyDescent="0.3">
      <c r="A548" s="419" t="s">
        <v>3030</v>
      </c>
      <c r="B548" s="419" t="s">
        <v>791</v>
      </c>
      <c r="C548" s="423">
        <v>0</v>
      </c>
      <c r="D548" s="423">
        <v>0</v>
      </c>
      <c r="E548" s="423">
        <v>0</v>
      </c>
      <c r="F548" s="423">
        <v>0</v>
      </c>
      <c r="G548" s="423">
        <v>0</v>
      </c>
      <c r="H548" s="423">
        <v>0</v>
      </c>
    </row>
    <row r="549" spans="1:8" x14ac:dyDescent="0.3">
      <c r="A549" s="419" t="s">
        <v>3031</v>
      </c>
      <c r="B549" s="419" t="s">
        <v>722</v>
      </c>
      <c r="C549" s="423">
        <v>0</v>
      </c>
      <c r="D549" s="423">
        <v>0</v>
      </c>
      <c r="E549" s="423">
        <v>0</v>
      </c>
      <c r="F549" s="423">
        <v>0</v>
      </c>
      <c r="G549" s="423">
        <v>0</v>
      </c>
      <c r="H549" s="423">
        <v>0</v>
      </c>
    </row>
    <row r="550" spans="1:8" x14ac:dyDescent="0.3">
      <c r="A550" s="419" t="s">
        <v>3032</v>
      </c>
      <c r="B550" s="419" t="s">
        <v>794</v>
      </c>
      <c r="C550" s="423">
        <v>0</v>
      </c>
      <c r="D550" s="423">
        <v>0</v>
      </c>
      <c r="E550" s="423">
        <v>0</v>
      </c>
      <c r="F550" s="423">
        <v>0</v>
      </c>
      <c r="G550" s="423">
        <v>0</v>
      </c>
      <c r="H550" s="423">
        <v>0</v>
      </c>
    </row>
    <row r="551" spans="1:8" x14ac:dyDescent="0.3">
      <c r="A551" s="419" t="s">
        <v>3033</v>
      </c>
      <c r="B551" s="419" t="s">
        <v>2961</v>
      </c>
      <c r="C551" s="423">
        <v>0</v>
      </c>
      <c r="D551" s="423">
        <v>0</v>
      </c>
      <c r="E551" s="423">
        <v>0</v>
      </c>
      <c r="F551" s="423">
        <v>0</v>
      </c>
      <c r="G551" s="423">
        <v>0</v>
      </c>
      <c r="H551" s="423">
        <v>0</v>
      </c>
    </row>
    <row r="552" spans="1:8" x14ac:dyDescent="0.3">
      <c r="A552" s="419" t="s">
        <v>3034</v>
      </c>
      <c r="B552" s="419" t="s">
        <v>2828</v>
      </c>
      <c r="C552" s="424">
        <v>0</v>
      </c>
      <c r="D552" s="424">
        <v>0</v>
      </c>
      <c r="E552" s="424">
        <v>0</v>
      </c>
      <c r="F552" s="424">
        <v>0</v>
      </c>
      <c r="G552" s="424">
        <v>0</v>
      </c>
      <c r="H552" s="424">
        <v>0</v>
      </c>
    </row>
    <row r="553" spans="1:8" x14ac:dyDescent="0.3">
      <c r="A553" s="419" t="s">
        <v>1063</v>
      </c>
      <c r="B553" s="425"/>
      <c r="C553" s="423"/>
      <c r="D553" s="423"/>
      <c r="E553" s="423"/>
      <c r="F553" s="423"/>
      <c r="G553" s="423"/>
      <c r="H553" s="423"/>
    </row>
    <row r="554" spans="1:8" x14ac:dyDescent="0.3">
      <c r="A554" s="381"/>
      <c r="B554" s="381"/>
      <c r="C554" s="382"/>
      <c r="D554" s="382"/>
      <c r="E554" s="382"/>
      <c r="F554" s="382"/>
      <c r="G554" s="382"/>
    </row>
    <row r="555" spans="1:8" x14ac:dyDescent="0.3">
      <c r="A555" s="419" t="s">
        <v>975</v>
      </c>
      <c r="B555" s="425"/>
      <c r="C555" s="423">
        <v>1706737</v>
      </c>
      <c r="D555" s="423">
        <v>2361367</v>
      </c>
      <c r="E555" s="423">
        <v>94758.66</v>
      </c>
      <c r="F555" s="423">
        <v>262559.40999999997</v>
      </c>
      <c r="G555" s="423">
        <v>2098807.59</v>
      </c>
      <c r="H555" s="423">
        <v>11.12</v>
      </c>
    </row>
    <row r="556" spans="1:8" x14ac:dyDescent="0.3">
      <c r="A556" s="419" t="s">
        <v>976</v>
      </c>
      <c r="B556" s="425"/>
      <c r="C556" s="424">
        <v>2205314</v>
      </c>
      <c r="D556" s="424">
        <v>2297214</v>
      </c>
      <c r="E556" s="424">
        <v>357533.05</v>
      </c>
      <c r="F556" s="424">
        <v>549515.38</v>
      </c>
      <c r="G556" s="424">
        <v>1747698.62</v>
      </c>
      <c r="H556" s="424">
        <v>23.92</v>
      </c>
    </row>
    <row r="557" spans="1:8" x14ac:dyDescent="0.3">
      <c r="A557" s="419" t="s">
        <v>977</v>
      </c>
      <c r="B557" s="425"/>
      <c r="C557" s="423">
        <v>-498577</v>
      </c>
      <c r="D557" s="423">
        <v>64153</v>
      </c>
      <c r="E557" s="423">
        <v>-262774.39</v>
      </c>
      <c r="F557" s="423">
        <v>-286955.96999999997</v>
      </c>
      <c r="G557" s="423">
        <v>351108.97</v>
      </c>
      <c r="H557" s="423">
        <v>447.3</v>
      </c>
    </row>
    <row r="558" spans="1:8" x14ac:dyDescent="0.3">
      <c r="A558" s="381"/>
      <c r="B558" s="384"/>
      <c r="C558" s="382"/>
      <c r="D558" s="382"/>
      <c r="E558" s="382"/>
      <c r="F558" s="382"/>
      <c r="G558" s="382"/>
    </row>
    <row r="559" spans="1:8" x14ac:dyDescent="0.3">
      <c r="A559" s="419" t="s">
        <v>360</v>
      </c>
      <c r="B559" s="418"/>
      <c r="C559" s="418"/>
      <c r="D559" s="418"/>
      <c r="E559" s="418"/>
      <c r="F559" s="418"/>
      <c r="G559" s="418"/>
      <c r="H559" s="418"/>
    </row>
    <row r="560" spans="1:8" x14ac:dyDescent="0.3">
      <c r="A560" s="419" t="s">
        <v>2014</v>
      </c>
      <c r="B560" s="419" t="s">
        <v>1065</v>
      </c>
      <c r="C560" s="423">
        <v>34546</v>
      </c>
      <c r="D560" s="423">
        <v>34546</v>
      </c>
      <c r="E560" s="423">
        <v>14150</v>
      </c>
      <c r="F560" s="423">
        <v>26450</v>
      </c>
      <c r="G560" s="423">
        <v>8096</v>
      </c>
      <c r="H560" s="423">
        <v>76.56</v>
      </c>
    </row>
    <row r="561" spans="1:8" x14ac:dyDescent="0.3">
      <c r="A561" s="419" t="s">
        <v>2015</v>
      </c>
      <c r="B561" s="419" t="s">
        <v>1067</v>
      </c>
      <c r="C561" s="423">
        <v>13406</v>
      </c>
      <c r="D561" s="423">
        <v>13406</v>
      </c>
      <c r="E561" s="423">
        <v>4524</v>
      </c>
      <c r="F561" s="423">
        <v>8600</v>
      </c>
      <c r="G561" s="423">
        <v>4806</v>
      </c>
      <c r="H561" s="423">
        <v>64.150000000000006</v>
      </c>
    </row>
    <row r="562" spans="1:8" x14ac:dyDescent="0.3">
      <c r="A562" s="419" t="s">
        <v>2016</v>
      </c>
      <c r="B562" s="419" t="s">
        <v>1069</v>
      </c>
      <c r="C562" s="423">
        <v>24750</v>
      </c>
      <c r="D562" s="423">
        <v>24750</v>
      </c>
      <c r="E562" s="423">
        <v>16000</v>
      </c>
      <c r="F562" s="423">
        <v>23400</v>
      </c>
      <c r="G562" s="423">
        <v>1350</v>
      </c>
      <c r="H562" s="423">
        <v>94.55</v>
      </c>
    </row>
    <row r="563" spans="1:8" x14ac:dyDescent="0.3">
      <c r="A563" s="419" t="s">
        <v>2017</v>
      </c>
      <c r="B563" s="419" t="s">
        <v>1071</v>
      </c>
      <c r="C563" s="423">
        <v>1031</v>
      </c>
      <c r="D563" s="423">
        <v>1031</v>
      </c>
      <c r="E563" s="423">
        <v>1600</v>
      </c>
      <c r="F563" s="423">
        <v>6400</v>
      </c>
      <c r="G563" s="423">
        <v>-5369</v>
      </c>
      <c r="H563" s="423">
        <v>620.76</v>
      </c>
    </row>
    <row r="564" spans="1:8" x14ac:dyDescent="0.3">
      <c r="A564" s="419" t="s">
        <v>3035</v>
      </c>
      <c r="B564" s="419" t="s">
        <v>3036</v>
      </c>
      <c r="C564" s="423">
        <v>0</v>
      </c>
      <c r="D564" s="423">
        <v>0</v>
      </c>
      <c r="E564" s="423">
        <v>0</v>
      </c>
      <c r="F564" s="423">
        <v>0</v>
      </c>
      <c r="G564" s="423">
        <v>0</v>
      </c>
      <c r="H564" s="423">
        <v>0</v>
      </c>
    </row>
    <row r="565" spans="1:8" x14ac:dyDescent="0.3">
      <c r="A565" s="419" t="s">
        <v>3037</v>
      </c>
      <c r="B565" s="419" t="s">
        <v>3038</v>
      </c>
      <c r="C565" s="423">
        <v>0</v>
      </c>
      <c r="D565" s="423">
        <v>0</v>
      </c>
      <c r="E565" s="423">
        <v>0</v>
      </c>
      <c r="F565" s="423">
        <v>0</v>
      </c>
      <c r="G565" s="423">
        <v>0</v>
      </c>
      <c r="H565" s="423">
        <v>0</v>
      </c>
    </row>
    <row r="566" spans="1:8" x14ac:dyDescent="0.3">
      <c r="A566" s="419" t="s">
        <v>2018</v>
      </c>
      <c r="B566" s="419" t="s">
        <v>245</v>
      </c>
      <c r="C566" s="423">
        <v>500</v>
      </c>
      <c r="D566" s="423">
        <v>500</v>
      </c>
      <c r="E566" s="423">
        <v>0</v>
      </c>
      <c r="F566" s="423">
        <v>0</v>
      </c>
      <c r="G566" s="423">
        <v>500</v>
      </c>
      <c r="H566" s="423">
        <v>0</v>
      </c>
    </row>
    <row r="567" spans="1:8" x14ac:dyDescent="0.3">
      <c r="A567" s="419" t="s">
        <v>3039</v>
      </c>
      <c r="B567" s="419" t="s">
        <v>2602</v>
      </c>
      <c r="C567" s="423">
        <v>0</v>
      </c>
      <c r="D567" s="423">
        <v>0</v>
      </c>
      <c r="E567" s="423">
        <v>0</v>
      </c>
      <c r="F567" s="423">
        <v>0</v>
      </c>
      <c r="G567" s="423">
        <v>0</v>
      </c>
      <c r="H567" s="423">
        <v>0</v>
      </c>
    </row>
    <row r="568" spans="1:8" x14ac:dyDescent="0.3">
      <c r="A568" s="419" t="s">
        <v>3040</v>
      </c>
      <c r="B568" s="419" t="s">
        <v>525</v>
      </c>
      <c r="C568" s="423">
        <v>0</v>
      </c>
      <c r="D568" s="423">
        <v>0</v>
      </c>
      <c r="E568" s="423">
        <v>0</v>
      </c>
      <c r="F568" s="423">
        <v>0</v>
      </c>
      <c r="G568" s="423">
        <v>0</v>
      </c>
      <c r="H568" s="423">
        <v>0</v>
      </c>
    </row>
    <row r="569" spans="1:8" x14ac:dyDescent="0.3">
      <c r="A569" s="419" t="s">
        <v>3041</v>
      </c>
      <c r="B569" s="419" t="s">
        <v>2608</v>
      </c>
      <c r="C569" s="423">
        <v>0</v>
      </c>
      <c r="D569" s="423">
        <v>0</v>
      </c>
      <c r="E569" s="423">
        <v>0</v>
      </c>
      <c r="F569" s="423">
        <v>0</v>
      </c>
      <c r="G569" s="423">
        <v>0</v>
      </c>
      <c r="H569" s="423">
        <v>0</v>
      </c>
    </row>
    <row r="570" spans="1:8" x14ac:dyDescent="0.3">
      <c r="A570" s="419" t="s">
        <v>3042</v>
      </c>
      <c r="B570" s="419" t="s">
        <v>2610</v>
      </c>
      <c r="C570" s="423">
        <v>0</v>
      </c>
      <c r="D570" s="423">
        <v>0</v>
      </c>
      <c r="E570" s="423">
        <v>0</v>
      </c>
      <c r="F570" s="423">
        <v>0</v>
      </c>
      <c r="G570" s="423">
        <v>0</v>
      </c>
      <c r="H570" s="423">
        <v>0</v>
      </c>
    </row>
    <row r="571" spans="1:8" x14ac:dyDescent="0.3">
      <c r="A571" s="419" t="s">
        <v>3043</v>
      </c>
      <c r="B571" s="419" t="s">
        <v>2614</v>
      </c>
      <c r="C571" s="423">
        <v>0</v>
      </c>
      <c r="D571" s="423">
        <v>0</v>
      </c>
      <c r="E571" s="423">
        <v>0</v>
      </c>
      <c r="F571" s="423">
        <v>0</v>
      </c>
      <c r="G571" s="423">
        <v>0</v>
      </c>
      <c r="H571" s="423">
        <v>0</v>
      </c>
    </row>
    <row r="572" spans="1:8" x14ac:dyDescent="0.3">
      <c r="A572" s="419" t="s">
        <v>3044</v>
      </c>
      <c r="B572" s="419" t="s">
        <v>2618</v>
      </c>
      <c r="C572" s="423">
        <v>0</v>
      </c>
      <c r="D572" s="423">
        <v>0</v>
      </c>
      <c r="E572" s="423">
        <v>0</v>
      </c>
      <c r="F572" s="423">
        <v>0</v>
      </c>
      <c r="G572" s="423">
        <v>0</v>
      </c>
      <c r="H572" s="423">
        <v>0</v>
      </c>
    </row>
    <row r="573" spans="1:8" x14ac:dyDescent="0.3">
      <c r="A573" s="419" t="s">
        <v>3045</v>
      </c>
      <c r="B573" s="419" t="s">
        <v>2492</v>
      </c>
      <c r="C573" s="423">
        <v>0</v>
      </c>
      <c r="D573" s="423">
        <v>0</v>
      </c>
      <c r="E573" s="423">
        <v>3.9</v>
      </c>
      <c r="F573" s="423">
        <v>8.75</v>
      </c>
      <c r="G573" s="423">
        <v>-8.75</v>
      </c>
      <c r="H573" s="423">
        <v>100</v>
      </c>
    </row>
    <row r="574" spans="1:8" x14ac:dyDescent="0.3">
      <c r="A574" s="419" t="s">
        <v>2019</v>
      </c>
      <c r="B574" s="419" t="s">
        <v>1074</v>
      </c>
      <c r="C574" s="423">
        <v>0</v>
      </c>
      <c r="D574" s="423">
        <v>0</v>
      </c>
      <c r="E574" s="423">
        <v>0</v>
      </c>
      <c r="F574" s="423">
        <v>1983.92</v>
      </c>
      <c r="G574" s="423">
        <v>-1983.92</v>
      </c>
      <c r="H574" s="423">
        <v>100</v>
      </c>
    </row>
    <row r="575" spans="1:8" x14ac:dyDescent="0.3">
      <c r="A575" s="419" t="s">
        <v>3046</v>
      </c>
      <c r="B575" s="419" t="s">
        <v>984</v>
      </c>
      <c r="C575" s="423">
        <v>0</v>
      </c>
      <c r="D575" s="423">
        <v>0</v>
      </c>
      <c r="E575" s="423">
        <v>0</v>
      </c>
      <c r="F575" s="423">
        <v>0</v>
      </c>
      <c r="G575" s="423">
        <v>0</v>
      </c>
      <c r="H575" s="423">
        <v>0</v>
      </c>
    </row>
    <row r="576" spans="1:8" x14ac:dyDescent="0.3">
      <c r="A576" s="419" t="s">
        <v>3047</v>
      </c>
      <c r="B576" s="419" t="s">
        <v>244</v>
      </c>
      <c r="C576" s="423">
        <v>0</v>
      </c>
      <c r="D576" s="423">
        <v>0</v>
      </c>
      <c r="E576" s="423">
        <v>0</v>
      </c>
      <c r="F576" s="423">
        <v>0</v>
      </c>
      <c r="G576" s="423">
        <v>0</v>
      </c>
      <c r="H576" s="423">
        <v>0</v>
      </c>
    </row>
    <row r="577" spans="1:8" x14ac:dyDescent="0.3">
      <c r="A577" s="419" t="s">
        <v>2020</v>
      </c>
      <c r="B577" s="419" t="s">
        <v>1036</v>
      </c>
      <c r="C577" s="423">
        <v>104887</v>
      </c>
      <c r="D577" s="423">
        <v>104887</v>
      </c>
      <c r="E577" s="423">
        <v>0</v>
      </c>
      <c r="F577" s="423">
        <v>0</v>
      </c>
      <c r="G577" s="423">
        <v>104887</v>
      </c>
      <c r="H577" s="423">
        <v>0</v>
      </c>
    </row>
    <row r="578" spans="1:8" x14ac:dyDescent="0.3">
      <c r="A578" s="419" t="s">
        <v>3048</v>
      </c>
      <c r="B578" s="419" t="s">
        <v>2663</v>
      </c>
      <c r="C578" s="423">
        <v>0</v>
      </c>
      <c r="D578" s="423">
        <v>0</v>
      </c>
      <c r="E578" s="423">
        <v>0</v>
      </c>
      <c r="F578" s="423">
        <v>0</v>
      </c>
      <c r="G578" s="423">
        <v>0</v>
      </c>
      <c r="H578" s="423">
        <v>0</v>
      </c>
    </row>
    <row r="579" spans="1:8" x14ac:dyDescent="0.3">
      <c r="A579" s="419" t="s">
        <v>3049</v>
      </c>
      <c r="B579" s="419" t="s">
        <v>180</v>
      </c>
      <c r="C579" s="423">
        <v>0</v>
      </c>
      <c r="D579" s="423">
        <v>0</v>
      </c>
      <c r="E579" s="423">
        <v>0</v>
      </c>
      <c r="F579" s="423">
        <v>0</v>
      </c>
      <c r="G579" s="423">
        <v>0</v>
      </c>
      <c r="H579" s="423">
        <v>0</v>
      </c>
    </row>
    <row r="580" spans="1:8" x14ac:dyDescent="0.3">
      <c r="A580" s="419" t="s">
        <v>3050</v>
      </c>
      <c r="B580" s="419" t="s">
        <v>51</v>
      </c>
      <c r="C580" s="423">
        <v>0</v>
      </c>
      <c r="D580" s="423">
        <v>0</v>
      </c>
      <c r="E580" s="423">
        <v>0</v>
      </c>
      <c r="F580" s="423">
        <v>0</v>
      </c>
      <c r="G580" s="423">
        <v>0</v>
      </c>
      <c r="H580" s="423">
        <v>0</v>
      </c>
    </row>
    <row r="581" spans="1:8" x14ac:dyDescent="0.3">
      <c r="A581" s="419" t="s">
        <v>3051</v>
      </c>
      <c r="B581" s="419" t="s">
        <v>181</v>
      </c>
      <c r="C581" s="423">
        <v>0</v>
      </c>
      <c r="D581" s="423">
        <v>0</v>
      </c>
      <c r="E581" s="423">
        <v>0</v>
      </c>
      <c r="F581" s="423">
        <v>0</v>
      </c>
      <c r="G581" s="423">
        <v>0</v>
      </c>
      <c r="H581" s="423">
        <v>0</v>
      </c>
    </row>
    <row r="582" spans="1:8" x14ac:dyDescent="0.3">
      <c r="A582" s="419" t="s">
        <v>3052</v>
      </c>
      <c r="B582" s="419" t="s">
        <v>580</v>
      </c>
      <c r="C582" s="423">
        <v>0</v>
      </c>
      <c r="D582" s="423">
        <v>0</v>
      </c>
      <c r="E582" s="423">
        <v>0</v>
      </c>
      <c r="F582" s="423">
        <v>0</v>
      </c>
      <c r="G582" s="423">
        <v>0</v>
      </c>
      <c r="H582" s="423">
        <v>0</v>
      </c>
    </row>
    <row r="583" spans="1:8" x14ac:dyDescent="0.3">
      <c r="A583" s="419" t="s">
        <v>3053</v>
      </c>
      <c r="B583" s="419" t="s">
        <v>3054</v>
      </c>
      <c r="C583" s="423">
        <v>0</v>
      </c>
      <c r="D583" s="423">
        <v>0</v>
      </c>
      <c r="E583" s="423">
        <v>0</v>
      </c>
      <c r="F583" s="423">
        <v>0</v>
      </c>
      <c r="G583" s="423">
        <v>0</v>
      </c>
      <c r="H583" s="423">
        <v>0</v>
      </c>
    </row>
    <row r="584" spans="1:8" x14ac:dyDescent="0.3">
      <c r="A584" s="419" t="s">
        <v>3055</v>
      </c>
      <c r="B584" s="419" t="s">
        <v>3056</v>
      </c>
      <c r="C584" s="423">
        <v>0</v>
      </c>
      <c r="D584" s="423">
        <v>0</v>
      </c>
      <c r="E584" s="423">
        <v>0</v>
      </c>
      <c r="F584" s="423">
        <v>0</v>
      </c>
      <c r="G584" s="423">
        <v>0</v>
      </c>
      <c r="H584" s="423">
        <v>0</v>
      </c>
    </row>
    <row r="585" spans="1:8" x14ac:dyDescent="0.3">
      <c r="A585" s="419" t="s">
        <v>3057</v>
      </c>
      <c r="B585" s="419" t="s">
        <v>3058</v>
      </c>
      <c r="C585" s="423">
        <v>0</v>
      </c>
      <c r="D585" s="423">
        <v>0</v>
      </c>
      <c r="E585" s="423">
        <v>0</v>
      </c>
      <c r="F585" s="423">
        <v>0</v>
      </c>
      <c r="G585" s="423">
        <v>0</v>
      </c>
      <c r="H585" s="423">
        <v>0</v>
      </c>
    </row>
    <row r="586" spans="1:8" x14ac:dyDescent="0.3">
      <c r="A586" s="419" t="s">
        <v>3059</v>
      </c>
      <c r="B586" s="419" t="s">
        <v>742</v>
      </c>
      <c r="C586" s="423">
        <v>0</v>
      </c>
      <c r="D586" s="423">
        <v>0</v>
      </c>
      <c r="E586" s="423">
        <v>0</v>
      </c>
      <c r="F586" s="423">
        <v>0</v>
      </c>
      <c r="G586" s="423">
        <v>0</v>
      </c>
      <c r="H586" s="423">
        <v>0</v>
      </c>
    </row>
    <row r="587" spans="1:8" x14ac:dyDescent="0.3">
      <c r="A587" s="419" t="s">
        <v>3060</v>
      </c>
      <c r="B587" s="419" t="s">
        <v>582</v>
      </c>
      <c r="C587" s="423">
        <v>0</v>
      </c>
      <c r="D587" s="423">
        <v>0</v>
      </c>
      <c r="E587" s="423">
        <v>0</v>
      </c>
      <c r="F587" s="423">
        <v>0</v>
      </c>
      <c r="G587" s="423">
        <v>0</v>
      </c>
      <c r="H587" s="423">
        <v>0</v>
      </c>
    </row>
    <row r="588" spans="1:8" x14ac:dyDescent="0.3">
      <c r="A588" s="419" t="s">
        <v>3061</v>
      </c>
      <c r="B588" s="419" t="s">
        <v>259</v>
      </c>
      <c r="C588" s="423">
        <v>0</v>
      </c>
      <c r="D588" s="423">
        <v>0</v>
      </c>
      <c r="E588" s="423">
        <v>0</v>
      </c>
      <c r="F588" s="423">
        <v>0</v>
      </c>
      <c r="G588" s="423">
        <v>0</v>
      </c>
      <c r="H588" s="423">
        <v>0</v>
      </c>
    </row>
    <row r="589" spans="1:8" x14ac:dyDescent="0.3">
      <c r="A589" s="419" t="s">
        <v>3062</v>
      </c>
      <c r="B589" s="419" t="s">
        <v>53</v>
      </c>
      <c r="C589" s="423">
        <v>0</v>
      </c>
      <c r="D589" s="423">
        <v>0</v>
      </c>
      <c r="E589" s="423">
        <v>0</v>
      </c>
      <c r="F589" s="423">
        <v>0</v>
      </c>
      <c r="G589" s="423">
        <v>0</v>
      </c>
      <c r="H589" s="423">
        <v>0</v>
      </c>
    </row>
    <row r="590" spans="1:8" x14ac:dyDescent="0.3">
      <c r="A590" s="419" t="s">
        <v>3063</v>
      </c>
      <c r="B590" s="419" t="s">
        <v>628</v>
      </c>
      <c r="C590" s="423">
        <v>0</v>
      </c>
      <c r="D590" s="423">
        <v>0</v>
      </c>
      <c r="E590" s="423">
        <v>0</v>
      </c>
      <c r="F590" s="423">
        <v>0</v>
      </c>
      <c r="G590" s="423">
        <v>0</v>
      </c>
      <c r="H590" s="423">
        <v>0</v>
      </c>
    </row>
    <row r="591" spans="1:8" x14ac:dyDescent="0.3">
      <c r="A591" s="419" t="s">
        <v>3064</v>
      </c>
      <c r="B591" s="419" t="s">
        <v>1639</v>
      </c>
      <c r="C591" s="423">
        <v>0</v>
      </c>
      <c r="D591" s="423">
        <v>0</v>
      </c>
      <c r="E591" s="423">
        <v>0</v>
      </c>
      <c r="F591" s="423">
        <v>0</v>
      </c>
      <c r="G591" s="423">
        <v>0</v>
      </c>
      <c r="H591" s="423">
        <v>0</v>
      </c>
    </row>
    <row r="592" spans="1:8" x14ac:dyDescent="0.3">
      <c r="A592" s="419" t="s">
        <v>3065</v>
      </c>
      <c r="B592" s="419" t="s">
        <v>630</v>
      </c>
      <c r="C592" s="423">
        <v>0</v>
      </c>
      <c r="D592" s="423">
        <v>0</v>
      </c>
      <c r="E592" s="423">
        <v>0</v>
      </c>
      <c r="F592" s="423">
        <v>0</v>
      </c>
      <c r="G592" s="423">
        <v>0</v>
      </c>
      <c r="H592" s="423">
        <v>0</v>
      </c>
    </row>
    <row r="593" spans="1:8" x14ac:dyDescent="0.3">
      <c r="A593" s="419" t="s">
        <v>3066</v>
      </c>
      <c r="B593" s="419" t="s">
        <v>2743</v>
      </c>
      <c r="C593" s="423">
        <v>0</v>
      </c>
      <c r="D593" s="423">
        <v>0</v>
      </c>
      <c r="E593" s="423">
        <v>0</v>
      </c>
      <c r="F593" s="423">
        <v>0</v>
      </c>
      <c r="G593" s="423">
        <v>0</v>
      </c>
      <c r="H593" s="423">
        <v>0</v>
      </c>
    </row>
    <row r="594" spans="1:8" x14ac:dyDescent="0.3">
      <c r="A594" s="419" t="s">
        <v>3067</v>
      </c>
      <c r="B594" s="419" t="s">
        <v>54</v>
      </c>
      <c r="C594" s="423">
        <v>0</v>
      </c>
      <c r="D594" s="423">
        <v>0</v>
      </c>
      <c r="E594" s="423">
        <v>0</v>
      </c>
      <c r="F594" s="423">
        <v>0</v>
      </c>
      <c r="G594" s="423">
        <v>0</v>
      </c>
      <c r="H594" s="423">
        <v>0</v>
      </c>
    </row>
    <row r="595" spans="1:8" x14ac:dyDescent="0.3">
      <c r="A595" s="419" t="s">
        <v>3068</v>
      </c>
      <c r="B595" s="419" t="s">
        <v>588</v>
      </c>
      <c r="C595" s="423">
        <v>0</v>
      </c>
      <c r="D595" s="423">
        <v>0</v>
      </c>
      <c r="E595" s="423">
        <v>0</v>
      </c>
      <c r="F595" s="423">
        <v>0</v>
      </c>
      <c r="G595" s="423">
        <v>0</v>
      </c>
      <c r="H595" s="423">
        <v>0</v>
      </c>
    </row>
    <row r="596" spans="1:8" x14ac:dyDescent="0.3">
      <c r="A596" s="419" t="s">
        <v>3069</v>
      </c>
      <c r="B596" s="419" t="s">
        <v>812</v>
      </c>
      <c r="C596" s="423">
        <v>0</v>
      </c>
      <c r="D596" s="423">
        <v>0</v>
      </c>
      <c r="E596" s="423">
        <v>0</v>
      </c>
      <c r="F596" s="423">
        <v>0</v>
      </c>
      <c r="G596" s="423">
        <v>0</v>
      </c>
      <c r="H596" s="423">
        <v>0</v>
      </c>
    </row>
    <row r="597" spans="1:8" x14ac:dyDescent="0.3">
      <c r="A597" s="419" t="s">
        <v>3070</v>
      </c>
      <c r="B597" s="419" t="s">
        <v>592</v>
      </c>
      <c r="C597" s="423">
        <v>0</v>
      </c>
      <c r="D597" s="423">
        <v>0</v>
      </c>
      <c r="E597" s="423">
        <v>0</v>
      </c>
      <c r="F597" s="423">
        <v>0</v>
      </c>
      <c r="G597" s="423">
        <v>0</v>
      </c>
      <c r="H597" s="423">
        <v>0</v>
      </c>
    </row>
    <row r="598" spans="1:8" x14ac:dyDescent="0.3">
      <c r="A598" s="419" t="s">
        <v>3071</v>
      </c>
      <c r="B598" s="419" t="s">
        <v>563</v>
      </c>
      <c r="C598" s="423">
        <v>0</v>
      </c>
      <c r="D598" s="423">
        <v>0</v>
      </c>
      <c r="E598" s="423">
        <v>0</v>
      </c>
      <c r="F598" s="423">
        <v>0</v>
      </c>
      <c r="G598" s="423">
        <v>0</v>
      </c>
      <c r="H598" s="423">
        <v>0</v>
      </c>
    </row>
    <row r="599" spans="1:8" x14ac:dyDescent="0.3">
      <c r="A599" s="419" t="s">
        <v>3072</v>
      </c>
      <c r="B599" s="419" t="s">
        <v>595</v>
      </c>
      <c r="C599" s="423">
        <v>0</v>
      </c>
      <c r="D599" s="423">
        <v>0</v>
      </c>
      <c r="E599" s="423">
        <v>0</v>
      </c>
      <c r="F599" s="423">
        <v>0</v>
      </c>
      <c r="G599" s="423">
        <v>0</v>
      </c>
      <c r="H599" s="423">
        <v>0</v>
      </c>
    </row>
    <row r="600" spans="1:8" x14ac:dyDescent="0.3">
      <c r="A600" s="419" t="s">
        <v>3073</v>
      </c>
      <c r="B600" s="419" t="s">
        <v>2745</v>
      </c>
      <c r="C600" s="423">
        <v>0</v>
      </c>
      <c r="D600" s="423">
        <v>0</v>
      </c>
      <c r="E600" s="423">
        <v>0</v>
      </c>
      <c r="F600" s="423">
        <v>0</v>
      </c>
      <c r="G600" s="423">
        <v>0</v>
      </c>
      <c r="H600" s="423">
        <v>0</v>
      </c>
    </row>
    <row r="601" spans="1:8" x14ac:dyDescent="0.3">
      <c r="A601" s="419" t="s">
        <v>3074</v>
      </c>
      <c r="B601" s="419" t="s">
        <v>761</v>
      </c>
      <c r="C601" s="423">
        <v>0</v>
      </c>
      <c r="D601" s="423">
        <v>0</v>
      </c>
      <c r="E601" s="423">
        <v>0</v>
      </c>
      <c r="F601" s="423">
        <v>0</v>
      </c>
      <c r="G601" s="423">
        <v>0</v>
      </c>
      <c r="H601" s="423">
        <v>0</v>
      </c>
    </row>
    <row r="602" spans="1:8" x14ac:dyDescent="0.3">
      <c r="A602" s="419" t="s">
        <v>2021</v>
      </c>
      <c r="B602" s="419" t="s">
        <v>1077</v>
      </c>
      <c r="C602" s="423">
        <v>348</v>
      </c>
      <c r="D602" s="423">
        <v>348</v>
      </c>
      <c r="E602" s="423">
        <v>0</v>
      </c>
      <c r="F602" s="423">
        <v>307.75</v>
      </c>
      <c r="G602" s="423">
        <v>40.25</v>
      </c>
      <c r="H602" s="423">
        <v>88.43</v>
      </c>
    </row>
    <row r="603" spans="1:8" x14ac:dyDescent="0.3">
      <c r="A603" s="419" t="s">
        <v>2022</v>
      </c>
      <c r="B603" s="419" t="s">
        <v>255</v>
      </c>
      <c r="C603" s="423">
        <v>1584</v>
      </c>
      <c r="D603" s="423">
        <v>1584</v>
      </c>
      <c r="E603" s="423">
        <v>0</v>
      </c>
      <c r="F603" s="423">
        <v>983.99</v>
      </c>
      <c r="G603" s="423">
        <v>600.01</v>
      </c>
      <c r="H603" s="423">
        <v>62.12</v>
      </c>
    </row>
    <row r="604" spans="1:8" x14ac:dyDescent="0.3">
      <c r="A604" s="419" t="s">
        <v>3075</v>
      </c>
      <c r="B604" s="419" t="s">
        <v>3076</v>
      </c>
      <c r="C604" s="423">
        <v>0</v>
      </c>
      <c r="D604" s="423">
        <v>0</v>
      </c>
      <c r="E604" s="423">
        <v>0</v>
      </c>
      <c r="F604" s="423">
        <v>0</v>
      </c>
      <c r="G604" s="423">
        <v>0</v>
      </c>
      <c r="H604" s="423">
        <v>0</v>
      </c>
    </row>
    <row r="605" spans="1:8" x14ac:dyDescent="0.3">
      <c r="A605" s="419" t="s">
        <v>2023</v>
      </c>
      <c r="B605" s="419" t="s">
        <v>44</v>
      </c>
      <c r="C605" s="423">
        <v>81781</v>
      </c>
      <c r="D605" s="423">
        <v>81781</v>
      </c>
      <c r="E605" s="423">
        <v>20445.240000000002</v>
      </c>
      <c r="F605" s="423">
        <v>40890.480000000003</v>
      </c>
      <c r="G605" s="423">
        <v>40890.519999999997</v>
      </c>
      <c r="H605" s="423">
        <v>50</v>
      </c>
    </row>
    <row r="606" spans="1:8" x14ac:dyDescent="0.3">
      <c r="A606" s="419" t="s">
        <v>2024</v>
      </c>
      <c r="B606" s="419" t="s">
        <v>687</v>
      </c>
      <c r="C606" s="423">
        <v>278</v>
      </c>
      <c r="D606" s="423">
        <v>278</v>
      </c>
      <c r="E606" s="423">
        <v>0</v>
      </c>
      <c r="F606" s="423">
        <v>0</v>
      </c>
      <c r="G606" s="423">
        <v>278</v>
      </c>
      <c r="H606" s="423">
        <v>0</v>
      </c>
    </row>
    <row r="607" spans="1:8" x14ac:dyDescent="0.3">
      <c r="A607" s="419" t="s">
        <v>2025</v>
      </c>
      <c r="B607" s="419" t="s">
        <v>183</v>
      </c>
      <c r="C607" s="423">
        <v>62216</v>
      </c>
      <c r="D607" s="423">
        <v>62216</v>
      </c>
      <c r="E607" s="423">
        <v>13026.08</v>
      </c>
      <c r="F607" s="423">
        <v>29906.91</v>
      </c>
      <c r="G607" s="423">
        <v>32309.09</v>
      </c>
      <c r="H607" s="423">
        <v>48.07</v>
      </c>
    </row>
    <row r="608" spans="1:8" x14ac:dyDescent="0.3">
      <c r="A608" s="419" t="s">
        <v>3077</v>
      </c>
      <c r="B608" s="419" t="s">
        <v>600</v>
      </c>
      <c r="C608" s="423">
        <v>0</v>
      </c>
      <c r="D608" s="423">
        <v>0</v>
      </c>
      <c r="E608" s="423">
        <v>0</v>
      </c>
      <c r="F608" s="423">
        <v>0</v>
      </c>
      <c r="G608" s="423">
        <v>0</v>
      </c>
      <c r="H608" s="423">
        <v>0</v>
      </c>
    </row>
    <row r="609" spans="1:8" x14ac:dyDescent="0.3">
      <c r="A609" s="419" t="s">
        <v>3078</v>
      </c>
      <c r="B609" s="419" t="s">
        <v>262</v>
      </c>
      <c r="C609" s="423">
        <v>0</v>
      </c>
      <c r="D609" s="423">
        <v>0</v>
      </c>
      <c r="E609" s="423">
        <v>0</v>
      </c>
      <c r="F609" s="423">
        <v>0</v>
      </c>
      <c r="G609" s="423">
        <v>0</v>
      </c>
      <c r="H609" s="423">
        <v>0</v>
      </c>
    </row>
    <row r="610" spans="1:8" x14ac:dyDescent="0.3">
      <c r="A610" s="419" t="s">
        <v>3079</v>
      </c>
      <c r="B610" s="419" t="s">
        <v>697</v>
      </c>
      <c r="C610" s="423">
        <v>0</v>
      </c>
      <c r="D610" s="423">
        <v>0</v>
      </c>
      <c r="E610" s="423">
        <v>0</v>
      </c>
      <c r="F610" s="423">
        <v>0</v>
      </c>
      <c r="G610" s="423">
        <v>0</v>
      </c>
      <c r="H610" s="423">
        <v>0</v>
      </c>
    </row>
    <row r="611" spans="1:8" x14ac:dyDescent="0.3">
      <c r="A611" s="419" t="s">
        <v>2026</v>
      </c>
      <c r="B611" s="419" t="s">
        <v>55</v>
      </c>
      <c r="C611" s="423">
        <v>26777</v>
      </c>
      <c r="D611" s="423">
        <v>26777</v>
      </c>
      <c r="E611" s="423">
        <v>1940.02</v>
      </c>
      <c r="F611" s="423">
        <v>8543.0300000000007</v>
      </c>
      <c r="G611" s="423">
        <v>18233.97</v>
      </c>
      <c r="H611" s="423">
        <v>31.9</v>
      </c>
    </row>
    <row r="612" spans="1:8" x14ac:dyDescent="0.3">
      <c r="A612" s="419" t="s">
        <v>2027</v>
      </c>
      <c r="B612" s="419" t="s">
        <v>261</v>
      </c>
      <c r="C612" s="423">
        <v>1417</v>
      </c>
      <c r="D612" s="423">
        <v>1417</v>
      </c>
      <c r="E612" s="423">
        <v>0</v>
      </c>
      <c r="F612" s="423">
        <v>92.5</v>
      </c>
      <c r="G612" s="423">
        <v>1324.5</v>
      </c>
      <c r="H612" s="423">
        <v>6.53</v>
      </c>
    </row>
    <row r="613" spans="1:8" x14ac:dyDescent="0.3">
      <c r="A613" s="419" t="s">
        <v>2028</v>
      </c>
      <c r="B613" s="419" t="s">
        <v>330</v>
      </c>
      <c r="C613" s="423">
        <v>309</v>
      </c>
      <c r="D613" s="423">
        <v>309</v>
      </c>
      <c r="E613" s="423">
        <v>55.67</v>
      </c>
      <c r="F613" s="423">
        <v>136.82</v>
      </c>
      <c r="G613" s="423">
        <v>172.18</v>
      </c>
      <c r="H613" s="423">
        <v>44.28</v>
      </c>
    </row>
    <row r="614" spans="1:8" x14ac:dyDescent="0.3">
      <c r="A614" s="419" t="s">
        <v>2029</v>
      </c>
      <c r="B614" s="419" t="s">
        <v>674</v>
      </c>
      <c r="C614" s="423">
        <v>516</v>
      </c>
      <c r="D614" s="423">
        <v>516</v>
      </c>
      <c r="E614" s="423">
        <v>53.71</v>
      </c>
      <c r="F614" s="423">
        <v>87.13</v>
      </c>
      <c r="G614" s="423">
        <v>428.87</v>
      </c>
      <c r="H614" s="423">
        <v>16.89</v>
      </c>
    </row>
    <row r="615" spans="1:8" x14ac:dyDescent="0.3">
      <c r="A615" s="419" t="s">
        <v>3080</v>
      </c>
      <c r="B615" s="419" t="s">
        <v>573</v>
      </c>
      <c r="C615" s="423">
        <v>0</v>
      </c>
      <c r="D615" s="423">
        <v>0</v>
      </c>
      <c r="E615" s="423">
        <v>0</v>
      </c>
      <c r="F615" s="423">
        <v>0</v>
      </c>
      <c r="G615" s="423">
        <v>0</v>
      </c>
      <c r="H615" s="423">
        <v>0</v>
      </c>
    </row>
    <row r="616" spans="1:8" x14ac:dyDescent="0.3">
      <c r="A616" s="419" t="s">
        <v>2030</v>
      </c>
      <c r="B616" s="419" t="s">
        <v>575</v>
      </c>
      <c r="C616" s="423">
        <v>516</v>
      </c>
      <c r="D616" s="423">
        <v>516</v>
      </c>
      <c r="E616" s="423">
        <v>0</v>
      </c>
      <c r="F616" s="423">
        <v>314.89999999999998</v>
      </c>
      <c r="G616" s="423">
        <v>201.1</v>
      </c>
      <c r="H616" s="423">
        <v>61.03</v>
      </c>
    </row>
    <row r="617" spans="1:8" x14ac:dyDescent="0.3">
      <c r="A617" s="419" t="s">
        <v>3081</v>
      </c>
      <c r="B617" s="419" t="s">
        <v>791</v>
      </c>
      <c r="C617" s="423">
        <v>0</v>
      </c>
      <c r="D617" s="423">
        <v>0</v>
      </c>
      <c r="E617" s="423">
        <v>0</v>
      </c>
      <c r="F617" s="423">
        <v>0</v>
      </c>
      <c r="G617" s="423">
        <v>0</v>
      </c>
      <c r="H617" s="423">
        <v>0</v>
      </c>
    </row>
    <row r="618" spans="1:8" x14ac:dyDescent="0.3">
      <c r="A618" s="419" t="s">
        <v>2031</v>
      </c>
      <c r="B618" s="419" t="s">
        <v>1087</v>
      </c>
      <c r="C618" s="423">
        <v>2081</v>
      </c>
      <c r="D618" s="423">
        <v>2081</v>
      </c>
      <c r="E618" s="423">
        <v>312.20999999999998</v>
      </c>
      <c r="F618" s="423">
        <v>973.21</v>
      </c>
      <c r="G618" s="423">
        <v>1107.79</v>
      </c>
      <c r="H618" s="423">
        <v>46.77</v>
      </c>
    </row>
    <row r="619" spans="1:8" x14ac:dyDescent="0.3">
      <c r="A619" s="419" t="s">
        <v>2032</v>
      </c>
      <c r="B619" s="419" t="s">
        <v>722</v>
      </c>
      <c r="C619" s="423">
        <v>520</v>
      </c>
      <c r="D619" s="423">
        <v>520</v>
      </c>
      <c r="E619" s="423">
        <v>0</v>
      </c>
      <c r="F619" s="423">
        <v>0</v>
      </c>
      <c r="G619" s="423">
        <v>520</v>
      </c>
      <c r="H619" s="423">
        <v>0</v>
      </c>
    </row>
    <row r="620" spans="1:8" x14ac:dyDescent="0.3">
      <c r="A620" s="419" t="s">
        <v>3082</v>
      </c>
      <c r="B620" s="419" t="s">
        <v>794</v>
      </c>
      <c r="C620" s="423">
        <v>0</v>
      </c>
      <c r="D620" s="423">
        <v>0</v>
      </c>
      <c r="E620" s="423">
        <v>0</v>
      </c>
      <c r="F620" s="423">
        <v>0</v>
      </c>
      <c r="G620" s="423">
        <v>0</v>
      </c>
      <c r="H620" s="423">
        <v>0</v>
      </c>
    </row>
    <row r="621" spans="1:8" x14ac:dyDescent="0.3">
      <c r="A621" s="419" t="s">
        <v>2033</v>
      </c>
      <c r="B621" s="419" t="s">
        <v>646</v>
      </c>
      <c r="C621" s="424">
        <v>777</v>
      </c>
      <c r="D621" s="424">
        <v>777</v>
      </c>
      <c r="E621" s="424">
        <v>0</v>
      </c>
      <c r="F621" s="424">
        <v>820</v>
      </c>
      <c r="G621" s="424">
        <v>-43</v>
      </c>
      <c r="H621" s="424">
        <v>105.53</v>
      </c>
    </row>
    <row r="622" spans="1:8" x14ac:dyDescent="0.3">
      <c r="A622" s="419" t="s">
        <v>1091</v>
      </c>
      <c r="B622" s="425"/>
      <c r="C622" s="423"/>
      <c r="D622" s="423"/>
      <c r="E622" s="423"/>
      <c r="F622" s="423"/>
      <c r="G622" s="423"/>
      <c r="H622" s="423"/>
    </row>
    <row r="623" spans="1:8" x14ac:dyDescent="0.3">
      <c r="A623" s="381"/>
      <c r="B623" s="381"/>
      <c r="C623" s="382"/>
      <c r="D623" s="382"/>
      <c r="E623" s="382"/>
      <c r="F623" s="382"/>
      <c r="G623" s="382"/>
    </row>
    <row r="624" spans="1:8" x14ac:dyDescent="0.3">
      <c r="A624" s="419" t="s">
        <v>975</v>
      </c>
      <c r="B624" s="425"/>
      <c r="C624" s="423">
        <v>179120</v>
      </c>
      <c r="D624" s="423">
        <v>179120</v>
      </c>
      <c r="E624" s="423">
        <v>36277.9</v>
      </c>
      <c r="F624" s="423">
        <v>66842.67</v>
      </c>
      <c r="G624" s="423">
        <v>112277.33</v>
      </c>
      <c r="H624" s="423">
        <v>37.32</v>
      </c>
    </row>
    <row r="625" spans="1:8" x14ac:dyDescent="0.3">
      <c r="A625" s="419" t="s">
        <v>976</v>
      </c>
      <c r="B625" s="425"/>
      <c r="C625" s="424">
        <v>179120</v>
      </c>
      <c r="D625" s="424">
        <v>179120</v>
      </c>
      <c r="E625" s="424">
        <v>35832.93</v>
      </c>
      <c r="F625" s="424">
        <v>83056.72</v>
      </c>
      <c r="G625" s="424">
        <v>96063.28</v>
      </c>
      <c r="H625" s="424">
        <v>46.37</v>
      </c>
    </row>
    <row r="626" spans="1:8" x14ac:dyDescent="0.3">
      <c r="A626" s="419" t="s">
        <v>977</v>
      </c>
      <c r="B626" s="425"/>
      <c r="C626" s="423">
        <v>0</v>
      </c>
      <c r="D626" s="423">
        <v>0</v>
      </c>
      <c r="E626" s="423">
        <v>444.97</v>
      </c>
      <c r="F626" s="423">
        <v>-16214.05</v>
      </c>
      <c r="G626" s="423">
        <v>16214.05</v>
      </c>
      <c r="H626" s="423">
        <v>100</v>
      </c>
    </row>
    <row r="627" spans="1:8" x14ac:dyDescent="0.3">
      <c r="A627" s="381"/>
      <c r="B627" s="381"/>
      <c r="C627" s="382"/>
      <c r="D627" s="382"/>
      <c r="E627" s="382"/>
      <c r="F627" s="382"/>
      <c r="G627" s="382"/>
    </row>
    <row r="628" spans="1:8" x14ac:dyDescent="0.3">
      <c r="A628" s="419" t="s">
        <v>1092</v>
      </c>
      <c r="B628" s="418"/>
      <c r="C628" s="418"/>
      <c r="D628" s="418"/>
      <c r="E628" s="418"/>
      <c r="F628" s="418"/>
      <c r="G628" s="418"/>
      <c r="H628" s="418"/>
    </row>
    <row r="629" spans="1:8" x14ac:dyDescent="0.3">
      <c r="A629" s="419" t="s">
        <v>3083</v>
      </c>
      <c r="B629" s="419" t="s">
        <v>245</v>
      </c>
      <c r="C629" s="423">
        <v>0</v>
      </c>
      <c r="D629" s="423">
        <v>0</v>
      </c>
      <c r="E629" s="423">
        <v>0</v>
      </c>
      <c r="F629" s="423">
        <v>0</v>
      </c>
      <c r="G629" s="423">
        <v>0</v>
      </c>
      <c r="H629" s="423">
        <v>0</v>
      </c>
    </row>
    <row r="630" spans="1:8" x14ac:dyDescent="0.3">
      <c r="A630" s="419" t="s">
        <v>3084</v>
      </c>
      <c r="B630" s="419" t="s">
        <v>2602</v>
      </c>
      <c r="C630" s="423">
        <v>0</v>
      </c>
      <c r="D630" s="423">
        <v>0</v>
      </c>
      <c r="E630" s="423">
        <v>0</v>
      </c>
      <c r="F630" s="423">
        <v>0</v>
      </c>
      <c r="G630" s="423">
        <v>0</v>
      </c>
      <c r="H630" s="423">
        <v>0</v>
      </c>
    </row>
    <row r="631" spans="1:8" x14ac:dyDescent="0.3">
      <c r="A631" s="419" t="s">
        <v>3085</v>
      </c>
      <c r="B631" s="419" t="s">
        <v>525</v>
      </c>
      <c r="C631" s="423">
        <v>0</v>
      </c>
      <c r="D631" s="423">
        <v>0</v>
      </c>
      <c r="E631" s="423">
        <v>0</v>
      </c>
      <c r="F631" s="423">
        <v>0</v>
      </c>
      <c r="G631" s="423">
        <v>0</v>
      </c>
      <c r="H631" s="423">
        <v>0</v>
      </c>
    </row>
    <row r="632" spans="1:8" x14ac:dyDescent="0.3">
      <c r="A632" s="419" t="s">
        <v>3086</v>
      </c>
      <c r="B632" s="419" t="s">
        <v>2608</v>
      </c>
      <c r="C632" s="423">
        <v>0</v>
      </c>
      <c r="D632" s="423">
        <v>0</v>
      </c>
      <c r="E632" s="423">
        <v>0</v>
      </c>
      <c r="F632" s="423">
        <v>0</v>
      </c>
      <c r="G632" s="423">
        <v>0</v>
      </c>
      <c r="H632" s="423">
        <v>0</v>
      </c>
    </row>
    <row r="633" spans="1:8" x14ac:dyDescent="0.3">
      <c r="A633" s="419" t="s">
        <v>3087</v>
      </c>
      <c r="B633" s="419" t="s">
        <v>2610</v>
      </c>
      <c r="C633" s="423">
        <v>0</v>
      </c>
      <c r="D633" s="423">
        <v>0</v>
      </c>
      <c r="E633" s="423">
        <v>0</v>
      </c>
      <c r="F633" s="423">
        <v>0</v>
      </c>
      <c r="G633" s="423">
        <v>0</v>
      </c>
      <c r="H633" s="423">
        <v>0</v>
      </c>
    </row>
    <row r="634" spans="1:8" x14ac:dyDescent="0.3">
      <c r="A634" s="419" t="s">
        <v>3088</v>
      </c>
      <c r="B634" s="419" t="s">
        <v>2614</v>
      </c>
      <c r="C634" s="423">
        <v>0</v>
      </c>
      <c r="D634" s="423">
        <v>0</v>
      </c>
      <c r="E634" s="423">
        <v>0</v>
      </c>
      <c r="F634" s="423">
        <v>0</v>
      </c>
      <c r="G634" s="423">
        <v>0</v>
      </c>
      <c r="H634" s="423">
        <v>0</v>
      </c>
    </row>
    <row r="635" spans="1:8" x14ac:dyDescent="0.3">
      <c r="A635" s="419" t="s">
        <v>2034</v>
      </c>
      <c r="B635" s="419" t="s">
        <v>1094</v>
      </c>
      <c r="C635" s="423">
        <v>1031</v>
      </c>
      <c r="D635" s="423">
        <v>1031</v>
      </c>
      <c r="E635" s="423">
        <v>0</v>
      </c>
      <c r="F635" s="423">
        <v>0</v>
      </c>
      <c r="G635" s="423">
        <v>1031</v>
      </c>
      <c r="H635" s="423">
        <v>0</v>
      </c>
    </row>
    <row r="636" spans="1:8" x14ac:dyDescent="0.3">
      <c r="A636" s="419" t="s">
        <v>3089</v>
      </c>
      <c r="B636" s="419" t="s">
        <v>3090</v>
      </c>
      <c r="C636" s="423">
        <v>0</v>
      </c>
      <c r="D636" s="423">
        <v>0</v>
      </c>
      <c r="E636" s="423">
        <v>0</v>
      </c>
      <c r="F636" s="423">
        <v>0</v>
      </c>
      <c r="G636" s="423">
        <v>0</v>
      </c>
      <c r="H636" s="423">
        <v>0</v>
      </c>
    </row>
    <row r="637" spans="1:8" x14ac:dyDescent="0.3">
      <c r="A637" s="419" t="s">
        <v>2035</v>
      </c>
      <c r="B637" s="419" t="s">
        <v>984</v>
      </c>
      <c r="C637" s="423">
        <v>42281</v>
      </c>
      <c r="D637" s="423">
        <v>42281</v>
      </c>
      <c r="E637" s="423">
        <v>24183.67</v>
      </c>
      <c r="F637" s="423">
        <v>24183.67</v>
      </c>
      <c r="G637" s="423">
        <v>18097.330000000002</v>
      </c>
      <c r="H637" s="423">
        <v>57.2</v>
      </c>
    </row>
    <row r="638" spans="1:8" x14ac:dyDescent="0.3">
      <c r="A638" s="419" t="s">
        <v>3091</v>
      </c>
      <c r="B638" s="419" t="s">
        <v>244</v>
      </c>
      <c r="C638" s="423">
        <v>0</v>
      </c>
      <c r="D638" s="423">
        <v>0</v>
      </c>
      <c r="E638" s="423">
        <v>0</v>
      </c>
      <c r="F638" s="423">
        <v>0</v>
      </c>
      <c r="G638" s="423">
        <v>0</v>
      </c>
      <c r="H638" s="423">
        <v>0</v>
      </c>
    </row>
    <row r="639" spans="1:8" x14ac:dyDescent="0.3">
      <c r="A639" s="419" t="s">
        <v>3092</v>
      </c>
      <c r="B639" s="419" t="s">
        <v>2663</v>
      </c>
      <c r="C639" s="423">
        <v>0</v>
      </c>
      <c r="D639" s="423">
        <v>0</v>
      </c>
      <c r="E639" s="423">
        <v>0</v>
      </c>
      <c r="F639" s="423">
        <v>0</v>
      </c>
      <c r="G639" s="423">
        <v>0</v>
      </c>
      <c r="H639" s="423">
        <v>0</v>
      </c>
    </row>
    <row r="640" spans="1:8" x14ac:dyDescent="0.3">
      <c r="A640" s="419" t="s">
        <v>3093</v>
      </c>
      <c r="B640" s="419" t="s">
        <v>575</v>
      </c>
      <c r="C640" s="423">
        <v>0</v>
      </c>
      <c r="D640" s="423">
        <v>0</v>
      </c>
      <c r="E640" s="423">
        <v>0</v>
      </c>
      <c r="F640" s="423">
        <v>0</v>
      </c>
      <c r="G640" s="423">
        <v>0</v>
      </c>
      <c r="H640" s="423">
        <v>0</v>
      </c>
    </row>
    <row r="641" spans="1:8" x14ac:dyDescent="0.3">
      <c r="A641" s="419" t="s">
        <v>3094</v>
      </c>
      <c r="B641" s="419" t="s">
        <v>2807</v>
      </c>
      <c r="C641" s="423">
        <v>0</v>
      </c>
      <c r="D641" s="423">
        <v>0</v>
      </c>
      <c r="E641" s="423">
        <v>0</v>
      </c>
      <c r="F641" s="423">
        <v>0</v>
      </c>
      <c r="G641" s="423">
        <v>0</v>
      </c>
      <c r="H641" s="423">
        <v>0</v>
      </c>
    </row>
    <row r="642" spans="1:8" x14ac:dyDescent="0.3">
      <c r="A642" s="419" t="s">
        <v>2036</v>
      </c>
      <c r="B642" s="419" t="s">
        <v>1097</v>
      </c>
      <c r="C642" s="423">
        <v>42281</v>
      </c>
      <c r="D642" s="423">
        <v>42281</v>
      </c>
      <c r="E642" s="423">
        <v>0</v>
      </c>
      <c r="F642" s="423">
        <v>0</v>
      </c>
      <c r="G642" s="423">
        <v>42281</v>
      </c>
      <c r="H642" s="423">
        <v>0</v>
      </c>
    </row>
    <row r="643" spans="1:8" x14ac:dyDescent="0.3">
      <c r="A643" s="419" t="s">
        <v>2037</v>
      </c>
      <c r="B643" s="419" t="s">
        <v>722</v>
      </c>
      <c r="C643" s="424">
        <v>1031</v>
      </c>
      <c r="D643" s="424">
        <v>1031</v>
      </c>
      <c r="E643" s="424">
        <v>0</v>
      </c>
      <c r="F643" s="424">
        <v>0</v>
      </c>
      <c r="G643" s="424">
        <v>1031</v>
      </c>
      <c r="H643" s="424">
        <v>0</v>
      </c>
    </row>
    <row r="644" spans="1:8" x14ac:dyDescent="0.3">
      <c r="A644" s="419" t="s">
        <v>1099</v>
      </c>
      <c r="B644" s="425"/>
      <c r="C644" s="423"/>
      <c r="D644" s="423"/>
      <c r="E644" s="423"/>
      <c r="F644" s="423"/>
      <c r="G644" s="423"/>
      <c r="H644" s="423"/>
    </row>
    <row r="645" spans="1:8" x14ac:dyDescent="0.3">
      <c r="A645" s="381"/>
      <c r="B645" s="381"/>
      <c r="C645" s="382"/>
      <c r="D645" s="382"/>
      <c r="E645" s="382"/>
      <c r="F645" s="382"/>
      <c r="G645" s="382"/>
    </row>
    <row r="646" spans="1:8" x14ac:dyDescent="0.3">
      <c r="A646" s="419" t="s">
        <v>975</v>
      </c>
      <c r="B646" s="425"/>
      <c r="C646" s="423">
        <v>43312</v>
      </c>
      <c r="D646" s="423">
        <v>43312</v>
      </c>
      <c r="E646" s="423">
        <v>24183.67</v>
      </c>
      <c r="F646" s="423">
        <v>24183.67</v>
      </c>
      <c r="G646" s="423">
        <v>19128.330000000002</v>
      </c>
      <c r="H646" s="423">
        <v>55.84</v>
      </c>
    </row>
    <row r="647" spans="1:8" x14ac:dyDescent="0.3">
      <c r="A647" s="419" t="s">
        <v>976</v>
      </c>
      <c r="B647" s="425"/>
      <c r="C647" s="424">
        <v>43312</v>
      </c>
      <c r="D647" s="424">
        <v>43312</v>
      </c>
      <c r="E647" s="424">
        <v>0</v>
      </c>
      <c r="F647" s="424">
        <v>0</v>
      </c>
      <c r="G647" s="424">
        <v>43312</v>
      </c>
      <c r="H647" s="424">
        <v>0</v>
      </c>
    </row>
    <row r="648" spans="1:8" x14ac:dyDescent="0.3">
      <c r="A648" s="419" t="s">
        <v>977</v>
      </c>
      <c r="B648" s="425"/>
      <c r="C648" s="423">
        <v>0</v>
      </c>
      <c r="D648" s="423">
        <v>0</v>
      </c>
      <c r="E648" s="423">
        <v>24183.67</v>
      </c>
      <c r="F648" s="423">
        <v>24183.67</v>
      </c>
      <c r="G648" s="423">
        <v>-24183.67</v>
      </c>
      <c r="H648" s="423">
        <v>100</v>
      </c>
    </row>
    <row r="649" spans="1:8" x14ac:dyDescent="0.3">
      <c r="A649" s="381"/>
      <c r="B649" s="381"/>
      <c r="C649" s="382"/>
      <c r="D649" s="382"/>
      <c r="E649" s="382"/>
      <c r="F649" s="382"/>
      <c r="G649" s="382"/>
    </row>
    <row r="650" spans="1:8" x14ac:dyDescent="0.3">
      <c r="A650" s="419" t="s">
        <v>1100</v>
      </c>
      <c r="B650" s="418"/>
      <c r="C650" s="418"/>
      <c r="D650" s="418"/>
      <c r="E650" s="418"/>
      <c r="F650" s="418"/>
      <c r="G650" s="418"/>
      <c r="H650" s="418"/>
    </row>
    <row r="651" spans="1:8" x14ac:dyDescent="0.3">
      <c r="A651" s="419" t="s">
        <v>3095</v>
      </c>
      <c r="B651" s="419" t="s">
        <v>3096</v>
      </c>
      <c r="C651" s="423">
        <v>0</v>
      </c>
      <c r="D651" s="423">
        <v>0</v>
      </c>
      <c r="E651" s="423">
        <v>0</v>
      </c>
      <c r="F651" s="423">
        <v>0</v>
      </c>
      <c r="G651" s="423">
        <v>0</v>
      </c>
      <c r="H651" s="423">
        <v>0</v>
      </c>
    </row>
    <row r="652" spans="1:8" x14ac:dyDescent="0.3">
      <c r="A652" s="419" t="s">
        <v>3097</v>
      </c>
      <c r="B652" s="419" t="s">
        <v>3098</v>
      </c>
      <c r="C652" s="423">
        <v>0</v>
      </c>
      <c r="D652" s="423">
        <v>0</v>
      </c>
      <c r="E652" s="423">
        <v>0</v>
      </c>
      <c r="F652" s="423">
        <v>0</v>
      </c>
      <c r="G652" s="423">
        <v>0</v>
      </c>
      <c r="H652" s="423">
        <v>0</v>
      </c>
    </row>
    <row r="653" spans="1:8" x14ac:dyDescent="0.3">
      <c r="A653" s="419" t="s">
        <v>3099</v>
      </c>
      <c r="B653" s="419" t="s">
        <v>3100</v>
      </c>
      <c r="C653" s="423">
        <v>0</v>
      </c>
      <c r="D653" s="423">
        <v>0</v>
      </c>
      <c r="E653" s="423">
        <v>0</v>
      </c>
      <c r="F653" s="423">
        <v>0</v>
      </c>
      <c r="G653" s="423">
        <v>0</v>
      </c>
      <c r="H653" s="423">
        <v>0</v>
      </c>
    </row>
    <row r="654" spans="1:8" x14ac:dyDescent="0.3">
      <c r="A654" s="419" t="s">
        <v>3101</v>
      </c>
      <c r="B654" s="419" t="s">
        <v>3102</v>
      </c>
      <c r="C654" s="423">
        <v>0</v>
      </c>
      <c r="D654" s="423">
        <v>0</v>
      </c>
      <c r="E654" s="423">
        <v>0</v>
      </c>
      <c r="F654" s="423">
        <v>0</v>
      </c>
      <c r="G654" s="423">
        <v>0</v>
      </c>
      <c r="H654" s="423">
        <v>0</v>
      </c>
    </row>
    <row r="655" spans="1:8" x14ac:dyDescent="0.3">
      <c r="A655" s="419" t="s">
        <v>3103</v>
      </c>
      <c r="B655" s="419" t="s">
        <v>3104</v>
      </c>
      <c r="C655" s="423">
        <v>0</v>
      </c>
      <c r="D655" s="423">
        <v>0</v>
      </c>
      <c r="E655" s="423">
        <v>0</v>
      </c>
      <c r="F655" s="423">
        <v>0</v>
      </c>
      <c r="G655" s="423">
        <v>0</v>
      </c>
      <c r="H655" s="423">
        <v>0</v>
      </c>
    </row>
    <row r="656" spans="1:8" x14ac:dyDescent="0.3">
      <c r="A656" s="419" t="s">
        <v>3105</v>
      </c>
      <c r="B656" s="419" t="s">
        <v>3106</v>
      </c>
      <c r="C656" s="423">
        <v>0</v>
      </c>
      <c r="D656" s="423">
        <v>0</v>
      </c>
      <c r="E656" s="423">
        <v>0</v>
      </c>
      <c r="F656" s="423">
        <v>0</v>
      </c>
      <c r="G656" s="423">
        <v>0</v>
      </c>
      <c r="H656" s="423">
        <v>0</v>
      </c>
    </row>
    <row r="657" spans="1:8" x14ac:dyDescent="0.3">
      <c r="A657" s="419" t="s">
        <v>3107</v>
      </c>
      <c r="B657" s="419" t="s">
        <v>3108</v>
      </c>
      <c r="C657" s="423">
        <v>0</v>
      </c>
      <c r="D657" s="423">
        <v>0</v>
      </c>
      <c r="E657" s="423">
        <v>0</v>
      </c>
      <c r="F657" s="423">
        <v>0</v>
      </c>
      <c r="G657" s="423">
        <v>0</v>
      </c>
      <c r="H657" s="423">
        <v>0</v>
      </c>
    </row>
    <row r="658" spans="1:8" x14ac:dyDescent="0.3">
      <c r="A658" s="419" t="s">
        <v>3109</v>
      </c>
      <c r="B658" s="419" t="s">
        <v>3110</v>
      </c>
      <c r="C658" s="423">
        <v>0</v>
      </c>
      <c r="D658" s="423">
        <v>0</v>
      </c>
      <c r="E658" s="423">
        <v>0</v>
      </c>
      <c r="F658" s="423">
        <v>0</v>
      </c>
      <c r="G658" s="423">
        <v>0</v>
      </c>
      <c r="H658" s="423">
        <v>0</v>
      </c>
    </row>
    <row r="659" spans="1:8" x14ac:dyDescent="0.3">
      <c r="A659" s="419" t="s">
        <v>3111</v>
      </c>
      <c r="B659" s="419" t="s">
        <v>3112</v>
      </c>
      <c r="C659" s="423">
        <v>0</v>
      </c>
      <c r="D659" s="423">
        <v>0</v>
      </c>
      <c r="E659" s="423">
        <v>0</v>
      </c>
      <c r="F659" s="423">
        <v>0</v>
      </c>
      <c r="G659" s="423">
        <v>0</v>
      </c>
      <c r="H659" s="423">
        <v>0</v>
      </c>
    </row>
    <row r="660" spans="1:8" x14ac:dyDescent="0.3">
      <c r="A660" s="419" t="s">
        <v>3113</v>
      </c>
      <c r="B660" s="419" t="s">
        <v>3114</v>
      </c>
      <c r="C660" s="423">
        <v>0</v>
      </c>
      <c r="D660" s="423">
        <v>0</v>
      </c>
      <c r="E660" s="423">
        <v>0</v>
      </c>
      <c r="F660" s="423">
        <v>0</v>
      </c>
      <c r="G660" s="423">
        <v>0</v>
      </c>
      <c r="H660" s="423">
        <v>0</v>
      </c>
    </row>
    <row r="661" spans="1:8" x14ac:dyDescent="0.3">
      <c r="A661" s="419" t="s">
        <v>3115</v>
      </c>
      <c r="B661" s="419" t="s">
        <v>1102</v>
      </c>
      <c r="C661" s="423">
        <v>0</v>
      </c>
      <c r="D661" s="423">
        <v>0</v>
      </c>
      <c r="E661" s="423">
        <v>0</v>
      </c>
      <c r="F661" s="423">
        <v>0</v>
      </c>
      <c r="G661" s="423">
        <v>0</v>
      </c>
      <c r="H661" s="423">
        <v>0</v>
      </c>
    </row>
    <row r="662" spans="1:8" x14ac:dyDescent="0.3">
      <c r="A662" s="419" t="s">
        <v>3116</v>
      </c>
      <c r="B662" s="419" t="s">
        <v>1102</v>
      </c>
      <c r="C662" s="423">
        <v>0</v>
      </c>
      <c r="D662" s="423">
        <v>0</v>
      </c>
      <c r="E662" s="423">
        <v>0</v>
      </c>
      <c r="F662" s="423">
        <v>0</v>
      </c>
      <c r="G662" s="423">
        <v>0</v>
      </c>
      <c r="H662" s="423">
        <v>0</v>
      </c>
    </row>
    <row r="663" spans="1:8" x14ac:dyDescent="0.3">
      <c r="A663" s="419" t="s">
        <v>3117</v>
      </c>
      <c r="B663" s="419" t="s">
        <v>1102</v>
      </c>
      <c r="C663" s="423">
        <v>0</v>
      </c>
      <c r="D663" s="423">
        <v>0</v>
      </c>
      <c r="E663" s="423">
        <v>0</v>
      </c>
      <c r="F663" s="423">
        <v>0</v>
      </c>
      <c r="G663" s="423">
        <v>0</v>
      </c>
      <c r="H663" s="423">
        <v>0</v>
      </c>
    </row>
    <row r="664" spans="1:8" x14ac:dyDescent="0.3">
      <c r="A664" s="419" t="s">
        <v>3118</v>
      </c>
      <c r="B664" s="419" t="s">
        <v>1102</v>
      </c>
      <c r="C664" s="423">
        <v>0</v>
      </c>
      <c r="D664" s="423">
        <v>0</v>
      </c>
      <c r="E664" s="423">
        <v>0</v>
      </c>
      <c r="F664" s="423">
        <v>0</v>
      </c>
      <c r="G664" s="423">
        <v>0</v>
      </c>
      <c r="H664" s="423">
        <v>0</v>
      </c>
    </row>
    <row r="665" spans="1:8" x14ac:dyDescent="0.3">
      <c r="A665" s="419" t="s">
        <v>3119</v>
      </c>
      <c r="B665" s="419" t="s">
        <v>1102</v>
      </c>
      <c r="C665" s="423">
        <v>0</v>
      </c>
      <c r="D665" s="423">
        <v>0</v>
      </c>
      <c r="E665" s="423">
        <v>0</v>
      </c>
      <c r="F665" s="423">
        <v>0</v>
      </c>
      <c r="G665" s="423">
        <v>0</v>
      </c>
      <c r="H665" s="423">
        <v>0</v>
      </c>
    </row>
    <row r="666" spans="1:8" x14ac:dyDescent="0.3">
      <c r="A666" s="419" t="s">
        <v>2038</v>
      </c>
      <c r="B666" s="419" t="s">
        <v>1102</v>
      </c>
      <c r="C666" s="423">
        <v>26010</v>
      </c>
      <c r="D666" s="423">
        <v>26010</v>
      </c>
      <c r="E666" s="423">
        <v>0</v>
      </c>
      <c r="F666" s="423">
        <v>0</v>
      </c>
      <c r="G666" s="423">
        <v>26010</v>
      </c>
      <c r="H666" s="423">
        <v>0</v>
      </c>
    </row>
    <row r="667" spans="1:8" x14ac:dyDescent="0.3">
      <c r="A667" s="419" t="s">
        <v>3120</v>
      </c>
      <c r="B667" s="419" t="s">
        <v>3121</v>
      </c>
      <c r="C667" s="423">
        <v>0</v>
      </c>
      <c r="D667" s="423">
        <v>0</v>
      </c>
      <c r="E667" s="423">
        <v>0</v>
      </c>
      <c r="F667" s="423">
        <v>0</v>
      </c>
      <c r="G667" s="423">
        <v>0</v>
      </c>
      <c r="H667" s="423">
        <v>0</v>
      </c>
    </row>
    <row r="668" spans="1:8" x14ac:dyDescent="0.3">
      <c r="A668" s="419" t="s">
        <v>3122</v>
      </c>
      <c r="B668" s="419" t="s">
        <v>3121</v>
      </c>
      <c r="C668" s="423">
        <v>0</v>
      </c>
      <c r="D668" s="423">
        <v>0</v>
      </c>
      <c r="E668" s="423">
        <v>0</v>
      </c>
      <c r="F668" s="423">
        <v>0</v>
      </c>
      <c r="G668" s="423">
        <v>0</v>
      </c>
      <c r="H668" s="423">
        <v>0</v>
      </c>
    </row>
    <row r="669" spans="1:8" x14ac:dyDescent="0.3">
      <c r="A669" s="419" t="s">
        <v>3123</v>
      </c>
      <c r="B669" s="419" t="s">
        <v>3121</v>
      </c>
      <c r="C669" s="423">
        <v>0</v>
      </c>
      <c r="D669" s="423">
        <v>0</v>
      </c>
      <c r="E669" s="423">
        <v>0</v>
      </c>
      <c r="F669" s="423">
        <v>0</v>
      </c>
      <c r="G669" s="423">
        <v>0</v>
      </c>
      <c r="H669" s="423">
        <v>0</v>
      </c>
    </row>
    <row r="670" spans="1:8" x14ac:dyDescent="0.3">
      <c r="A670" s="419" t="s">
        <v>3124</v>
      </c>
      <c r="B670" s="419" t="s">
        <v>3125</v>
      </c>
      <c r="C670" s="423">
        <v>0</v>
      </c>
      <c r="D670" s="423">
        <v>0</v>
      </c>
      <c r="E670" s="423">
        <v>0</v>
      </c>
      <c r="F670" s="423">
        <v>0</v>
      </c>
      <c r="G670" s="423">
        <v>0</v>
      </c>
      <c r="H670" s="423">
        <v>0</v>
      </c>
    </row>
    <row r="671" spans="1:8" x14ac:dyDescent="0.3">
      <c r="A671" s="419" t="s">
        <v>3126</v>
      </c>
      <c r="B671" s="419" t="s">
        <v>3125</v>
      </c>
      <c r="C671" s="423">
        <v>0</v>
      </c>
      <c r="D671" s="423">
        <v>0</v>
      </c>
      <c r="E671" s="423">
        <v>0</v>
      </c>
      <c r="F671" s="423">
        <v>0</v>
      </c>
      <c r="G671" s="423">
        <v>0</v>
      </c>
      <c r="H671" s="423">
        <v>0</v>
      </c>
    </row>
    <row r="672" spans="1:8" x14ac:dyDescent="0.3">
      <c r="A672" s="419" t="s">
        <v>3127</v>
      </c>
      <c r="B672" s="419" t="s">
        <v>3125</v>
      </c>
      <c r="C672" s="423">
        <v>0</v>
      </c>
      <c r="D672" s="423">
        <v>0</v>
      </c>
      <c r="E672" s="423">
        <v>0</v>
      </c>
      <c r="F672" s="423">
        <v>0</v>
      </c>
      <c r="G672" s="423">
        <v>0</v>
      </c>
      <c r="H672" s="423">
        <v>0</v>
      </c>
    </row>
    <row r="673" spans="1:8" x14ac:dyDescent="0.3">
      <c r="A673" s="419" t="s">
        <v>3128</v>
      </c>
      <c r="B673" s="419" t="s">
        <v>3125</v>
      </c>
      <c r="C673" s="423">
        <v>0</v>
      </c>
      <c r="D673" s="423">
        <v>0</v>
      </c>
      <c r="E673" s="423">
        <v>0</v>
      </c>
      <c r="F673" s="423">
        <v>0</v>
      </c>
      <c r="G673" s="423">
        <v>0</v>
      </c>
      <c r="H673" s="423">
        <v>0</v>
      </c>
    </row>
    <row r="674" spans="1:8" x14ac:dyDescent="0.3">
      <c r="A674" s="419" t="s">
        <v>3129</v>
      </c>
      <c r="B674" s="419" t="s">
        <v>3130</v>
      </c>
      <c r="C674" s="423">
        <v>0</v>
      </c>
      <c r="D674" s="423">
        <v>0</v>
      </c>
      <c r="E674" s="423">
        <v>0</v>
      </c>
      <c r="F674" s="423">
        <v>0</v>
      </c>
      <c r="G674" s="423">
        <v>0</v>
      </c>
      <c r="H674" s="423">
        <v>0</v>
      </c>
    </row>
    <row r="675" spans="1:8" x14ac:dyDescent="0.3">
      <c r="A675" s="419" t="s">
        <v>3131</v>
      </c>
      <c r="B675" s="419" t="s">
        <v>3132</v>
      </c>
      <c r="C675" s="423">
        <v>0</v>
      </c>
      <c r="D675" s="423">
        <v>0</v>
      </c>
      <c r="E675" s="423">
        <v>0</v>
      </c>
      <c r="F675" s="423">
        <v>0</v>
      </c>
      <c r="G675" s="423">
        <v>0</v>
      </c>
      <c r="H675" s="423">
        <v>0</v>
      </c>
    </row>
    <row r="676" spans="1:8" x14ac:dyDescent="0.3">
      <c r="A676" s="419" t="s">
        <v>3133</v>
      </c>
      <c r="B676" s="419" t="s">
        <v>245</v>
      </c>
      <c r="C676" s="423">
        <v>0</v>
      </c>
      <c r="D676" s="423">
        <v>0</v>
      </c>
      <c r="E676" s="423">
        <v>0</v>
      </c>
      <c r="F676" s="423">
        <v>0</v>
      </c>
      <c r="G676" s="423">
        <v>0</v>
      </c>
      <c r="H676" s="423">
        <v>0</v>
      </c>
    </row>
    <row r="677" spans="1:8" x14ac:dyDescent="0.3">
      <c r="A677" s="419" t="s">
        <v>3134</v>
      </c>
      <c r="B677" s="419" t="s">
        <v>2602</v>
      </c>
      <c r="C677" s="423">
        <v>0</v>
      </c>
      <c r="D677" s="423">
        <v>0</v>
      </c>
      <c r="E677" s="423">
        <v>0</v>
      </c>
      <c r="F677" s="423">
        <v>0</v>
      </c>
      <c r="G677" s="423">
        <v>0</v>
      </c>
      <c r="H677" s="423">
        <v>0</v>
      </c>
    </row>
    <row r="678" spans="1:8" x14ac:dyDescent="0.3">
      <c r="A678" s="419" t="s">
        <v>3135</v>
      </c>
      <c r="B678" s="419" t="s">
        <v>525</v>
      </c>
      <c r="C678" s="423">
        <v>0</v>
      </c>
      <c r="D678" s="423">
        <v>0</v>
      </c>
      <c r="E678" s="423">
        <v>0</v>
      </c>
      <c r="F678" s="423">
        <v>0</v>
      </c>
      <c r="G678" s="423">
        <v>0</v>
      </c>
      <c r="H678" s="423">
        <v>0</v>
      </c>
    </row>
    <row r="679" spans="1:8" x14ac:dyDescent="0.3">
      <c r="A679" s="419" t="s">
        <v>3136</v>
      </c>
      <c r="B679" s="419" t="s">
        <v>2608</v>
      </c>
      <c r="C679" s="423">
        <v>0</v>
      </c>
      <c r="D679" s="423">
        <v>0</v>
      </c>
      <c r="E679" s="423">
        <v>0</v>
      </c>
      <c r="F679" s="423">
        <v>0</v>
      </c>
      <c r="G679" s="423">
        <v>0</v>
      </c>
      <c r="H679" s="423">
        <v>0</v>
      </c>
    </row>
    <row r="680" spans="1:8" x14ac:dyDescent="0.3">
      <c r="A680" s="419" t="s">
        <v>3137</v>
      </c>
      <c r="B680" s="419" t="s">
        <v>2610</v>
      </c>
      <c r="C680" s="423">
        <v>0</v>
      </c>
      <c r="D680" s="423">
        <v>0</v>
      </c>
      <c r="E680" s="423">
        <v>0</v>
      </c>
      <c r="F680" s="423">
        <v>0</v>
      </c>
      <c r="G680" s="423">
        <v>0</v>
      </c>
      <c r="H680" s="423">
        <v>0</v>
      </c>
    </row>
    <row r="681" spans="1:8" x14ac:dyDescent="0.3">
      <c r="A681" s="419" t="s">
        <v>3138</v>
      </c>
      <c r="B681" s="419" t="s">
        <v>2614</v>
      </c>
      <c r="C681" s="423">
        <v>0</v>
      </c>
      <c r="D681" s="423">
        <v>0</v>
      </c>
      <c r="E681" s="423">
        <v>0</v>
      </c>
      <c r="F681" s="423">
        <v>0</v>
      </c>
      <c r="G681" s="423">
        <v>0</v>
      </c>
      <c r="H681" s="423">
        <v>0</v>
      </c>
    </row>
    <row r="682" spans="1:8" x14ac:dyDescent="0.3">
      <c r="A682" s="419" t="s">
        <v>3139</v>
      </c>
      <c r="B682" s="419" t="s">
        <v>3140</v>
      </c>
      <c r="C682" s="423">
        <v>0</v>
      </c>
      <c r="D682" s="423">
        <v>0</v>
      </c>
      <c r="E682" s="423">
        <v>0</v>
      </c>
      <c r="F682" s="423">
        <v>0</v>
      </c>
      <c r="G682" s="423">
        <v>0</v>
      </c>
      <c r="H682" s="423">
        <v>0</v>
      </c>
    </row>
    <row r="683" spans="1:8" x14ac:dyDescent="0.3">
      <c r="A683" s="419" t="s">
        <v>3141</v>
      </c>
      <c r="B683" s="419" t="s">
        <v>2663</v>
      </c>
      <c r="C683" s="423">
        <v>0</v>
      </c>
      <c r="D683" s="423">
        <v>0</v>
      </c>
      <c r="E683" s="423">
        <v>0</v>
      </c>
      <c r="F683" s="423">
        <v>0</v>
      </c>
      <c r="G683" s="423">
        <v>0</v>
      </c>
      <c r="H683" s="423">
        <v>0</v>
      </c>
    </row>
    <row r="684" spans="1:8" x14ac:dyDescent="0.3">
      <c r="A684" s="419" t="s">
        <v>3142</v>
      </c>
      <c r="B684" s="419" t="s">
        <v>3143</v>
      </c>
      <c r="C684" s="423">
        <v>0</v>
      </c>
      <c r="D684" s="423">
        <v>0</v>
      </c>
      <c r="E684" s="423">
        <v>0</v>
      </c>
      <c r="F684" s="423">
        <v>0</v>
      </c>
      <c r="G684" s="423">
        <v>0</v>
      </c>
      <c r="H684" s="423">
        <v>0</v>
      </c>
    </row>
    <row r="685" spans="1:8" x14ac:dyDescent="0.3">
      <c r="A685" s="419" t="s">
        <v>3144</v>
      </c>
      <c r="B685" s="419" t="s">
        <v>3145</v>
      </c>
      <c r="C685" s="423">
        <v>0</v>
      </c>
      <c r="D685" s="423">
        <v>0</v>
      </c>
      <c r="E685" s="423">
        <v>0</v>
      </c>
      <c r="F685" s="423">
        <v>0</v>
      </c>
      <c r="G685" s="423">
        <v>0</v>
      </c>
      <c r="H685" s="423">
        <v>0</v>
      </c>
    </row>
    <row r="686" spans="1:8" x14ac:dyDescent="0.3">
      <c r="A686" s="419" t="s">
        <v>3146</v>
      </c>
      <c r="B686" s="419" t="s">
        <v>3147</v>
      </c>
      <c r="C686" s="423">
        <v>0</v>
      </c>
      <c r="D686" s="423">
        <v>0</v>
      </c>
      <c r="E686" s="423">
        <v>0</v>
      </c>
      <c r="F686" s="423">
        <v>0</v>
      </c>
      <c r="G686" s="423">
        <v>0</v>
      </c>
      <c r="H686" s="423">
        <v>0</v>
      </c>
    </row>
    <row r="687" spans="1:8" x14ac:dyDescent="0.3">
      <c r="A687" s="419" t="s">
        <v>3148</v>
      </c>
      <c r="B687" s="419" t="s">
        <v>3149</v>
      </c>
      <c r="C687" s="423">
        <v>0</v>
      </c>
      <c r="D687" s="423">
        <v>0</v>
      </c>
      <c r="E687" s="423">
        <v>0</v>
      </c>
      <c r="F687" s="423">
        <v>0</v>
      </c>
      <c r="G687" s="423">
        <v>0</v>
      </c>
      <c r="H687" s="423">
        <v>0</v>
      </c>
    </row>
    <row r="688" spans="1:8" x14ac:dyDescent="0.3">
      <c r="A688" s="419" t="s">
        <v>3150</v>
      </c>
      <c r="B688" s="419" t="s">
        <v>3151</v>
      </c>
      <c r="C688" s="423">
        <v>0</v>
      </c>
      <c r="D688" s="423">
        <v>0</v>
      </c>
      <c r="E688" s="423">
        <v>0</v>
      </c>
      <c r="F688" s="423">
        <v>0</v>
      </c>
      <c r="G688" s="423">
        <v>0</v>
      </c>
      <c r="H688" s="423">
        <v>0</v>
      </c>
    </row>
    <row r="689" spans="1:8" x14ac:dyDescent="0.3">
      <c r="A689" s="419" t="s">
        <v>3152</v>
      </c>
      <c r="B689" s="419" t="s">
        <v>3147</v>
      </c>
      <c r="C689" s="423">
        <v>0</v>
      </c>
      <c r="D689" s="423">
        <v>0</v>
      </c>
      <c r="E689" s="423">
        <v>0</v>
      </c>
      <c r="F689" s="423">
        <v>0</v>
      </c>
      <c r="G689" s="423">
        <v>0</v>
      </c>
      <c r="H689" s="423">
        <v>0</v>
      </c>
    </row>
    <row r="690" spans="1:8" x14ac:dyDescent="0.3">
      <c r="A690" s="419" t="s">
        <v>3153</v>
      </c>
      <c r="B690" s="419" t="s">
        <v>3154</v>
      </c>
      <c r="C690" s="423">
        <v>0</v>
      </c>
      <c r="D690" s="423">
        <v>0</v>
      </c>
      <c r="E690" s="423">
        <v>0</v>
      </c>
      <c r="F690" s="423">
        <v>0</v>
      </c>
      <c r="G690" s="423">
        <v>0</v>
      </c>
      <c r="H690" s="423">
        <v>0</v>
      </c>
    </row>
    <row r="691" spans="1:8" x14ac:dyDescent="0.3">
      <c r="A691" s="419" t="s">
        <v>3155</v>
      </c>
      <c r="B691" s="419" t="s">
        <v>3156</v>
      </c>
      <c r="C691" s="423">
        <v>0</v>
      </c>
      <c r="D691" s="423">
        <v>0</v>
      </c>
      <c r="E691" s="423">
        <v>0</v>
      </c>
      <c r="F691" s="423">
        <v>0</v>
      </c>
      <c r="G691" s="423">
        <v>0</v>
      </c>
      <c r="H691" s="423">
        <v>0</v>
      </c>
    </row>
    <row r="692" spans="1:8" x14ac:dyDescent="0.3">
      <c r="A692" s="419" t="s">
        <v>3157</v>
      </c>
      <c r="B692" s="419" t="s">
        <v>3158</v>
      </c>
      <c r="C692" s="423">
        <v>0</v>
      </c>
      <c r="D692" s="423">
        <v>0</v>
      </c>
      <c r="E692" s="423">
        <v>0</v>
      </c>
      <c r="F692" s="423">
        <v>0</v>
      </c>
      <c r="G692" s="423">
        <v>0</v>
      </c>
      <c r="H692" s="423">
        <v>0</v>
      </c>
    </row>
    <row r="693" spans="1:8" x14ac:dyDescent="0.3">
      <c r="A693" s="419" t="s">
        <v>3159</v>
      </c>
      <c r="B693" s="419" t="s">
        <v>3160</v>
      </c>
      <c r="C693" s="423">
        <v>0</v>
      </c>
      <c r="D693" s="423">
        <v>0</v>
      </c>
      <c r="E693" s="423">
        <v>0</v>
      </c>
      <c r="F693" s="423">
        <v>0</v>
      </c>
      <c r="G693" s="423">
        <v>0</v>
      </c>
      <c r="H693" s="423">
        <v>0</v>
      </c>
    </row>
    <row r="694" spans="1:8" x14ac:dyDescent="0.3">
      <c r="A694" s="419" t="s">
        <v>3161</v>
      </c>
      <c r="B694" s="419" t="s">
        <v>3162</v>
      </c>
      <c r="C694" s="423">
        <v>0</v>
      </c>
      <c r="D694" s="423">
        <v>0</v>
      </c>
      <c r="E694" s="423">
        <v>0</v>
      </c>
      <c r="F694" s="423">
        <v>0</v>
      </c>
      <c r="G694" s="423">
        <v>0</v>
      </c>
      <c r="H694" s="423">
        <v>0</v>
      </c>
    </row>
    <row r="695" spans="1:8" x14ac:dyDescent="0.3">
      <c r="A695" s="419" t="s">
        <v>3163</v>
      </c>
      <c r="B695" s="419" t="s">
        <v>3164</v>
      </c>
      <c r="C695" s="423">
        <v>0</v>
      </c>
      <c r="D695" s="423">
        <v>0</v>
      </c>
      <c r="E695" s="423">
        <v>0</v>
      </c>
      <c r="F695" s="423">
        <v>0</v>
      </c>
      <c r="G695" s="423">
        <v>0</v>
      </c>
      <c r="H695" s="423">
        <v>0</v>
      </c>
    </row>
    <row r="696" spans="1:8" x14ac:dyDescent="0.3">
      <c r="A696" s="419" t="s">
        <v>3165</v>
      </c>
      <c r="B696" s="419" t="s">
        <v>3166</v>
      </c>
      <c r="C696" s="423">
        <v>0</v>
      </c>
      <c r="D696" s="423">
        <v>0</v>
      </c>
      <c r="E696" s="423">
        <v>0</v>
      </c>
      <c r="F696" s="423">
        <v>0</v>
      </c>
      <c r="G696" s="423">
        <v>0</v>
      </c>
      <c r="H696" s="423">
        <v>0</v>
      </c>
    </row>
    <row r="697" spans="1:8" x14ac:dyDescent="0.3">
      <c r="A697" s="419" t="s">
        <v>3167</v>
      </c>
      <c r="B697" s="419" t="s">
        <v>3168</v>
      </c>
      <c r="C697" s="423">
        <v>0</v>
      </c>
      <c r="D697" s="423">
        <v>0</v>
      </c>
      <c r="E697" s="423">
        <v>0</v>
      </c>
      <c r="F697" s="423">
        <v>0</v>
      </c>
      <c r="G697" s="423">
        <v>0</v>
      </c>
      <c r="H697" s="423">
        <v>0</v>
      </c>
    </row>
    <row r="698" spans="1:8" x14ac:dyDescent="0.3">
      <c r="A698" s="419" t="s">
        <v>3169</v>
      </c>
      <c r="B698" s="419" t="s">
        <v>3170</v>
      </c>
      <c r="C698" s="423">
        <v>0</v>
      </c>
      <c r="D698" s="423">
        <v>0</v>
      </c>
      <c r="E698" s="423">
        <v>0</v>
      </c>
      <c r="F698" s="423">
        <v>0</v>
      </c>
      <c r="G698" s="423">
        <v>0</v>
      </c>
      <c r="H698" s="423">
        <v>0</v>
      </c>
    </row>
    <row r="699" spans="1:8" x14ac:dyDescent="0.3">
      <c r="A699" s="419" t="s">
        <v>3171</v>
      </c>
      <c r="B699" s="419" t="s">
        <v>3172</v>
      </c>
      <c r="C699" s="423">
        <v>0</v>
      </c>
      <c r="D699" s="423">
        <v>0</v>
      </c>
      <c r="E699" s="423">
        <v>0</v>
      </c>
      <c r="F699" s="423">
        <v>0</v>
      </c>
      <c r="G699" s="423">
        <v>0</v>
      </c>
      <c r="H699" s="423">
        <v>0</v>
      </c>
    </row>
    <row r="700" spans="1:8" x14ac:dyDescent="0.3">
      <c r="A700" s="419" t="s">
        <v>3173</v>
      </c>
      <c r="B700" s="419" t="s">
        <v>3174</v>
      </c>
      <c r="C700" s="423">
        <v>0</v>
      </c>
      <c r="D700" s="423">
        <v>0</v>
      </c>
      <c r="E700" s="423">
        <v>0</v>
      </c>
      <c r="F700" s="423">
        <v>0</v>
      </c>
      <c r="G700" s="423">
        <v>0</v>
      </c>
      <c r="H700" s="423">
        <v>0</v>
      </c>
    </row>
    <row r="701" spans="1:8" x14ac:dyDescent="0.3">
      <c r="A701" s="419" t="s">
        <v>3175</v>
      </c>
      <c r="B701" s="419" t="s">
        <v>3176</v>
      </c>
      <c r="C701" s="423">
        <v>0</v>
      </c>
      <c r="D701" s="423">
        <v>0</v>
      </c>
      <c r="E701" s="423">
        <v>0</v>
      </c>
      <c r="F701" s="423">
        <v>0</v>
      </c>
      <c r="G701" s="423">
        <v>0</v>
      </c>
      <c r="H701" s="423">
        <v>0</v>
      </c>
    </row>
    <row r="702" spans="1:8" x14ac:dyDescent="0.3">
      <c r="A702" s="419" t="s">
        <v>3177</v>
      </c>
      <c r="B702" s="419" t="s">
        <v>3178</v>
      </c>
      <c r="C702" s="423">
        <v>0</v>
      </c>
      <c r="D702" s="423">
        <v>0</v>
      </c>
      <c r="E702" s="423">
        <v>0</v>
      </c>
      <c r="F702" s="423">
        <v>0</v>
      </c>
      <c r="G702" s="423">
        <v>0</v>
      </c>
      <c r="H702" s="423">
        <v>0</v>
      </c>
    </row>
    <row r="703" spans="1:8" x14ac:dyDescent="0.3">
      <c r="A703" s="419" t="s">
        <v>3179</v>
      </c>
      <c r="B703" s="419" t="s">
        <v>3180</v>
      </c>
      <c r="C703" s="423">
        <v>0</v>
      </c>
      <c r="D703" s="423">
        <v>0</v>
      </c>
      <c r="E703" s="423">
        <v>0</v>
      </c>
      <c r="F703" s="423">
        <v>0</v>
      </c>
      <c r="G703" s="423">
        <v>0</v>
      </c>
      <c r="H703" s="423">
        <v>0</v>
      </c>
    </row>
    <row r="704" spans="1:8" x14ac:dyDescent="0.3">
      <c r="A704" s="419" t="s">
        <v>3181</v>
      </c>
      <c r="B704" s="419" t="s">
        <v>3182</v>
      </c>
      <c r="C704" s="423">
        <v>0</v>
      </c>
      <c r="D704" s="423">
        <v>0</v>
      </c>
      <c r="E704" s="423">
        <v>0</v>
      </c>
      <c r="F704" s="423">
        <v>0</v>
      </c>
      <c r="G704" s="423">
        <v>0</v>
      </c>
      <c r="H704" s="423">
        <v>0</v>
      </c>
    </row>
    <row r="705" spans="1:8" x14ac:dyDescent="0.3">
      <c r="A705" s="419" t="s">
        <v>3183</v>
      </c>
      <c r="B705" s="419" t="s">
        <v>3184</v>
      </c>
      <c r="C705" s="423">
        <v>0</v>
      </c>
      <c r="D705" s="423">
        <v>0</v>
      </c>
      <c r="E705" s="423">
        <v>0</v>
      </c>
      <c r="F705" s="423">
        <v>0</v>
      </c>
      <c r="G705" s="423">
        <v>0</v>
      </c>
      <c r="H705" s="423">
        <v>0</v>
      </c>
    </row>
    <row r="706" spans="1:8" x14ac:dyDescent="0.3">
      <c r="A706" s="419" t="s">
        <v>3185</v>
      </c>
      <c r="B706" s="419" t="s">
        <v>3186</v>
      </c>
      <c r="C706" s="423">
        <v>0</v>
      </c>
      <c r="D706" s="423">
        <v>0</v>
      </c>
      <c r="E706" s="423">
        <v>0</v>
      </c>
      <c r="F706" s="423">
        <v>0</v>
      </c>
      <c r="G706" s="423">
        <v>0</v>
      </c>
      <c r="H706" s="423">
        <v>0</v>
      </c>
    </row>
    <row r="707" spans="1:8" x14ac:dyDescent="0.3">
      <c r="A707" s="419" t="s">
        <v>3187</v>
      </c>
      <c r="B707" s="419" t="s">
        <v>3188</v>
      </c>
      <c r="C707" s="423">
        <v>0</v>
      </c>
      <c r="D707" s="423">
        <v>0</v>
      </c>
      <c r="E707" s="423">
        <v>0</v>
      </c>
      <c r="F707" s="423">
        <v>0</v>
      </c>
      <c r="G707" s="423">
        <v>0</v>
      </c>
      <c r="H707" s="423">
        <v>0</v>
      </c>
    </row>
    <row r="708" spans="1:8" x14ac:dyDescent="0.3">
      <c r="A708" s="419" t="s">
        <v>3189</v>
      </c>
      <c r="B708" s="419" t="s">
        <v>3190</v>
      </c>
      <c r="C708" s="423">
        <v>0</v>
      </c>
      <c r="D708" s="423">
        <v>0</v>
      </c>
      <c r="E708" s="423">
        <v>0</v>
      </c>
      <c r="F708" s="423">
        <v>0</v>
      </c>
      <c r="G708" s="423">
        <v>0</v>
      </c>
      <c r="H708" s="423">
        <v>0</v>
      </c>
    </row>
    <row r="709" spans="1:8" x14ac:dyDescent="0.3">
      <c r="A709" s="419" t="s">
        <v>2039</v>
      </c>
      <c r="B709" s="419" t="s">
        <v>1104</v>
      </c>
      <c r="C709" s="423">
        <v>25781</v>
      </c>
      <c r="D709" s="423">
        <v>25781</v>
      </c>
      <c r="E709" s="423">
        <v>0</v>
      </c>
      <c r="F709" s="423">
        <v>0</v>
      </c>
      <c r="G709" s="423">
        <v>25781</v>
      </c>
      <c r="H709" s="423">
        <v>0</v>
      </c>
    </row>
    <row r="710" spans="1:8" x14ac:dyDescent="0.3">
      <c r="A710" s="419" t="s">
        <v>3191</v>
      </c>
      <c r="B710" s="419" t="s">
        <v>3192</v>
      </c>
      <c r="C710" s="423">
        <v>0</v>
      </c>
      <c r="D710" s="423">
        <v>0</v>
      </c>
      <c r="E710" s="423">
        <v>0</v>
      </c>
      <c r="F710" s="423">
        <v>0</v>
      </c>
      <c r="G710" s="423">
        <v>0</v>
      </c>
      <c r="H710" s="423">
        <v>0</v>
      </c>
    </row>
    <row r="711" spans="1:8" x14ac:dyDescent="0.3">
      <c r="A711" s="419" t="s">
        <v>3193</v>
      </c>
      <c r="B711" s="419" t="s">
        <v>3194</v>
      </c>
      <c r="C711" s="423">
        <v>0</v>
      </c>
      <c r="D711" s="423">
        <v>0</v>
      </c>
      <c r="E711" s="423">
        <v>0</v>
      </c>
      <c r="F711" s="423">
        <v>0</v>
      </c>
      <c r="G711" s="423">
        <v>0</v>
      </c>
      <c r="H711" s="423">
        <v>0</v>
      </c>
    </row>
    <row r="712" spans="1:8" x14ac:dyDescent="0.3">
      <c r="A712" s="419" t="s">
        <v>3195</v>
      </c>
      <c r="B712" s="419" t="s">
        <v>3196</v>
      </c>
      <c r="C712" s="423">
        <v>0</v>
      </c>
      <c r="D712" s="423">
        <v>0</v>
      </c>
      <c r="E712" s="423">
        <v>0</v>
      </c>
      <c r="F712" s="423">
        <v>0</v>
      </c>
      <c r="G712" s="423">
        <v>0</v>
      </c>
      <c r="H712" s="423">
        <v>0</v>
      </c>
    </row>
    <row r="713" spans="1:8" x14ac:dyDescent="0.3">
      <c r="A713" s="419" t="s">
        <v>3197</v>
      </c>
      <c r="B713" s="419" t="s">
        <v>3198</v>
      </c>
      <c r="C713" s="423">
        <v>0</v>
      </c>
      <c r="D713" s="423">
        <v>0</v>
      </c>
      <c r="E713" s="423">
        <v>0</v>
      </c>
      <c r="F713" s="423">
        <v>0</v>
      </c>
      <c r="G713" s="423">
        <v>0</v>
      </c>
      <c r="H713" s="423">
        <v>0</v>
      </c>
    </row>
    <row r="714" spans="1:8" x14ac:dyDescent="0.3">
      <c r="A714" s="419" t="s">
        <v>3199</v>
      </c>
      <c r="B714" s="419" t="s">
        <v>3200</v>
      </c>
      <c r="C714" s="423">
        <v>0</v>
      </c>
      <c r="D714" s="423">
        <v>0</v>
      </c>
      <c r="E714" s="423">
        <v>0</v>
      </c>
      <c r="F714" s="423">
        <v>0</v>
      </c>
      <c r="G714" s="423">
        <v>0</v>
      </c>
      <c r="H714" s="423">
        <v>0</v>
      </c>
    </row>
    <row r="715" spans="1:8" x14ac:dyDescent="0.3">
      <c r="A715" s="419" t="s">
        <v>3201</v>
      </c>
      <c r="B715" s="419" t="s">
        <v>3202</v>
      </c>
      <c r="C715" s="423">
        <v>0</v>
      </c>
      <c r="D715" s="423">
        <v>0</v>
      </c>
      <c r="E715" s="423">
        <v>0</v>
      </c>
      <c r="F715" s="423">
        <v>0</v>
      </c>
      <c r="G715" s="423">
        <v>0</v>
      </c>
      <c r="H715" s="423">
        <v>0</v>
      </c>
    </row>
    <row r="716" spans="1:8" x14ac:dyDescent="0.3">
      <c r="A716" s="419" t="s">
        <v>3203</v>
      </c>
      <c r="B716" s="419" t="s">
        <v>3204</v>
      </c>
      <c r="C716" s="423">
        <v>0</v>
      </c>
      <c r="D716" s="423">
        <v>0</v>
      </c>
      <c r="E716" s="423">
        <v>0</v>
      </c>
      <c r="F716" s="423">
        <v>0</v>
      </c>
      <c r="G716" s="423">
        <v>0</v>
      </c>
      <c r="H716" s="423">
        <v>0</v>
      </c>
    </row>
    <row r="717" spans="1:8" x14ac:dyDescent="0.3">
      <c r="A717" s="419" t="s">
        <v>3205</v>
      </c>
      <c r="B717" s="419" t="s">
        <v>3206</v>
      </c>
      <c r="C717" s="423">
        <v>0</v>
      </c>
      <c r="D717" s="423">
        <v>0</v>
      </c>
      <c r="E717" s="423">
        <v>0</v>
      </c>
      <c r="F717" s="423">
        <v>0</v>
      </c>
      <c r="G717" s="423">
        <v>0</v>
      </c>
      <c r="H717" s="423">
        <v>0</v>
      </c>
    </row>
    <row r="718" spans="1:8" x14ac:dyDescent="0.3">
      <c r="A718" s="419" t="s">
        <v>3207</v>
      </c>
      <c r="B718" s="419" t="s">
        <v>3196</v>
      </c>
      <c r="C718" s="423">
        <v>0</v>
      </c>
      <c r="D718" s="423">
        <v>0</v>
      </c>
      <c r="E718" s="423">
        <v>0</v>
      </c>
      <c r="F718" s="423">
        <v>0</v>
      </c>
      <c r="G718" s="423">
        <v>0</v>
      </c>
      <c r="H718" s="423">
        <v>0</v>
      </c>
    </row>
    <row r="719" spans="1:8" x14ac:dyDescent="0.3">
      <c r="A719" s="419" t="s">
        <v>3208</v>
      </c>
      <c r="B719" s="419" t="s">
        <v>3209</v>
      </c>
      <c r="C719" s="423">
        <v>0</v>
      </c>
      <c r="D719" s="423">
        <v>0</v>
      </c>
      <c r="E719" s="423">
        <v>0</v>
      </c>
      <c r="F719" s="423">
        <v>0</v>
      </c>
      <c r="G719" s="423">
        <v>0</v>
      </c>
      <c r="H719" s="423">
        <v>0</v>
      </c>
    </row>
    <row r="720" spans="1:8" x14ac:dyDescent="0.3">
      <c r="A720" s="419" t="s">
        <v>3210</v>
      </c>
      <c r="B720" s="419" t="s">
        <v>3211</v>
      </c>
      <c r="C720" s="423">
        <v>0</v>
      </c>
      <c r="D720" s="423">
        <v>0</v>
      </c>
      <c r="E720" s="423">
        <v>0</v>
      </c>
      <c r="F720" s="423">
        <v>0</v>
      </c>
      <c r="G720" s="423">
        <v>0</v>
      </c>
      <c r="H720" s="423">
        <v>0</v>
      </c>
    </row>
    <row r="721" spans="1:8" x14ac:dyDescent="0.3">
      <c r="A721" s="419" t="s">
        <v>3212</v>
      </c>
      <c r="B721" s="419" t="s">
        <v>3196</v>
      </c>
      <c r="C721" s="423">
        <v>0</v>
      </c>
      <c r="D721" s="423">
        <v>0</v>
      </c>
      <c r="E721" s="423">
        <v>0</v>
      </c>
      <c r="F721" s="423">
        <v>0</v>
      </c>
      <c r="G721" s="423">
        <v>0</v>
      </c>
      <c r="H721" s="423">
        <v>0</v>
      </c>
    </row>
    <row r="722" spans="1:8" x14ac:dyDescent="0.3">
      <c r="A722" s="419" t="s">
        <v>3213</v>
      </c>
      <c r="B722" s="419" t="s">
        <v>3214</v>
      </c>
      <c r="C722" s="423">
        <v>0</v>
      </c>
      <c r="D722" s="423">
        <v>0</v>
      </c>
      <c r="E722" s="423">
        <v>0</v>
      </c>
      <c r="F722" s="423">
        <v>0</v>
      </c>
      <c r="G722" s="423">
        <v>0</v>
      </c>
      <c r="H722" s="423">
        <v>0</v>
      </c>
    </row>
    <row r="723" spans="1:8" x14ac:dyDescent="0.3">
      <c r="A723" s="419" t="s">
        <v>3215</v>
      </c>
      <c r="B723" s="419" t="s">
        <v>3216</v>
      </c>
      <c r="C723" s="423">
        <v>0</v>
      </c>
      <c r="D723" s="423">
        <v>0</v>
      </c>
      <c r="E723" s="423">
        <v>0</v>
      </c>
      <c r="F723" s="423">
        <v>0</v>
      </c>
      <c r="G723" s="423">
        <v>0</v>
      </c>
      <c r="H723" s="423">
        <v>0</v>
      </c>
    </row>
    <row r="724" spans="1:8" x14ac:dyDescent="0.3">
      <c r="A724" s="419" t="s">
        <v>3217</v>
      </c>
      <c r="B724" s="419" t="s">
        <v>967</v>
      </c>
      <c r="C724" s="423">
        <v>0</v>
      </c>
      <c r="D724" s="423">
        <v>0</v>
      </c>
      <c r="E724" s="423">
        <v>0</v>
      </c>
      <c r="F724" s="423">
        <v>0</v>
      </c>
      <c r="G724" s="423">
        <v>0</v>
      </c>
      <c r="H724" s="423">
        <v>0</v>
      </c>
    </row>
    <row r="725" spans="1:8" x14ac:dyDescent="0.3">
      <c r="A725" s="419" t="s">
        <v>3218</v>
      </c>
      <c r="B725" s="419" t="s">
        <v>2830</v>
      </c>
      <c r="C725" s="424">
        <v>0</v>
      </c>
      <c r="D725" s="424">
        <v>0</v>
      </c>
      <c r="E725" s="424">
        <v>0</v>
      </c>
      <c r="F725" s="424">
        <v>0</v>
      </c>
      <c r="G725" s="424">
        <v>0</v>
      </c>
      <c r="H725" s="424">
        <v>0</v>
      </c>
    </row>
    <row r="726" spans="1:8" x14ac:dyDescent="0.3">
      <c r="A726" s="419" t="s">
        <v>1105</v>
      </c>
      <c r="B726" s="425"/>
      <c r="C726" s="423"/>
      <c r="D726" s="423"/>
      <c r="E726" s="423"/>
      <c r="F726" s="423"/>
      <c r="G726" s="423"/>
      <c r="H726" s="423"/>
    </row>
    <row r="727" spans="1:8" x14ac:dyDescent="0.3">
      <c r="A727" s="381"/>
      <c r="B727" s="381"/>
      <c r="C727" s="383"/>
      <c r="D727" s="383"/>
      <c r="E727" s="383"/>
      <c r="F727" s="383"/>
      <c r="G727" s="383"/>
    </row>
    <row r="728" spans="1:8" x14ac:dyDescent="0.3">
      <c r="A728" s="419" t="s">
        <v>975</v>
      </c>
      <c r="B728" s="425"/>
      <c r="C728" s="423">
        <v>26010</v>
      </c>
      <c r="D728" s="423">
        <v>26010</v>
      </c>
      <c r="E728" s="423">
        <v>0</v>
      </c>
      <c r="F728" s="423">
        <v>0</v>
      </c>
      <c r="G728" s="423">
        <v>26010</v>
      </c>
      <c r="H728" s="423">
        <v>0</v>
      </c>
    </row>
    <row r="729" spans="1:8" x14ac:dyDescent="0.3">
      <c r="A729" s="419" t="s">
        <v>976</v>
      </c>
      <c r="B729" s="425"/>
      <c r="C729" s="424">
        <v>25781</v>
      </c>
      <c r="D729" s="424">
        <v>25781</v>
      </c>
      <c r="E729" s="424">
        <v>0</v>
      </c>
      <c r="F729" s="424">
        <v>0</v>
      </c>
      <c r="G729" s="424">
        <v>25781</v>
      </c>
      <c r="H729" s="424">
        <v>0</v>
      </c>
    </row>
    <row r="730" spans="1:8" x14ac:dyDescent="0.3">
      <c r="A730" s="419" t="s">
        <v>977</v>
      </c>
      <c r="B730" s="425"/>
      <c r="C730" s="423">
        <v>229</v>
      </c>
      <c r="D730" s="423">
        <v>229</v>
      </c>
      <c r="E730" s="423">
        <v>0</v>
      </c>
      <c r="F730" s="423">
        <v>0</v>
      </c>
      <c r="G730" s="423">
        <v>229</v>
      </c>
      <c r="H730" s="423">
        <v>0</v>
      </c>
    </row>
    <row r="731" spans="1:8" x14ac:dyDescent="0.3">
      <c r="A731" s="381"/>
      <c r="B731" s="384"/>
      <c r="C731" s="383"/>
      <c r="D731" s="383"/>
      <c r="E731" s="383"/>
      <c r="F731" s="383"/>
      <c r="G731" s="383"/>
    </row>
    <row r="732" spans="1:8" x14ac:dyDescent="0.3">
      <c r="A732" s="419" t="s">
        <v>361</v>
      </c>
      <c r="B732" s="418"/>
      <c r="C732" s="418"/>
      <c r="D732" s="418"/>
      <c r="E732" s="418"/>
      <c r="F732" s="418"/>
      <c r="G732" s="418"/>
      <c r="H732" s="418"/>
    </row>
    <row r="733" spans="1:8" x14ac:dyDescent="0.3">
      <c r="A733" s="419" t="s">
        <v>3219</v>
      </c>
      <c r="B733" s="419" t="s">
        <v>2492</v>
      </c>
      <c r="C733" s="423">
        <v>0</v>
      </c>
      <c r="D733" s="423">
        <v>0</v>
      </c>
      <c r="E733" s="423">
        <v>24.96</v>
      </c>
      <c r="F733" s="423">
        <v>55.56</v>
      </c>
      <c r="G733" s="423">
        <v>-55.56</v>
      </c>
      <c r="H733" s="423">
        <v>100</v>
      </c>
    </row>
    <row r="734" spans="1:8" x14ac:dyDescent="0.3">
      <c r="A734" s="419" t="s">
        <v>3220</v>
      </c>
      <c r="B734" s="419" t="s">
        <v>244</v>
      </c>
      <c r="C734" s="423">
        <v>0</v>
      </c>
      <c r="D734" s="423">
        <v>0</v>
      </c>
      <c r="E734" s="423">
        <v>0</v>
      </c>
      <c r="F734" s="423">
        <v>0</v>
      </c>
      <c r="G734" s="423">
        <v>0</v>
      </c>
      <c r="H734" s="423">
        <v>0</v>
      </c>
    </row>
    <row r="735" spans="1:8" x14ac:dyDescent="0.3">
      <c r="A735" s="419" t="s">
        <v>3221</v>
      </c>
      <c r="B735" s="419" t="s">
        <v>3222</v>
      </c>
      <c r="C735" s="423">
        <v>0</v>
      </c>
      <c r="D735" s="423">
        <v>0</v>
      </c>
      <c r="E735" s="423">
        <v>0</v>
      </c>
      <c r="F735" s="423">
        <v>0</v>
      </c>
      <c r="G735" s="423">
        <v>0</v>
      </c>
      <c r="H735" s="423">
        <v>0</v>
      </c>
    </row>
    <row r="736" spans="1:8" x14ac:dyDescent="0.3">
      <c r="A736" s="419" t="s">
        <v>2040</v>
      </c>
      <c r="B736" s="419" t="s">
        <v>1036</v>
      </c>
      <c r="C736" s="423">
        <v>324681</v>
      </c>
      <c r="D736" s="423">
        <v>324681</v>
      </c>
      <c r="E736" s="423">
        <v>0</v>
      </c>
      <c r="F736" s="423">
        <v>249965.64</v>
      </c>
      <c r="G736" s="423">
        <v>74715.360000000001</v>
      </c>
      <c r="H736" s="423">
        <v>76.989999999999995</v>
      </c>
    </row>
    <row r="737" spans="1:8" x14ac:dyDescent="0.3">
      <c r="A737" s="419" t="s">
        <v>3223</v>
      </c>
      <c r="B737" s="419" t="s">
        <v>3224</v>
      </c>
      <c r="C737" s="423">
        <v>0</v>
      </c>
      <c r="D737" s="423">
        <v>0</v>
      </c>
      <c r="E737" s="423">
        <v>0</v>
      </c>
      <c r="F737" s="423">
        <v>0</v>
      </c>
      <c r="G737" s="423">
        <v>0</v>
      </c>
      <c r="H737" s="423">
        <v>0</v>
      </c>
    </row>
    <row r="738" spans="1:8" x14ac:dyDescent="0.3">
      <c r="A738" s="419" t="s">
        <v>3225</v>
      </c>
      <c r="B738" s="419" t="s">
        <v>3226</v>
      </c>
      <c r="C738" s="423">
        <v>0</v>
      </c>
      <c r="D738" s="423">
        <v>0</v>
      </c>
      <c r="E738" s="423">
        <v>0</v>
      </c>
      <c r="F738" s="423">
        <v>0</v>
      </c>
      <c r="G738" s="423">
        <v>0</v>
      </c>
      <c r="H738" s="423">
        <v>0</v>
      </c>
    </row>
    <row r="739" spans="1:8" x14ac:dyDescent="0.3">
      <c r="A739" s="419" t="s">
        <v>2041</v>
      </c>
      <c r="B739" s="419" t="s">
        <v>1108</v>
      </c>
      <c r="C739" s="423">
        <v>0</v>
      </c>
      <c r="D739" s="423">
        <v>996527</v>
      </c>
      <c r="E739" s="423">
        <v>34498</v>
      </c>
      <c r="F739" s="423">
        <v>49996</v>
      </c>
      <c r="G739" s="423">
        <v>946531</v>
      </c>
      <c r="H739" s="423">
        <v>5.0199999999999996</v>
      </c>
    </row>
    <row r="740" spans="1:8" x14ac:dyDescent="0.3">
      <c r="A740" s="419" t="s">
        <v>2042</v>
      </c>
      <c r="B740" s="419" t="s">
        <v>1110</v>
      </c>
      <c r="C740" s="423">
        <v>0</v>
      </c>
      <c r="D740" s="423">
        <v>0</v>
      </c>
      <c r="E740" s="423">
        <v>0</v>
      </c>
      <c r="F740" s="423">
        <v>63773.5</v>
      </c>
      <c r="G740" s="423">
        <v>-63773.5</v>
      </c>
      <c r="H740" s="423">
        <v>100</v>
      </c>
    </row>
    <row r="741" spans="1:8" x14ac:dyDescent="0.3">
      <c r="A741" s="419" t="s">
        <v>3227</v>
      </c>
      <c r="B741" s="419" t="s">
        <v>3228</v>
      </c>
      <c r="C741" s="423">
        <v>0</v>
      </c>
      <c r="D741" s="423">
        <v>0</v>
      </c>
      <c r="E741" s="423">
        <v>0</v>
      </c>
      <c r="F741" s="423">
        <v>0</v>
      </c>
      <c r="G741" s="423">
        <v>0</v>
      </c>
      <c r="H741" s="423">
        <v>0</v>
      </c>
    </row>
    <row r="742" spans="1:8" x14ac:dyDescent="0.3">
      <c r="A742" s="419" t="s">
        <v>3229</v>
      </c>
      <c r="B742" s="419" t="s">
        <v>3230</v>
      </c>
      <c r="C742" s="423">
        <v>0</v>
      </c>
      <c r="D742" s="423">
        <v>0</v>
      </c>
      <c r="E742" s="423">
        <v>0</v>
      </c>
      <c r="F742" s="423">
        <v>0</v>
      </c>
      <c r="G742" s="423">
        <v>0</v>
      </c>
      <c r="H742" s="423">
        <v>0</v>
      </c>
    </row>
    <row r="743" spans="1:8" x14ac:dyDescent="0.3">
      <c r="A743" s="419" t="s">
        <v>2043</v>
      </c>
      <c r="B743" s="419" t="s">
        <v>247</v>
      </c>
      <c r="C743" s="423">
        <v>0</v>
      </c>
      <c r="D743" s="423">
        <v>0</v>
      </c>
      <c r="E743" s="423">
        <v>0</v>
      </c>
      <c r="F743" s="423">
        <v>170000</v>
      </c>
      <c r="G743" s="423">
        <v>-170000</v>
      </c>
      <c r="H743" s="423">
        <v>100</v>
      </c>
    </row>
    <row r="744" spans="1:8" x14ac:dyDescent="0.3">
      <c r="A744" s="419" t="s">
        <v>2044</v>
      </c>
      <c r="B744" s="419" t="s">
        <v>1113</v>
      </c>
      <c r="C744" s="423">
        <v>324681</v>
      </c>
      <c r="D744" s="423">
        <v>324681</v>
      </c>
      <c r="E744" s="423">
        <v>0</v>
      </c>
      <c r="F744" s="423">
        <v>79465.64</v>
      </c>
      <c r="G744" s="423">
        <v>245215.35999999999</v>
      </c>
      <c r="H744" s="423">
        <v>24.47</v>
      </c>
    </row>
    <row r="745" spans="1:8" x14ac:dyDescent="0.3">
      <c r="A745" s="419" t="s">
        <v>2045</v>
      </c>
      <c r="B745" s="419" t="s">
        <v>1115</v>
      </c>
      <c r="C745" s="424">
        <v>500</v>
      </c>
      <c r="D745" s="424">
        <v>500</v>
      </c>
      <c r="E745" s="424">
        <v>0</v>
      </c>
      <c r="F745" s="424">
        <v>500</v>
      </c>
      <c r="G745" s="424">
        <v>0</v>
      </c>
      <c r="H745" s="424">
        <v>100</v>
      </c>
    </row>
    <row r="746" spans="1:8" x14ac:dyDescent="0.3">
      <c r="A746" s="419" t="s">
        <v>1117</v>
      </c>
      <c r="B746" s="425"/>
      <c r="C746" s="423"/>
      <c r="D746" s="423"/>
      <c r="E746" s="423"/>
      <c r="F746" s="423"/>
      <c r="G746" s="423"/>
      <c r="H746" s="423"/>
    </row>
    <row r="747" spans="1:8" x14ac:dyDescent="0.3">
      <c r="A747" s="381"/>
      <c r="B747" s="381"/>
      <c r="C747" s="382"/>
      <c r="D747" s="382"/>
      <c r="E747" s="382"/>
      <c r="F747" s="382"/>
      <c r="G747" s="382"/>
    </row>
    <row r="748" spans="1:8" x14ac:dyDescent="0.3">
      <c r="A748" s="419" t="s">
        <v>975</v>
      </c>
      <c r="B748" s="425"/>
      <c r="C748" s="423">
        <v>324681</v>
      </c>
      <c r="D748" s="423">
        <v>324681</v>
      </c>
      <c r="E748" s="423">
        <v>24.96</v>
      </c>
      <c r="F748" s="423">
        <v>250021.2</v>
      </c>
      <c r="G748" s="423">
        <v>74659.8</v>
      </c>
      <c r="H748" s="423">
        <v>77.010000000000005</v>
      </c>
    </row>
    <row r="749" spans="1:8" x14ac:dyDescent="0.3">
      <c r="A749" s="419" t="s">
        <v>976</v>
      </c>
      <c r="B749" s="425"/>
      <c r="C749" s="424">
        <v>325181</v>
      </c>
      <c r="D749" s="424">
        <v>1321708</v>
      </c>
      <c r="E749" s="424">
        <v>34498</v>
      </c>
      <c r="F749" s="424">
        <v>363735.14</v>
      </c>
      <c r="G749" s="424">
        <v>957972.86</v>
      </c>
      <c r="H749" s="424">
        <v>27.52</v>
      </c>
    </row>
    <row r="750" spans="1:8" x14ac:dyDescent="0.3">
      <c r="A750" s="419" t="s">
        <v>977</v>
      </c>
      <c r="B750" s="425"/>
      <c r="C750" s="423">
        <v>-500</v>
      </c>
      <c r="D750" s="423">
        <v>-997027</v>
      </c>
      <c r="E750" s="423">
        <v>-34473.040000000001</v>
      </c>
      <c r="F750" s="423">
        <v>-113713.94</v>
      </c>
      <c r="G750" s="423">
        <v>-883313.06</v>
      </c>
      <c r="H750" s="423">
        <v>11.41</v>
      </c>
    </row>
    <row r="751" spans="1:8" x14ac:dyDescent="0.3">
      <c r="A751" s="381"/>
      <c r="B751" s="381"/>
      <c r="C751" s="382"/>
      <c r="D751" s="382"/>
      <c r="E751" s="382"/>
      <c r="F751" s="382"/>
      <c r="G751" s="382"/>
    </row>
    <row r="752" spans="1:8" x14ac:dyDescent="0.3">
      <c r="A752" s="419" t="s">
        <v>363</v>
      </c>
      <c r="B752" s="418"/>
      <c r="C752" s="418"/>
      <c r="D752" s="418"/>
      <c r="E752" s="418"/>
      <c r="F752" s="418"/>
      <c r="G752" s="418"/>
      <c r="H752" s="418"/>
    </row>
    <row r="753" spans="1:8" x14ac:dyDescent="0.3">
      <c r="A753" s="419" t="s">
        <v>2046</v>
      </c>
      <c r="B753" s="419" t="s">
        <v>489</v>
      </c>
      <c r="C753" s="423">
        <v>0</v>
      </c>
      <c r="D753" s="423">
        <v>2629066</v>
      </c>
      <c r="E753" s="423">
        <v>1811154</v>
      </c>
      <c r="F753" s="423">
        <v>2629066</v>
      </c>
      <c r="G753" s="423">
        <v>0</v>
      </c>
      <c r="H753" s="423">
        <v>100</v>
      </c>
    </row>
    <row r="754" spans="1:8" x14ac:dyDescent="0.3">
      <c r="A754" s="419" t="s">
        <v>2047</v>
      </c>
      <c r="B754" s="419" t="s">
        <v>1120</v>
      </c>
      <c r="C754" s="423">
        <v>154686</v>
      </c>
      <c r="D754" s="423">
        <v>154686</v>
      </c>
      <c r="E754" s="423">
        <v>34858</v>
      </c>
      <c r="F754" s="423">
        <v>83967.3</v>
      </c>
      <c r="G754" s="423">
        <v>70718.7</v>
      </c>
      <c r="H754" s="423">
        <v>54.28</v>
      </c>
    </row>
    <row r="755" spans="1:8" x14ac:dyDescent="0.3">
      <c r="A755" s="419" t="s">
        <v>2048</v>
      </c>
      <c r="B755" s="419" t="s">
        <v>1122</v>
      </c>
      <c r="C755" s="423">
        <v>515619</v>
      </c>
      <c r="D755" s="423">
        <v>515619</v>
      </c>
      <c r="E755" s="423">
        <v>107922.58</v>
      </c>
      <c r="F755" s="423">
        <v>236559.56</v>
      </c>
      <c r="G755" s="423">
        <v>279059.44</v>
      </c>
      <c r="H755" s="423">
        <v>45.88</v>
      </c>
    </row>
    <row r="756" spans="1:8" x14ac:dyDescent="0.3">
      <c r="A756" s="419" t="s">
        <v>2049</v>
      </c>
      <c r="B756" s="419" t="s">
        <v>1124</v>
      </c>
      <c r="C756" s="423">
        <v>146436</v>
      </c>
      <c r="D756" s="423">
        <v>146436</v>
      </c>
      <c r="E756" s="423">
        <v>31581.599999999999</v>
      </c>
      <c r="F756" s="423">
        <v>75819.199999999997</v>
      </c>
      <c r="G756" s="423">
        <v>70616.800000000003</v>
      </c>
      <c r="H756" s="423">
        <v>51.78</v>
      </c>
    </row>
    <row r="757" spans="1:8" x14ac:dyDescent="0.3">
      <c r="A757" s="419" t="s">
        <v>2050</v>
      </c>
      <c r="B757" s="419" t="s">
        <v>1126</v>
      </c>
      <c r="C757" s="423">
        <v>515619</v>
      </c>
      <c r="D757" s="423">
        <v>515619</v>
      </c>
      <c r="E757" s="423">
        <v>96270.57</v>
      </c>
      <c r="F757" s="423">
        <v>216856.95999999999</v>
      </c>
      <c r="G757" s="423">
        <v>298762.03999999998</v>
      </c>
      <c r="H757" s="423">
        <v>42.06</v>
      </c>
    </row>
    <row r="758" spans="1:8" x14ac:dyDescent="0.3">
      <c r="A758" s="419" t="s">
        <v>2051</v>
      </c>
      <c r="B758" s="419" t="s">
        <v>1128</v>
      </c>
      <c r="C758" s="423">
        <v>32000</v>
      </c>
      <c r="D758" s="423">
        <v>32000</v>
      </c>
      <c r="E758" s="423">
        <v>10200</v>
      </c>
      <c r="F758" s="423">
        <v>16830</v>
      </c>
      <c r="G758" s="423">
        <v>15170</v>
      </c>
      <c r="H758" s="423">
        <v>52.59</v>
      </c>
    </row>
    <row r="759" spans="1:8" x14ac:dyDescent="0.3">
      <c r="A759" s="419" t="s">
        <v>2052</v>
      </c>
      <c r="B759" s="419" t="s">
        <v>1130</v>
      </c>
      <c r="C759" s="423">
        <v>25781</v>
      </c>
      <c r="D759" s="423">
        <v>25781</v>
      </c>
      <c r="E759" s="423">
        <v>5100</v>
      </c>
      <c r="F759" s="423">
        <v>8160</v>
      </c>
      <c r="G759" s="423">
        <v>17621</v>
      </c>
      <c r="H759" s="423">
        <v>31.65</v>
      </c>
    </row>
    <row r="760" spans="1:8" x14ac:dyDescent="0.3">
      <c r="A760" s="419" t="s">
        <v>2053</v>
      </c>
      <c r="B760" s="419" t="s">
        <v>1132</v>
      </c>
      <c r="C760" s="423">
        <v>15469</v>
      </c>
      <c r="D760" s="423">
        <v>15469</v>
      </c>
      <c r="E760" s="423">
        <v>2470.6</v>
      </c>
      <c r="F760" s="423">
        <v>5408.2</v>
      </c>
      <c r="G760" s="423">
        <v>10060.799999999999</v>
      </c>
      <c r="H760" s="423">
        <v>34.96</v>
      </c>
    </row>
    <row r="761" spans="1:8" x14ac:dyDescent="0.3">
      <c r="A761" s="419" t="s">
        <v>2054</v>
      </c>
      <c r="B761" s="419" t="s">
        <v>245</v>
      </c>
      <c r="C761" s="423">
        <v>5000</v>
      </c>
      <c r="D761" s="423">
        <v>5000</v>
      </c>
      <c r="E761" s="423">
        <v>0</v>
      </c>
      <c r="F761" s="423">
        <v>0</v>
      </c>
      <c r="G761" s="423">
        <v>5000</v>
      </c>
      <c r="H761" s="423">
        <v>0</v>
      </c>
    </row>
    <row r="762" spans="1:8" x14ac:dyDescent="0.3">
      <c r="A762" s="419" t="s">
        <v>3231</v>
      </c>
      <c r="B762" s="419" t="s">
        <v>2602</v>
      </c>
      <c r="C762" s="423">
        <v>0</v>
      </c>
      <c r="D762" s="423">
        <v>0</v>
      </c>
      <c r="E762" s="423">
        <v>0</v>
      </c>
      <c r="F762" s="423">
        <v>0</v>
      </c>
      <c r="G762" s="423">
        <v>0</v>
      </c>
      <c r="H762" s="423">
        <v>0</v>
      </c>
    </row>
    <row r="763" spans="1:8" x14ac:dyDescent="0.3">
      <c r="A763" s="419" t="s">
        <v>3232</v>
      </c>
      <c r="B763" s="419" t="s">
        <v>525</v>
      </c>
      <c r="C763" s="423">
        <v>0</v>
      </c>
      <c r="D763" s="423">
        <v>0</v>
      </c>
      <c r="E763" s="423">
        <v>0</v>
      </c>
      <c r="F763" s="423">
        <v>0</v>
      </c>
      <c r="G763" s="423">
        <v>0</v>
      </c>
      <c r="H763" s="423">
        <v>0</v>
      </c>
    </row>
    <row r="764" spans="1:8" x14ac:dyDescent="0.3">
      <c r="A764" s="419" t="s">
        <v>3233</v>
      </c>
      <c r="B764" s="419" t="s">
        <v>2606</v>
      </c>
      <c r="C764" s="423">
        <v>0</v>
      </c>
      <c r="D764" s="423">
        <v>0</v>
      </c>
      <c r="E764" s="423">
        <v>0</v>
      </c>
      <c r="F764" s="423">
        <v>0</v>
      </c>
      <c r="G764" s="423">
        <v>0</v>
      </c>
      <c r="H764" s="423">
        <v>0</v>
      </c>
    </row>
    <row r="765" spans="1:8" x14ac:dyDescent="0.3">
      <c r="A765" s="419" t="s">
        <v>3234</v>
      </c>
      <c r="B765" s="419" t="s">
        <v>3235</v>
      </c>
      <c r="C765" s="423">
        <v>0</v>
      </c>
      <c r="D765" s="423">
        <v>0</v>
      </c>
      <c r="E765" s="423">
        <v>0</v>
      </c>
      <c r="F765" s="423">
        <v>0</v>
      </c>
      <c r="G765" s="423">
        <v>0</v>
      </c>
      <c r="H765" s="423">
        <v>0</v>
      </c>
    </row>
    <row r="766" spans="1:8" x14ac:dyDescent="0.3">
      <c r="A766" s="419" t="s">
        <v>3236</v>
      </c>
      <c r="B766" s="419" t="s">
        <v>2608</v>
      </c>
      <c r="C766" s="423">
        <v>0</v>
      </c>
      <c r="D766" s="423">
        <v>0</v>
      </c>
      <c r="E766" s="423">
        <v>0</v>
      </c>
      <c r="F766" s="423">
        <v>0</v>
      </c>
      <c r="G766" s="423">
        <v>0</v>
      </c>
      <c r="H766" s="423">
        <v>0</v>
      </c>
    </row>
    <row r="767" spans="1:8" x14ac:dyDescent="0.3">
      <c r="A767" s="419" t="s">
        <v>3237</v>
      </c>
      <c r="B767" s="419" t="s">
        <v>2610</v>
      </c>
      <c r="C767" s="423">
        <v>0</v>
      </c>
      <c r="D767" s="423">
        <v>0</v>
      </c>
      <c r="E767" s="423">
        <v>0</v>
      </c>
      <c r="F767" s="423">
        <v>0</v>
      </c>
      <c r="G767" s="423">
        <v>0</v>
      </c>
      <c r="H767" s="423">
        <v>0</v>
      </c>
    </row>
    <row r="768" spans="1:8" x14ac:dyDescent="0.3">
      <c r="A768" s="419" t="s">
        <v>3238</v>
      </c>
      <c r="B768" s="419" t="s">
        <v>2614</v>
      </c>
      <c r="C768" s="423">
        <v>0</v>
      </c>
      <c r="D768" s="423">
        <v>0</v>
      </c>
      <c r="E768" s="423">
        <v>0</v>
      </c>
      <c r="F768" s="423">
        <v>0</v>
      </c>
      <c r="G768" s="423">
        <v>0</v>
      </c>
      <c r="H768" s="423">
        <v>0</v>
      </c>
    </row>
    <row r="769" spans="1:8" x14ac:dyDescent="0.3">
      <c r="A769" s="419" t="s">
        <v>3239</v>
      </c>
      <c r="B769" s="419" t="s">
        <v>2616</v>
      </c>
      <c r="C769" s="423">
        <v>0</v>
      </c>
      <c r="D769" s="423">
        <v>0</v>
      </c>
      <c r="E769" s="423">
        <v>0</v>
      </c>
      <c r="F769" s="423">
        <v>0</v>
      </c>
      <c r="G769" s="423">
        <v>0</v>
      </c>
      <c r="H769" s="423">
        <v>0</v>
      </c>
    </row>
    <row r="770" spans="1:8" x14ac:dyDescent="0.3">
      <c r="A770" s="419" t="s">
        <v>3240</v>
      </c>
      <c r="B770" s="419" t="s">
        <v>2537</v>
      </c>
      <c r="C770" s="423">
        <v>0</v>
      </c>
      <c r="D770" s="423">
        <v>0</v>
      </c>
      <c r="E770" s="423">
        <v>0</v>
      </c>
      <c r="F770" s="423">
        <v>0.34</v>
      </c>
      <c r="G770" s="423">
        <v>-0.34</v>
      </c>
      <c r="H770" s="423">
        <v>100</v>
      </c>
    </row>
    <row r="771" spans="1:8" x14ac:dyDescent="0.3">
      <c r="A771" s="419" t="s">
        <v>3241</v>
      </c>
      <c r="B771" s="419" t="s">
        <v>3242</v>
      </c>
      <c r="C771" s="423">
        <v>0</v>
      </c>
      <c r="D771" s="423">
        <v>0</v>
      </c>
      <c r="E771" s="423">
        <v>0</v>
      </c>
      <c r="F771" s="423">
        <v>0</v>
      </c>
      <c r="G771" s="423">
        <v>0</v>
      </c>
      <c r="H771" s="423">
        <v>0</v>
      </c>
    </row>
    <row r="772" spans="1:8" x14ac:dyDescent="0.3">
      <c r="A772" s="419" t="s">
        <v>3243</v>
      </c>
      <c r="B772" s="419" t="s">
        <v>2630</v>
      </c>
      <c r="C772" s="423">
        <v>0</v>
      </c>
      <c r="D772" s="423">
        <v>0</v>
      </c>
      <c r="E772" s="423">
        <v>0</v>
      </c>
      <c r="F772" s="423">
        <v>0</v>
      </c>
      <c r="G772" s="423">
        <v>0</v>
      </c>
      <c r="H772" s="423">
        <v>0</v>
      </c>
    </row>
    <row r="773" spans="1:8" x14ac:dyDescent="0.3">
      <c r="A773" s="419" t="s">
        <v>3244</v>
      </c>
      <c r="B773" s="419" t="s">
        <v>2492</v>
      </c>
      <c r="C773" s="423">
        <v>0</v>
      </c>
      <c r="D773" s="423">
        <v>0</v>
      </c>
      <c r="E773" s="423">
        <v>17.52</v>
      </c>
      <c r="F773" s="423">
        <v>55.06</v>
      </c>
      <c r="G773" s="423">
        <v>-55.06</v>
      </c>
      <c r="H773" s="423">
        <v>100</v>
      </c>
    </row>
    <row r="774" spans="1:8" x14ac:dyDescent="0.3">
      <c r="A774" s="419" t="s">
        <v>3245</v>
      </c>
      <c r="B774" s="419" t="s">
        <v>3246</v>
      </c>
      <c r="C774" s="423">
        <v>0</v>
      </c>
      <c r="D774" s="423">
        <v>0</v>
      </c>
      <c r="E774" s="423">
        <v>0</v>
      </c>
      <c r="F774" s="423">
        <v>0</v>
      </c>
      <c r="G774" s="423">
        <v>0</v>
      </c>
      <c r="H774" s="423">
        <v>0</v>
      </c>
    </row>
    <row r="775" spans="1:8" x14ac:dyDescent="0.3">
      <c r="A775" s="419" t="s">
        <v>3247</v>
      </c>
      <c r="B775" s="419" t="s">
        <v>3248</v>
      </c>
      <c r="C775" s="423">
        <v>0</v>
      </c>
      <c r="D775" s="423">
        <v>0</v>
      </c>
      <c r="E775" s="423">
        <v>0</v>
      </c>
      <c r="F775" s="423">
        <v>0</v>
      </c>
      <c r="G775" s="423">
        <v>0</v>
      </c>
      <c r="H775" s="423">
        <v>0</v>
      </c>
    </row>
    <row r="776" spans="1:8" x14ac:dyDescent="0.3">
      <c r="A776" s="419" t="s">
        <v>3249</v>
      </c>
      <c r="B776" s="419" t="s">
        <v>3250</v>
      </c>
      <c r="C776" s="423">
        <v>0</v>
      </c>
      <c r="D776" s="423">
        <v>0</v>
      </c>
      <c r="E776" s="423">
        <v>0</v>
      </c>
      <c r="F776" s="423">
        <v>0</v>
      </c>
      <c r="G776" s="423">
        <v>0</v>
      </c>
      <c r="H776" s="423">
        <v>0</v>
      </c>
    </row>
    <row r="777" spans="1:8" x14ac:dyDescent="0.3">
      <c r="A777" s="419" t="s">
        <v>3251</v>
      </c>
      <c r="B777" s="419" t="s">
        <v>984</v>
      </c>
      <c r="C777" s="423">
        <v>0</v>
      </c>
      <c r="D777" s="423">
        <v>0</v>
      </c>
      <c r="E777" s="423">
        <v>0</v>
      </c>
      <c r="F777" s="423">
        <v>0</v>
      </c>
      <c r="G777" s="423">
        <v>0</v>
      </c>
      <c r="H777" s="423">
        <v>0</v>
      </c>
    </row>
    <row r="778" spans="1:8" x14ac:dyDescent="0.3">
      <c r="A778" s="419" t="s">
        <v>3252</v>
      </c>
      <c r="B778" s="419" t="s">
        <v>244</v>
      </c>
      <c r="C778" s="423">
        <v>0</v>
      </c>
      <c r="D778" s="423">
        <v>0</v>
      </c>
      <c r="E778" s="423">
        <v>0</v>
      </c>
      <c r="F778" s="423">
        <v>0</v>
      </c>
      <c r="G778" s="423">
        <v>0</v>
      </c>
      <c r="H778" s="423">
        <v>0</v>
      </c>
    </row>
    <row r="779" spans="1:8" x14ac:dyDescent="0.3">
      <c r="A779" s="419" t="s">
        <v>3253</v>
      </c>
      <c r="B779" s="419" t="s">
        <v>1036</v>
      </c>
      <c r="C779" s="423">
        <v>0</v>
      </c>
      <c r="D779" s="423">
        <v>0</v>
      </c>
      <c r="E779" s="423">
        <v>0</v>
      </c>
      <c r="F779" s="423">
        <v>0</v>
      </c>
      <c r="G779" s="423">
        <v>0</v>
      </c>
      <c r="H779" s="423">
        <v>0</v>
      </c>
    </row>
    <row r="780" spans="1:8" x14ac:dyDescent="0.3">
      <c r="A780" s="419" t="s">
        <v>3254</v>
      </c>
      <c r="B780" s="419" t="s">
        <v>3255</v>
      </c>
      <c r="C780" s="423">
        <v>0</v>
      </c>
      <c r="D780" s="423">
        <v>0</v>
      </c>
      <c r="E780" s="423">
        <v>0</v>
      </c>
      <c r="F780" s="423">
        <v>0</v>
      </c>
      <c r="G780" s="423">
        <v>0</v>
      </c>
      <c r="H780" s="423">
        <v>0</v>
      </c>
    </row>
    <row r="781" spans="1:8" x14ac:dyDescent="0.3">
      <c r="A781" s="419" t="s">
        <v>3256</v>
      </c>
      <c r="B781" s="419" t="s">
        <v>2902</v>
      </c>
      <c r="C781" s="423">
        <v>0</v>
      </c>
      <c r="D781" s="423">
        <v>0</v>
      </c>
      <c r="E781" s="423">
        <v>0</v>
      </c>
      <c r="F781" s="423">
        <v>0</v>
      </c>
      <c r="G781" s="423">
        <v>0</v>
      </c>
      <c r="H781" s="423">
        <v>0</v>
      </c>
    </row>
    <row r="782" spans="1:8" x14ac:dyDescent="0.3">
      <c r="A782" s="419" t="s">
        <v>3257</v>
      </c>
      <c r="B782" s="419" t="s">
        <v>2906</v>
      </c>
      <c r="C782" s="423">
        <v>0</v>
      </c>
      <c r="D782" s="423">
        <v>0</v>
      </c>
      <c r="E782" s="423">
        <v>0</v>
      </c>
      <c r="F782" s="423">
        <v>0</v>
      </c>
      <c r="G782" s="423">
        <v>0</v>
      </c>
      <c r="H782" s="423">
        <v>0</v>
      </c>
    </row>
    <row r="783" spans="1:8" x14ac:dyDescent="0.3">
      <c r="A783" s="419" t="s">
        <v>3258</v>
      </c>
      <c r="B783" s="419" t="s">
        <v>2663</v>
      </c>
      <c r="C783" s="423">
        <v>0</v>
      </c>
      <c r="D783" s="423">
        <v>0</v>
      </c>
      <c r="E783" s="423">
        <v>0</v>
      </c>
      <c r="F783" s="423">
        <v>0</v>
      </c>
      <c r="G783" s="423">
        <v>0</v>
      </c>
      <c r="H783" s="423">
        <v>0</v>
      </c>
    </row>
    <row r="784" spans="1:8" x14ac:dyDescent="0.3">
      <c r="A784" s="419" t="s">
        <v>2055</v>
      </c>
      <c r="B784" s="419" t="s">
        <v>44</v>
      </c>
      <c r="C784" s="423">
        <v>216767</v>
      </c>
      <c r="D784" s="423">
        <v>216767</v>
      </c>
      <c r="E784" s="423">
        <v>54191.76</v>
      </c>
      <c r="F784" s="423">
        <v>108383.52</v>
      </c>
      <c r="G784" s="423">
        <v>108383.48</v>
      </c>
      <c r="H784" s="423">
        <v>50</v>
      </c>
    </row>
    <row r="785" spans="1:8" x14ac:dyDescent="0.3">
      <c r="A785" s="419" t="s">
        <v>3259</v>
      </c>
      <c r="B785" s="419" t="s">
        <v>183</v>
      </c>
      <c r="C785" s="423">
        <v>0</v>
      </c>
      <c r="D785" s="423">
        <v>0</v>
      </c>
      <c r="E785" s="423">
        <v>0</v>
      </c>
      <c r="F785" s="423">
        <v>0</v>
      </c>
      <c r="G785" s="423">
        <v>0</v>
      </c>
      <c r="H785" s="423">
        <v>0</v>
      </c>
    </row>
    <row r="786" spans="1:8" x14ac:dyDescent="0.3">
      <c r="A786" s="419" t="s">
        <v>3260</v>
      </c>
      <c r="B786" s="419" t="s">
        <v>3261</v>
      </c>
      <c r="C786" s="423">
        <v>0</v>
      </c>
      <c r="D786" s="423">
        <v>0</v>
      </c>
      <c r="E786" s="423">
        <v>0</v>
      </c>
      <c r="F786" s="423">
        <v>0</v>
      </c>
      <c r="G786" s="423">
        <v>0</v>
      </c>
      <c r="H786" s="423">
        <v>0</v>
      </c>
    </row>
    <row r="787" spans="1:8" x14ac:dyDescent="0.3">
      <c r="A787" s="419" t="s">
        <v>3262</v>
      </c>
      <c r="B787" s="419" t="s">
        <v>690</v>
      </c>
      <c r="C787" s="423">
        <v>0</v>
      </c>
      <c r="D787" s="423">
        <v>0</v>
      </c>
      <c r="E787" s="423">
        <v>0</v>
      </c>
      <c r="F787" s="423">
        <v>0</v>
      </c>
      <c r="G787" s="423">
        <v>0</v>
      </c>
      <c r="H787" s="423">
        <v>0</v>
      </c>
    </row>
    <row r="788" spans="1:8" x14ac:dyDescent="0.3">
      <c r="A788" s="419" t="s">
        <v>3263</v>
      </c>
      <c r="B788" s="419" t="s">
        <v>3264</v>
      </c>
      <c r="C788" s="423">
        <v>0</v>
      </c>
      <c r="D788" s="423">
        <v>0</v>
      </c>
      <c r="E788" s="423">
        <v>0</v>
      </c>
      <c r="F788" s="423">
        <v>0</v>
      </c>
      <c r="G788" s="423">
        <v>0</v>
      </c>
      <c r="H788" s="423">
        <v>0</v>
      </c>
    </row>
    <row r="789" spans="1:8" x14ac:dyDescent="0.3">
      <c r="A789" s="419" t="s">
        <v>3265</v>
      </c>
      <c r="B789" s="419" t="s">
        <v>3266</v>
      </c>
      <c r="C789" s="423">
        <v>0</v>
      </c>
      <c r="D789" s="423">
        <v>0</v>
      </c>
      <c r="E789" s="423">
        <v>0</v>
      </c>
      <c r="F789" s="423">
        <v>0</v>
      </c>
      <c r="G789" s="423">
        <v>0</v>
      </c>
      <c r="H789" s="423">
        <v>0</v>
      </c>
    </row>
    <row r="790" spans="1:8" x14ac:dyDescent="0.3">
      <c r="A790" s="419" t="s">
        <v>3267</v>
      </c>
      <c r="B790" s="419" t="s">
        <v>575</v>
      </c>
      <c r="C790" s="423">
        <v>0</v>
      </c>
      <c r="D790" s="423">
        <v>0</v>
      </c>
      <c r="E790" s="423">
        <v>0</v>
      </c>
      <c r="F790" s="423">
        <v>0</v>
      </c>
      <c r="G790" s="423">
        <v>0</v>
      </c>
      <c r="H790" s="423">
        <v>0</v>
      </c>
    </row>
    <row r="791" spans="1:8" x14ac:dyDescent="0.3">
      <c r="A791" s="419" t="s">
        <v>3268</v>
      </c>
      <c r="B791" s="419" t="s">
        <v>3269</v>
      </c>
      <c r="C791" s="423">
        <v>0</v>
      </c>
      <c r="D791" s="423">
        <v>0</v>
      </c>
      <c r="E791" s="423">
        <v>0</v>
      </c>
      <c r="F791" s="423">
        <v>0</v>
      </c>
      <c r="G791" s="423">
        <v>0</v>
      </c>
      <c r="H791" s="423">
        <v>0</v>
      </c>
    </row>
    <row r="792" spans="1:8" x14ac:dyDescent="0.3">
      <c r="A792" s="419" t="s">
        <v>3270</v>
      </c>
      <c r="B792" s="419" t="s">
        <v>3271</v>
      </c>
      <c r="C792" s="423">
        <v>0</v>
      </c>
      <c r="D792" s="423">
        <v>0</v>
      </c>
      <c r="E792" s="423">
        <v>0</v>
      </c>
      <c r="F792" s="423">
        <v>0</v>
      </c>
      <c r="G792" s="423">
        <v>0</v>
      </c>
      <c r="H792" s="423">
        <v>0</v>
      </c>
    </row>
    <row r="793" spans="1:8" x14ac:dyDescent="0.3">
      <c r="A793" s="419" t="s">
        <v>2056</v>
      </c>
      <c r="B793" s="419" t="s">
        <v>1137</v>
      </c>
      <c r="C793" s="423">
        <v>304285</v>
      </c>
      <c r="D793" s="423">
        <v>540285</v>
      </c>
      <c r="E793" s="423">
        <v>0</v>
      </c>
      <c r="F793" s="423">
        <v>0</v>
      </c>
      <c r="G793" s="423">
        <v>540285</v>
      </c>
      <c r="H793" s="423">
        <v>0</v>
      </c>
    </row>
    <row r="794" spans="1:8" x14ac:dyDescent="0.3">
      <c r="A794" s="419" t="s">
        <v>3272</v>
      </c>
      <c r="B794" s="419" t="s">
        <v>3273</v>
      </c>
      <c r="C794" s="423">
        <v>0</v>
      </c>
      <c r="D794" s="423">
        <v>0</v>
      </c>
      <c r="E794" s="423">
        <v>0</v>
      </c>
      <c r="F794" s="423">
        <v>0</v>
      </c>
      <c r="G794" s="423">
        <v>0</v>
      </c>
      <c r="H794" s="423">
        <v>0</v>
      </c>
    </row>
    <row r="795" spans="1:8" x14ac:dyDescent="0.3">
      <c r="A795" s="419" t="s">
        <v>3274</v>
      </c>
      <c r="B795" s="419" t="s">
        <v>3275</v>
      </c>
      <c r="C795" s="423">
        <v>0</v>
      </c>
      <c r="D795" s="423">
        <v>0</v>
      </c>
      <c r="E795" s="423">
        <v>0</v>
      </c>
      <c r="F795" s="423">
        <v>0</v>
      </c>
      <c r="G795" s="423">
        <v>0</v>
      </c>
      <c r="H795" s="423">
        <v>0</v>
      </c>
    </row>
    <row r="796" spans="1:8" x14ac:dyDescent="0.3">
      <c r="A796" s="419" t="s">
        <v>3276</v>
      </c>
      <c r="B796" s="419" t="s">
        <v>3277</v>
      </c>
      <c r="C796" s="423">
        <v>0</v>
      </c>
      <c r="D796" s="423">
        <v>0</v>
      </c>
      <c r="E796" s="423">
        <v>0</v>
      </c>
      <c r="F796" s="423">
        <v>0</v>
      </c>
      <c r="G796" s="423">
        <v>0</v>
      </c>
      <c r="H796" s="423">
        <v>0</v>
      </c>
    </row>
    <row r="797" spans="1:8" x14ac:dyDescent="0.3">
      <c r="A797" s="419" t="s">
        <v>3278</v>
      </c>
      <c r="B797" s="419" t="s">
        <v>3279</v>
      </c>
      <c r="C797" s="423">
        <v>0</v>
      </c>
      <c r="D797" s="423">
        <v>0</v>
      </c>
      <c r="E797" s="423">
        <v>0</v>
      </c>
      <c r="F797" s="423">
        <v>0</v>
      </c>
      <c r="G797" s="423">
        <v>0</v>
      </c>
      <c r="H797" s="423">
        <v>0</v>
      </c>
    </row>
    <row r="798" spans="1:8" x14ac:dyDescent="0.3">
      <c r="A798" s="419" t="s">
        <v>3280</v>
      </c>
      <c r="B798" s="419" t="s">
        <v>3281</v>
      </c>
      <c r="C798" s="423">
        <v>0</v>
      </c>
      <c r="D798" s="423">
        <v>0</v>
      </c>
      <c r="E798" s="423">
        <v>0</v>
      </c>
      <c r="F798" s="423">
        <v>0</v>
      </c>
      <c r="G798" s="423">
        <v>0</v>
      </c>
      <c r="H798" s="423">
        <v>0</v>
      </c>
    </row>
    <row r="799" spans="1:8" x14ac:dyDescent="0.3">
      <c r="A799" s="419" t="s">
        <v>3282</v>
      </c>
      <c r="B799" s="419" t="s">
        <v>3283</v>
      </c>
      <c r="C799" s="423">
        <v>0</v>
      </c>
      <c r="D799" s="423">
        <v>0</v>
      </c>
      <c r="E799" s="423">
        <v>0</v>
      </c>
      <c r="F799" s="423">
        <v>0</v>
      </c>
      <c r="G799" s="423">
        <v>0</v>
      </c>
      <c r="H799" s="423">
        <v>0</v>
      </c>
    </row>
    <row r="800" spans="1:8" x14ac:dyDescent="0.3">
      <c r="A800" s="419" t="s">
        <v>3284</v>
      </c>
      <c r="B800" s="419" t="s">
        <v>3285</v>
      </c>
      <c r="C800" s="423">
        <v>0</v>
      </c>
      <c r="D800" s="423">
        <v>0</v>
      </c>
      <c r="E800" s="423">
        <v>0</v>
      </c>
      <c r="F800" s="423">
        <v>0</v>
      </c>
      <c r="G800" s="423">
        <v>0</v>
      </c>
      <c r="H800" s="423">
        <v>0</v>
      </c>
    </row>
    <row r="801" spans="1:8" x14ac:dyDescent="0.3">
      <c r="A801" s="419" t="s">
        <v>3286</v>
      </c>
      <c r="B801" s="419" t="s">
        <v>3287</v>
      </c>
      <c r="C801" s="423">
        <v>0</v>
      </c>
      <c r="D801" s="423">
        <v>0</v>
      </c>
      <c r="E801" s="423">
        <v>0</v>
      </c>
      <c r="F801" s="423">
        <v>0</v>
      </c>
      <c r="G801" s="423">
        <v>0</v>
      </c>
      <c r="H801" s="423">
        <v>0</v>
      </c>
    </row>
    <row r="802" spans="1:8" x14ac:dyDescent="0.3">
      <c r="A802" s="419" t="s">
        <v>2057</v>
      </c>
      <c r="B802" s="419" t="s">
        <v>1139</v>
      </c>
      <c r="C802" s="423">
        <v>468180</v>
      </c>
      <c r="D802" s="423">
        <v>468180</v>
      </c>
      <c r="E802" s="423">
        <v>0</v>
      </c>
      <c r="F802" s="423">
        <v>0</v>
      </c>
      <c r="G802" s="423">
        <v>468180</v>
      </c>
      <c r="H802" s="423">
        <v>0</v>
      </c>
    </row>
    <row r="803" spans="1:8" x14ac:dyDescent="0.3">
      <c r="A803" s="419" t="s">
        <v>3288</v>
      </c>
      <c r="B803" s="419" t="s">
        <v>3289</v>
      </c>
      <c r="C803" s="423">
        <v>0</v>
      </c>
      <c r="D803" s="423">
        <v>0</v>
      </c>
      <c r="E803" s="423">
        <v>0</v>
      </c>
      <c r="F803" s="423">
        <v>0</v>
      </c>
      <c r="G803" s="423">
        <v>0</v>
      </c>
      <c r="H803" s="423">
        <v>0</v>
      </c>
    </row>
    <row r="804" spans="1:8" x14ac:dyDescent="0.3">
      <c r="A804" s="419" t="s">
        <v>3290</v>
      </c>
      <c r="B804" s="419" t="s">
        <v>3291</v>
      </c>
      <c r="C804" s="423">
        <v>0</v>
      </c>
      <c r="D804" s="423">
        <v>0</v>
      </c>
      <c r="E804" s="423">
        <v>0</v>
      </c>
      <c r="F804" s="423">
        <v>0</v>
      </c>
      <c r="G804" s="423">
        <v>0</v>
      </c>
      <c r="H804" s="423">
        <v>0</v>
      </c>
    </row>
    <row r="805" spans="1:8" x14ac:dyDescent="0.3">
      <c r="A805" s="419" t="s">
        <v>3292</v>
      </c>
      <c r="B805" s="419" t="s">
        <v>3293</v>
      </c>
      <c r="C805" s="423">
        <v>0</v>
      </c>
      <c r="D805" s="423">
        <v>0</v>
      </c>
      <c r="E805" s="423">
        <v>0</v>
      </c>
      <c r="F805" s="423">
        <v>0</v>
      </c>
      <c r="G805" s="423">
        <v>0</v>
      </c>
      <c r="H805" s="423">
        <v>0</v>
      </c>
    </row>
    <row r="806" spans="1:8" x14ac:dyDescent="0.3">
      <c r="A806" s="419" t="s">
        <v>3294</v>
      </c>
      <c r="B806" s="419" t="s">
        <v>3295</v>
      </c>
      <c r="C806" s="423">
        <v>0</v>
      </c>
      <c r="D806" s="423">
        <v>0</v>
      </c>
      <c r="E806" s="423">
        <v>0</v>
      </c>
      <c r="F806" s="423">
        <v>0</v>
      </c>
      <c r="G806" s="423">
        <v>0</v>
      </c>
      <c r="H806" s="423">
        <v>0</v>
      </c>
    </row>
    <row r="807" spans="1:8" x14ac:dyDescent="0.3">
      <c r="A807" s="419" t="s">
        <v>3296</v>
      </c>
      <c r="B807" s="419" t="s">
        <v>3297</v>
      </c>
      <c r="C807" s="423">
        <v>0</v>
      </c>
      <c r="D807" s="423">
        <v>0</v>
      </c>
      <c r="E807" s="423">
        <v>0</v>
      </c>
      <c r="F807" s="423">
        <v>0</v>
      </c>
      <c r="G807" s="423">
        <v>0</v>
      </c>
      <c r="H807" s="423">
        <v>0</v>
      </c>
    </row>
    <row r="808" spans="1:8" x14ac:dyDescent="0.3">
      <c r="A808" s="419" t="s">
        <v>3298</v>
      </c>
      <c r="B808" s="419" t="s">
        <v>3299</v>
      </c>
      <c r="C808" s="423">
        <v>0</v>
      </c>
      <c r="D808" s="423">
        <v>0</v>
      </c>
      <c r="E808" s="423">
        <v>0</v>
      </c>
      <c r="F808" s="423">
        <v>0</v>
      </c>
      <c r="G808" s="423">
        <v>0</v>
      </c>
      <c r="H808" s="423">
        <v>0</v>
      </c>
    </row>
    <row r="809" spans="1:8" x14ac:dyDescent="0.3">
      <c r="A809" s="419" t="s">
        <v>3300</v>
      </c>
      <c r="B809" s="419" t="s">
        <v>3301</v>
      </c>
      <c r="C809" s="423">
        <v>0</v>
      </c>
      <c r="D809" s="423">
        <v>0</v>
      </c>
      <c r="E809" s="423">
        <v>0</v>
      </c>
      <c r="F809" s="423">
        <v>0</v>
      </c>
      <c r="G809" s="423">
        <v>0</v>
      </c>
      <c r="H809" s="423">
        <v>0</v>
      </c>
    </row>
    <row r="810" spans="1:8" x14ac:dyDescent="0.3">
      <c r="A810" s="419" t="s">
        <v>3302</v>
      </c>
      <c r="B810" s="419" t="s">
        <v>3303</v>
      </c>
      <c r="C810" s="423">
        <v>0</v>
      </c>
      <c r="D810" s="423">
        <v>0</v>
      </c>
      <c r="E810" s="423">
        <v>0</v>
      </c>
      <c r="F810" s="423">
        <v>0</v>
      </c>
      <c r="G810" s="423">
        <v>0</v>
      </c>
      <c r="H810" s="423">
        <v>0</v>
      </c>
    </row>
    <row r="811" spans="1:8" x14ac:dyDescent="0.3">
      <c r="A811" s="419" t="s">
        <v>3304</v>
      </c>
      <c r="B811" s="419" t="s">
        <v>3305</v>
      </c>
      <c r="C811" s="423">
        <v>0</v>
      </c>
      <c r="D811" s="423">
        <v>0</v>
      </c>
      <c r="E811" s="423">
        <v>0</v>
      </c>
      <c r="F811" s="423">
        <v>0</v>
      </c>
      <c r="G811" s="423">
        <v>0</v>
      </c>
      <c r="H811" s="423">
        <v>0</v>
      </c>
    </row>
    <row r="812" spans="1:8" x14ac:dyDescent="0.3">
      <c r="A812" s="419" t="s">
        <v>3306</v>
      </c>
      <c r="B812" s="419" t="s">
        <v>3307</v>
      </c>
      <c r="C812" s="423">
        <v>0</v>
      </c>
      <c r="D812" s="423">
        <v>0</v>
      </c>
      <c r="E812" s="423">
        <v>0</v>
      </c>
      <c r="F812" s="423">
        <v>0</v>
      </c>
      <c r="G812" s="423">
        <v>0</v>
      </c>
      <c r="H812" s="423">
        <v>0</v>
      </c>
    </row>
    <row r="813" spans="1:8" x14ac:dyDescent="0.3">
      <c r="A813" s="419" t="s">
        <v>3308</v>
      </c>
      <c r="B813" s="419" t="s">
        <v>3309</v>
      </c>
      <c r="C813" s="423">
        <v>0</v>
      </c>
      <c r="D813" s="423">
        <v>0</v>
      </c>
      <c r="E813" s="423">
        <v>0</v>
      </c>
      <c r="F813" s="423">
        <v>0</v>
      </c>
      <c r="G813" s="423">
        <v>0</v>
      </c>
      <c r="H813" s="423">
        <v>0</v>
      </c>
    </row>
    <row r="814" spans="1:8" x14ac:dyDescent="0.3">
      <c r="A814" s="419" t="s">
        <v>3310</v>
      </c>
      <c r="B814" s="419" t="s">
        <v>3311</v>
      </c>
      <c r="C814" s="423">
        <v>0</v>
      </c>
      <c r="D814" s="423">
        <v>0</v>
      </c>
      <c r="E814" s="423">
        <v>0</v>
      </c>
      <c r="F814" s="423">
        <v>0</v>
      </c>
      <c r="G814" s="423">
        <v>0</v>
      </c>
      <c r="H814" s="423">
        <v>0</v>
      </c>
    </row>
    <row r="815" spans="1:8" x14ac:dyDescent="0.3">
      <c r="A815" s="419" t="s">
        <v>3312</v>
      </c>
      <c r="B815" s="419" t="s">
        <v>3313</v>
      </c>
      <c r="C815" s="423">
        <v>0</v>
      </c>
      <c r="D815" s="423">
        <v>0</v>
      </c>
      <c r="E815" s="423">
        <v>0</v>
      </c>
      <c r="F815" s="423">
        <v>0</v>
      </c>
      <c r="G815" s="423">
        <v>0</v>
      </c>
      <c r="H815" s="423">
        <v>0</v>
      </c>
    </row>
    <row r="816" spans="1:8" x14ac:dyDescent="0.3">
      <c r="A816" s="419" t="s">
        <v>3314</v>
      </c>
      <c r="B816" s="419" t="s">
        <v>3315</v>
      </c>
      <c r="C816" s="423">
        <v>0</v>
      </c>
      <c r="D816" s="423">
        <v>0</v>
      </c>
      <c r="E816" s="423">
        <v>0</v>
      </c>
      <c r="F816" s="423">
        <v>0</v>
      </c>
      <c r="G816" s="423">
        <v>0</v>
      </c>
      <c r="H816" s="423">
        <v>0</v>
      </c>
    </row>
    <row r="817" spans="1:8" x14ac:dyDescent="0.3">
      <c r="A817" s="419" t="s">
        <v>3316</v>
      </c>
      <c r="B817" s="419" t="s">
        <v>3317</v>
      </c>
      <c r="C817" s="423">
        <v>0</v>
      </c>
      <c r="D817" s="423">
        <v>0</v>
      </c>
      <c r="E817" s="423">
        <v>0</v>
      </c>
      <c r="F817" s="423">
        <v>0</v>
      </c>
      <c r="G817" s="423">
        <v>0</v>
      </c>
      <c r="H817" s="423">
        <v>0</v>
      </c>
    </row>
    <row r="818" spans="1:8" x14ac:dyDescent="0.3">
      <c r="A818" s="419" t="s">
        <v>3318</v>
      </c>
      <c r="B818" s="419" t="s">
        <v>3319</v>
      </c>
      <c r="C818" s="423">
        <v>0</v>
      </c>
      <c r="D818" s="423">
        <v>0</v>
      </c>
      <c r="E818" s="423">
        <v>0</v>
      </c>
      <c r="F818" s="423">
        <v>0</v>
      </c>
      <c r="G818" s="423">
        <v>0</v>
      </c>
      <c r="H818" s="423">
        <v>0</v>
      </c>
    </row>
    <row r="819" spans="1:8" x14ac:dyDescent="0.3">
      <c r="A819" s="419" t="s">
        <v>3320</v>
      </c>
      <c r="B819" s="419" t="s">
        <v>3321</v>
      </c>
      <c r="C819" s="423">
        <v>0</v>
      </c>
      <c r="D819" s="423">
        <v>0</v>
      </c>
      <c r="E819" s="423">
        <v>0</v>
      </c>
      <c r="F819" s="423">
        <v>0</v>
      </c>
      <c r="G819" s="423">
        <v>0</v>
      </c>
      <c r="H819" s="423">
        <v>0</v>
      </c>
    </row>
    <row r="820" spans="1:8" x14ac:dyDescent="0.3">
      <c r="A820" s="419" t="s">
        <v>3322</v>
      </c>
      <c r="B820" s="419" t="s">
        <v>3323</v>
      </c>
      <c r="C820" s="423">
        <v>0</v>
      </c>
      <c r="D820" s="423">
        <v>0</v>
      </c>
      <c r="E820" s="423">
        <v>0</v>
      </c>
      <c r="F820" s="423">
        <v>0</v>
      </c>
      <c r="G820" s="423">
        <v>0</v>
      </c>
      <c r="H820" s="423">
        <v>0</v>
      </c>
    </row>
    <row r="821" spans="1:8" x14ac:dyDescent="0.3">
      <c r="A821" s="419" t="s">
        <v>3324</v>
      </c>
      <c r="B821" s="419" t="s">
        <v>3325</v>
      </c>
      <c r="C821" s="423">
        <v>0</v>
      </c>
      <c r="D821" s="423">
        <v>0</v>
      </c>
      <c r="E821" s="423">
        <v>0</v>
      </c>
      <c r="F821" s="423">
        <v>0</v>
      </c>
      <c r="G821" s="423">
        <v>0</v>
      </c>
      <c r="H821" s="423">
        <v>0</v>
      </c>
    </row>
    <row r="822" spans="1:8" x14ac:dyDescent="0.3">
      <c r="A822" s="419" t="s">
        <v>3326</v>
      </c>
      <c r="B822" s="419" t="s">
        <v>2812</v>
      </c>
      <c r="C822" s="423">
        <v>0</v>
      </c>
      <c r="D822" s="423">
        <v>0</v>
      </c>
      <c r="E822" s="423">
        <v>0</v>
      </c>
      <c r="F822" s="423">
        <v>0</v>
      </c>
      <c r="G822" s="423">
        <v>0</v>
      </c>
      <c r="H822" s="423">
        <v>0</v>
      </c>
    </row>
    <row r="823" spans="1:8" x14ac:dyDescent="0.3">
      <c r="A823" s="419" t="s">
        <v>2058</v>
      </c>
      <c r="B823" s="419" t="s">
        <v>1141</v>
      </c>
      <c r="C823" s="423">
        <v>0</v>
      </c>
      <c r="D823" s="423">
        <v>229781.08</v>
      </c>
      <c r="E823" s="423">
        <v>193244.5</v>
      </c>
      <c r="F823" s="423">
        <v>385712.74</v>
      </c>
      <c r="G823" s="423">
        <v>-155931.66</v>
      </c>
      <c r="H823" s="423">
        <v>167.86</v>
      </c>
    </row>
    <row r="824" spans="1:8" x14ac:dyDescent="0.3">
      <c r="A824" s="419" t="s">
        <v>2059</v>
      </c>
      <c r="B824" s="419" t="s">
        <v>1143</v>
      </c>
      <c r="C824" s="423">
        <v>191424</v>
      </c>
      <c r="D824" s="423">
        <v>2310548</v>
      </c>
      <c r="E824" s="423">
        <v>2787059.52</v>
      </c>
      <c r="F824" s="423">
        <v>3220808.16</v>
      </c>
      <c r="G824" s="423">
        <v>-910260.16</v>
      </c>
      <c r="H824" s="423">
        <v>139.4</v>
      </c>
    </row>
    <row r="825" spans="1:8" x14ac:dyDescent="0.3">
      <c r="A825" s="419" t="s">
        <v>3327</v>
      </c>
      <c r="B825" s="419" t="s">
        <v>3328</v>
      </c>
      <c r="C825" s="423">
        <v>0</v>
      </c>
      <c r="D825" s="423">
        <v>0</v>
      </c>
      <c r="E825" s="423">
        <v>0</v>
      </c>
      <c r="F825" s="423">
        <v>0</v>
      </c>
      <c r="G825" s="423">
        <v>0</v>
      </c>
      <c r="H825" s="423">
        <v>0</v>
      </c>
    </row>
    <row r="826" spans="1:8" x14ac:dyDescent="0.3">
      <c r="A826" s="419" t="s">
        <v>3329</v>
      </c>
      <c r="B826" s="419" t="s">
        <v>2961</v>
      </c>
      <c r="C826" s="423">
        <v>0</v>
      </c>
      <c r="D826" s="423">
        <v>0</v>
      </c>
      <c r="E826" s="423">
        <v>0</v>
      </c>
      <c r="F826" s="423">
        <v>0</v>
      </c>
      <c r="G826" s="423">
        <v>0</v>
      </c>
      <c r="H826" s="423">
        <v>0</v>
      </c>
    </row>
    <row r="827" spans="1:8" x14ac:dyDescent="0.3">
      <c r="A827" s="419" t="s">
        <v>3330</v>
      </c>
      <c r="B827" s="419" t="s">
        <v>2830</v>
      </c>
      <c r="C827" s="423">
        <v>0</v>
      </c>
      <c r="D827" s="423">
        <v>0</v>
      </c>
      <c r="E827" s="423">
        <v>0</v>
      </c>
      <c r="F827" s="423">
        <v>0</v>
      </c>
      <c r="G827" s="423">
        <v>0</v>
      </c>
      <c r="H827" s="423">
        <v>0</v>
      </c>
    </row>
    <row r="828" spans="1:8" x14ac:dyDescent="0.3">
      <c r="A828" s="419" t="s">
        <v>3331</v>
      </c>
      <c r="B828" s="419" t="s">
        <v>3332</v>
      </c>
      <c r="C828" s="423">
        <v>0</v>
      </c>
      <c r="D828" s="423">
        <v>0</v>
      </c>
      <c r="E828" s="423">
        <v>0</v>
      </c>
      <c r="F828" s="423">
        <v>0</v>
      </c>
      <c r="G828" s="423">
        <v>0</v>
      </c>
      <c r="H828" s="423">
        <v>0</v>
      </c>
    </row>
    <row r="829" spans="1:8" x14ac:dyDescent="0.3">
      <c r="A829" s="419" t="s">
        <v>3333</v>
      </c>
      <c r="B829" s="419" t="s">
        <v>2835</v>
      </c>
      <c r="C829" s="424">
        <v>0</v>
      </c>
      <c r="D829" s="424">
        <v>0</v>
      </c>
      <c r="E829" s="424">
        <v>0</v>
      </c>
      <c r="F829" s="424">
        <v>0</v>
      </c>
      <c r="G829" s="424">
        <v>0</v>
      </c>
      <c r="H829" s="424">
        <v>0</v>
      </c>
    </row>
    <row r="830" spans="1:8" x14ac:dyDescent="0.3">
      <c r="A830" s="419" t="s">
        <v>1145</v>
      </c>
      <c r="B830" s="425"/>
      <c r="C830" s="423"/>
      <c r="D830" s="423"/>
      <c r="E830" s="423"/>
      <c r="F830" s="423"/>
      <c r="G830" s="423"/>
      <c r="H830" s="423"/>
    </row>
    <row r="831" spans="1:8" x14ac:dyDescent="0.3">
      <c r="A831" s="381"/>
      <c r="B831" s="381"/>
      <c r="C831" s="382"/>
      <c r="D831" s="382"/>
      <c r="E831" s="382"/>
      <c r="F831" s="382"/>
      <c r="G831" s="382"/>
    </row>
    <row r="832" spans="1:8" x14ac:dyDescent="0.3">
      <c r="A832" s="419" t="s">
        <v>975</v>
      </c>
      <c r="B832" s="425"/>
      <c r="C832" s="423">
        <v>1410610</v>
      </c>
      <c r="D832" s="423">
        <v>4039676</v>
      </c>
      <c r="E832" s="423">
        <v>2099574.87</v>
      </c>
      <c r="F832" s="423">
        <v>3272722.62</v>
      </c>
      <c r="G832" s="423">
        <v>766953.38</v>
      </c>
      <c r="H832" s="423">
        <v>81.010000000000005</v>
      </c>
    </row>
    <row r="833" spans="1:8" x14ac:dyDescent="0.3">
      <c r="A833" s="419" t="s">
        <v>976</v>
      </c>
      <c r="B833" s="425"/>
      <c r="C833" s="424">
        <v>1180656</v>
      </c>
      <c r="D833" s="424">
        <v>3765561.08</v>
      </c>
      <c r="E833" s="424">
        <v>3034495.78</v>
      </c>
      <c r="F833" s="424">
        <v>3714904.42</v>
      </c>
      <c r="G833" s="424">
        <v>50656.66</v>
      </c>
      <c r="H833" s="424">
        <v>98.65</v>
      </c>
    </row>
    <row r="834" spans="1:8" x14ac:dyDescent="0.3">
      <c r="A834" s="419" t="s">
        <v>977</v>
      </c>
      <c r="B834" s="425"/>
      <c r="C834" s="423">
        <v>229954</v>
      </c>
      <c r="D834" s="423">
        <v>274114.92</v>
      </c>
      <c r="E834" s="423">
        <v>-934920.91</v>
      </c>
      <c r="F834" s="423">
        <v>-442181.8</v>
      </c>
      <c r="G834" s="423">
        <v>716296.72</v>
      </c>
      <c r="H834" s="423">
        <v>161.31</v>
      </c>
    </row>
    <row r="835" spans="1:8" x14ac:dyDescent="0.3">
      <c r="A835" s="381"/>
      <c r="B835" s="381"/>
      <c r="C835" s="382"/>
      <c r="D835" s="382"/>
      <c r="E835" s="382"/>
      <c r="F835" s="382"/>
      <c r="G835" s="382"/>
    </row>
    <row r="836" spans="1:8" x14ac:dyDescent="0.3">
      <c r="A836" s="419" t="s">
        <v>366</v>
      </c>
      <c r="B836" s="418"/>
      <c r="C836" s="418"/>
      <c r="D836" s="418"/>
      <c r="E836" s="418"/>
      <c r="F836" s="418"/>
      <c r="G836" s="418"/>
      <c r="H836" s="418"/>
    </row>
    <row r="837" spans="1:8" x14ac:dyDescent="0.3">
      <c r="A837" s="419" t="s">
        <v>2060</v>
      </c>
      <c r="B837" s="419" t="s">
        <v>43</v>
      </c>
      <c r="C837" s="423">
        <v>122000</v>
      </c>
      <c r="D837" s="423">
        <v>122000</v>
      </c>
      <c r="E837" s="423">
        <v>0</v>
      </c>
      <c r="F837" s="423">
        <v>123389.1</v>
      </c>
      <c r="G837" s="423">
        <v>-1389.1</v>
      </c>
      <c r="H837" s="423">
        <v>101.14</v>
      </c>
    </row>
    <row r="838" spans="1:8" x14ac:dyDescent="0.3">
      <c r="A838" s="419" t="s">
        <v>3334</v>
      </c>
      <c r="B838" s="419" t="s">
        <v>3335</v>
      </c>
      <c r="C838" s="423">
        <v>0</v>
      </c>
      <c r="D838" s="423">
        <v>0</v>
      </c>
      <c r="E838" s="423">
        <v>0</v>
      </c>
      <c r="F838" s="423">
        <v>0</v>
      </c>
      <c r="G838" s="423">
        <v>0</v>
      </c>
      <c r="H838" s="423">
        <v>0</v>
      </c>
    </row>
    <row r="839" spans="1:8" x14ac:dyDescent="0.3">
      <c r="A839" s="419" t="s">
        <v>3336</v>
      </c>
      <c r="B839" s="419" t="s">
        <v>3337</v>
      </c>
      <c r="C839" s="423">
        <v>0</v>
      </c>
      <c r="D839" s="423">
        <v>0</v>
      </c>
      <c r="E839" s="423">
        <v>0</v>
      </c>
      <c r="F839" s="423">
        <v>0</v>
      </c>
      <c r="G839" s="423">
        <v>0</v>
      </c>
      <c r="H839" s="423">
        <v>0</v>
      </c>
    </row>
    <row r="840" spans="1:8" x14ac:dyDescent="0.3">
      <c r="A840" s="419" t="s">
        <v>3338</v>
      </c>
      <c r="B840" s="419" t="s">
        <v>2492</v>
      </c>
      <c r="C840" s="423">
        <v>0</v>
      </c>
      <c r="D840" s="423">
        <v>0</v>
      </c>
      <c r="E840" s="423">
        <v>70.959999999999994</v>
      </c>
      <c r="F840" s="423">
        <v>155.11000000000001</v>
      </c>
      <c r="G840" s="423">
        <v>-155.11000000000001</v>
      </c>
      <c r="H840" s="423">
        <v>100</v>
      </c>
    </row>
    <row r="841" spans="1:8" x14ac:dyDescent="0.3">
      <c r="A841" s="419" t="s">
        <v>2061</v>
      </c>
      <c r="B841" s="419" t="s">
        <v>1148</v>
      </c>
      <c r="C841" s="423">
        <v>1200</v>
      </c>
      <c r="D841" s="423">
        <v>1200</v>
      </c>
      <c r="E841" s="423">
        <v>1240</v>
      </c>
      <c r="F841" s="423">
        <v>1320</v>
      </c>
      <c r="G841" s="423">
        <v>-120</v>
      </c>
      <c r="H841" s="423">
        <v>110</v>
      </c>
    </row>
    <row r="842" spans="1:8" x14ac:dyDescent="0.3">
      <c r="A842" s="419" t="s">
        <v>2062</v>
      </c>
      <c r="B842" s="419" t="s">
        <v>1150</v>
      </c>
      <c r="C842" s="423">
        <v>0</v>
      </c>
      <c r="D842" s="423">
        <v>0</v>
      </c>
      <c r="E842" s="423">
        <v>0</v>
      </c>
      <c r="F842" s="423">
        <v>2551.44</v>
      </c>
      <c r="G842" s="423">
        <v>-2551.44</v>
      </c>
      <c r="H842" s="423">
        <v>100</v>
      </c>
    </row>
    <row r="843" spans="1:8" x14ac:dyDescent="0.3">
      <c r="A843" s="419" t="s">
        <v>2063</v>
      </c>
      <c r="B843" s="419" t="s">
        <v>1152</v>
      </c>
      <c r="C843" s="423">
        <v>0</v>
      </c>
      <c r="D843" s="423">
        <v>0</v>
      </c>
      <c r="E843" s="423">
        <v>0</v>
      </c>
      <c r="F843" s="423">
        <v>10620.5</v>
      </c>
      <c r="G843" s="423">
        <v>-10620.5</v>
      </c>
      <c r="H843" s="423">
        <v>100</v>
      </c>
    </row>
    <row r="844" spans="1:8" x14ac:dyDescent="0.3">
      <c r="A844" s="419" t="s">
        <v>3339</v>
      </c>
      <c r="B844" s="419" t="s">
        <v>3340</v>
      </c>
      <c r="C844" s="423">
        <v>0</v>
      </c>
      <c r="D844" s="423">
        <v>0</v>
      </c>
      <c r="E844" s="423">
        <v>0</v>
      </c>
      <c r="F844" s="423">
        <v>0</v>
      </c>
      <c r="G844" s="423">
        <v>0</v>
      </c>
      <c r="H844" s="423">
        <v>0</v>
      </c>
    </row>
    <row r="845" spans="1:8" x14ac:dyDescent="0.3">
      <c r="A845" s="419" t="s">
        <v>3341</v>
      </c>
      <c r="B845" s="419" t="s">
        <v>3342</v>
      </c>
      <c r="C845" s="424">
        <v>0</v>
      </c>
      <c r="D845" s="424">
        <v>0</v>
      </c>
      <c r="E845" s="424">
        <v>0</v>
      </c>
      <c r="F845" s="424">
        <v>0</v>
      </c>
      <c r="G845" s="424">
        <v>0</v>
      </c>
      <c r="H845" s="424">
        <v>0</v>
      </c>
    </row>
    <row r="846" spans="1:8" x14ac:dyDescent="0.3">
      <c r="A846" s="419" t="s">
        <v>1153</v>
      </c>
      <c r="B846" s="425"/>
      <c r="C846" s="423"/>
      <c r="D846" s="423"/>
      <c r="E846" s="423"/>
      <c r="F846" s="423"/>
      <c r="G846" s="423"/>
      <c r="H846" s="423"/>
    </row>
    <row r="847" spans="1:8" x14ac:dyDescent="0.3">
      <c r="A847" s="381"/>
      <c r="B847" s="381"/>
      <c r="C847" s="382"/>
      <c r="D847" s="382"/>
      <c r="E847" s="382"/>
      <c r="F847" s="382"/>
      <c r="G847" s="382"/>
    </row>
    <row r="848" spans="1:8" x14ac:dyDescent="0.3">
      <c r="A848" s="419" t="s">
        <v>975</v>
      </c>
      <c r="B848" s="425"/>
      <c r="C848" s="423">
        <v>122000</v>
      </c>
      <c r="D848" s="423">
        <v>122000</v>
      </c>
      <c r="E848" s="423">
        <v>70.959999999999994</v>
      </c>
      <c r="F848" s="423">
        <v>123544.21</v>
      </c>
      <c r="G848" s="423">
        <v>-1544.21</v>
      </c>
      <c r="H848" s="423">
        <v>101.27</v>
      </c>
    </row>
    <row r="849" spans="1:8" x14ac:dyDescent="0.3">
      <c r="A849" s="419" t="s">
        <v>976</v>
      </c>
      <c r="B849" s="425"/>
      <c r="C849" s="424">
        <v>1200</v>
      </c>
      <c r="D849" s="424">
        <v>1200</v>
      </c>
      <c r="E849" s="424">
        <v>1240</v>
      </c>
      <c r="F849" s="424">
        <v>14491.94</v>
      </c>
      <c r="G849" s="424">
        <v>-13291.94</v>
      </c>
      <c r="H849" s="424">
        <v>1207.6600000000001</v>
      </c>
    </row>
    <row r="850" spans="1:8" x14ac:dyDescent="0.3">
      <c r="A850" s="419" t="s">
        <v>977</v>
      </c>
      <c r="B850" s="425"/>
      <c r="C850" s="423">
        <v>120800</v>
      </c>
      <c r="D850" s="423">
        <v>120800</v>
      </c>
      <c r="E850" s="423">
        <v>-1169.04</v>
      </c>
      <c r="F850" s="423">
        <v>109052.27</v>
      </c>
      <c r="G850" s="423">
        <v>11747.73</v>
      </c>
      <c r="H850" s="423">
        <v>90.28</v>
      </c>
    </row>
    <row r="851" spans="1:8" x14ac:dyDescent="0.3">
      <c r="A851" s="381"/>
      <c r="B851" s="381"/>
      <c r="C851" s="382"/>
      <c r="D851" s="382"/>
      <c r="E851" s="382"/>
      <c r="F851" s="382"/>
      <c r="G851" s="382"/>
    </row>
    <row r="852" spans="1:8" x14ac:dyDescent="0.3">
      <c r="A852" s="419" t="s">
        <v>369</v>
      </c>
      <c r="B852" s="418"/>
      <c r="C852" s="418"/>
      <c r="D852" s="418"/>
      <c r="E852" s="418"/>
      <c r="F852" s="418"/>
      <c r="G852" s="418"/>
      <c r="H852" s="418"/>
    </row>
    <row r="853" spans="1:8" x14ac:dyDescent="0.3">
      <c r="A853" s="419" t="s">
        <v>3343</v>
      </c>
      <c r="B853" s="419" t="s">
        <v>489</v>
      </c>
      <c r="C853" s="423">
        <v>0</v>
      </c>
      <c r="D853" s="423">
        <v>0</v>
      </c>
      <c r="E853" s="423">
        <v>0</v>
      </c>
      <c r="F853" s="423">
        <v>0</v>
      </c>
      <c r="G853" s="423">
        <v>0</v>
      </c>
      <c r="H853" s="423">
        <v>0</v>
      </c>
    </row>
    <row r="854" spans="1:8" x14ac:dyDescent="0.3">
      <c r="A854" s="419" t="s">
        <v>3344</v>
      </c>
      <c r="B854" s="419" t="s">
        <v>3345</v>
      </c>
      <c r="C854" s="423">
        <v>0</v>
      </c>
      <c r="D854" s="423">
        <v>0</v>
      </c>
      <c r="E854" s="423">
        <v>0</v>
      </c>
      <c r="F854" s="423">
        <v>0</v>
      </c>
      <c r="G854" s="423">
        <v>0</v>
      </c>
      <c r="H854" s="423">
        <v>0</v>
      </c>
    </row>
    <row r="855" spans="1:8" x14ac:dyDescent="0.3">
      <c r="A855" s="419" t="s">
        <v>2064</v>
      </c>
      <c r="B855" s="419" t="s">
        <v>1155</v>
      </c>
      <c r="C855" s="423">
        <v>1250</v>
      </c>
      <c r="D855" s="423">
        <v>1250</v>
      </c>
      <c r="E855" s="423">
        <v>0</v>
      </c>
      <c r="F855" s="423">
        <v>0</v>
      </c>
      <c r="G855" s="423">
        <v>1250</v>
      </c>
      <c r="H855" s="423">
        <v>0</v>
      </c>
    </row>
    <row r="856" spans="1:8" x14ac:dyDescent="0.3">
      <c r="A856" s="419" t="s">
        <v>2065</v>
      </c>
      <c r="B856" s="419" t="s">
        <v>1157</v>
      </c>
      <c r="C856" s="423">
        <v>1250</v>
      </c>
      <c r="D856" s="423">
        <v>1250</v>
      </c>
      <c r="E856" s="423">
        <v>0</v>
      </c>
      <c r="F856" s="423">
        <v>0</v>
      </c>
      <c r="G856" s="423">
        <v>1250</v>
      </c>
      <c r="H856" s="423">
        <v>0</v>
      </c>
    </row>
    <row r="857" spans="1:8" x14ac:dyDescent="0.3">
      <c r="A857" s="419" t="s">
        <v>2066</v>
      </c>
      <c r="B857" s="419" t="s">
        <v>1159</v>
      </c>
      <c r="C857" s="423">
        <v>1000</v>
      </c>
      <c r="D857" s="423">
        <v>1000</v>
      </c>
      <c r="E857" s="423">
        <v>0</v>
      </c>
      <c r="F857" s="423">
        <v>0</v>
      </c>
      <c r="G857" s="423">
        <v>1000</v>
      </c>
      <c r="H857" s="423">
        <v>0</v>
      </c>
    </row>
    <row r="858" spans="1:8" x14ac:dyDescent="0.3">
      <c r="A858" s="419" t="s">
        <v>2067</v>
      </c>
      <c r="B858" s="419" t="s">
        <v>1161</v>
      </c>
      <c r="C858" s="423">
        <v>300158</v>
      </c>
      <c r="D858" s="423">
        <v>300158</v>
      </c>
      <c r="E858" s="423">
        <v>2851.07</v>
      </c>
      <c r="F858" s="423">
        <v>290910.49</v>
      </c>
      <c r="G858" s="423">
        <v>9247.51</v>
      </c>
      <c r="H858" s="423">
        <v>96.92</v>
      </c>
    </row>
    <row r="859" spans="1:8" x14ac:dyDescent="0.3">
      <c r="A859" s="419" t="s">
        <v>2068</v>
      </c>
      <c r="B859" s="419" t="s">
        <v>1163</v>
      </c>
      <c r="C859" s="423">
        <v>5000</v>
      </c>
      <c r="D859" s="423">
        <v>5000</v>
      </c>
      <c r="E859" s="423">
        <v>0</v>
      </c>
      <c r="F859" s="423">
        <v>700</v>
      </c>
      <c r="G859" s="423">
        <v>4300</v>
      </c>
      <c r="H859" s="423">
        <v>14</v>
      </c>
    </row>
    <row r="860" spans="1:8" x14ac:dyDescent="0.3">
      <c r="A860" s="419" t="s">
        <v>2069</v>
      </c>
      <c r="B860" s="419" t="s">
        <v>1165</v>
      </c>
      <c r="C860" s="423">
        <v>2000</v>
      </c>
      <c r="D860" s="423">
        <v>2000</v>
      </c>
      <c r="E860" s="423">
        <v>0</v>
      </c>
      <c r="F860" s="423">
        <v>0</v>
      </c>
      <c r="G860" s="423">
        <v>2000</v>
      </c>
      <c r="H860" s="423">
        <v>0</v>
      </c>
    </row>
    <row r="861" spans="1:8" x14ac:dyDescent="0.3">
      <c r="A861" s="419" t="s">
        <v>2070</v>
      </c>
      <c r="B861" s="419" t="s">
        <v>1167</v>
      </c>
      <c r="C861" s="423">
        <v>0</v>
      </c>
      <c r="D861" s="423">
        <v>0</v>
      </c>
      <c r="E861" s="423">
        <v>0</v>
      </c>
      <c r="F861" s="423">
        <v>1000</v>
      </c>
      <c r="G861" s="423">
        <v>-1000</v>
      </c>
      <c r="H861" s="423">
        <v>100</v>
      </c>
    </row>
    <row r="862" spans="1:8" x14ac:dyDescent="0.3">
      <c r="A862" s="419" t="s">
        <v>3346</v>
      </c>
      <c r="B862" s="419" t="s">
        <v>3347</v>
      </c>
      <c r="C862" s="423">
        <v>0</v>
      </c>
      <c r="D862" s="423">
        <v>0</v>
      </c>
      <c r="E862" s="423">
        <v>0</v>
      </c>
      <c r="F862" s="423">
        <v>0</v>
      </c>
      <c r="G862" s="423">
        <v>0</v>
      </c>
      <c r="H862" s="423">
        <v>0</v>
      </c>
    </row>
    <row r="863" spans="1:8" x14ac:dyDescent="0.3">
      <c r="A863" s="419" t="s">
        <v>2071</v>
      </c>
      <c r="B863" s="419" t="s">
        <v>1169</v>
      </c>
      <c r="C863" s="423">
        <v>0</v>
      </c>
      <c r="D863" s="423">
        <v>0</v>
      </c>
      <c r="E863" s="423">
        <v>0</v>
      </c>
      <c r="F863" s="423">
        <v>550</v>
      </c>
      <c r="G863" s="423">
        <v>-550</v>
      </c>
      <c r="H863" s="423">
        <v>100</v>
      </c>
    </row>
    <row r="864" spans="1:8" x14ac:dyDescent="0.3">
      <c r="A864" s="419" t="s">
        <v>2072</v>
      </c>
      <c r="B864" s="419" t="s">
        <v>1171</v>
      </c>
      <c r="C864" s="423">
        <v>2000</v>
      </c>
      <c r="D864" s="423">
        <v>2000</v>
      </c>
      <c r="E864" s="423">
        <v>0</v>
      </c>
      <c r="F864" s="423">
        <v>0</v>
      </c>
      <c r="G864" s="423">
        <v>2000</v>
      </c>
      <c r="H864" s="423">
        <v>0</v>
      </c>
    </row>
    <row r="865" spans="1:8" x14ac:dyDescent="0.3">
      <c r="A865" s="419" t="s">
        <v>3348</v>
      </c>
      <c r="B865" s="419" t="s">
        <v>3349</v>
      </c>
      <c r="C865" s="423">
        <v>0</v>
      </c>
      <c r="D865" s="423">
        <v>0</v>
      </c>
      <c r="E865" s="423">
        <v>0</v>
      </c>
      <c r="F865" s="423">
        <v>0</v>
      </c>
      <c r="G865" s="423">
        <v>0</v>
      </c>
      <c r="H865" s="423">
        <v>0</v>
      </c>
    </row>
    <row r="866" spans="1:8" x14ac:dyDescent="0.3">
      <c r="A866" s="419" t="s">
        <v>2073</v>
      </c>
      <c r="B866" s="419" t="s">
        <v>1173</v>
      </c>
      <c r="C866" s="423">
        <v>1000</v>
      </c>
      <c r="D866" s="423">
        <v>1000</v>
      </c>
      <c r="E866" s="423">
        <v>500</v>
      </c>
      <c r="F866" s="423">
        <v>1000</v>
      </c>
      <c r="G866" s="423">
        <v>0</v>
      </c>
      <c r="H866" s="423">
        <v>100</v>
      </c>
    </row>
    <row r="867" spans="1:8" x14ac:dyDescent="0.3">
      <c r="A867" s="419" t="s">
        <v>3350</v>
      </c>
      <c r="B867" s="419" t="s">
        <v>3351</v>
      </c>
      <c r="C867" s="423">
        <v>0</v>
      </c>
      <c r="D867" s="423">
        <v>0</v>
      </c>
      <c r="E867" s="423">
        <v>0</v>
      </c>
      <c r="F867" s="423">
        <v>0</v>
      </c>
      <c r="G867" s="423">
        <v>0</v>
      </c>
      <c r="H867" s="423">
        <v>0</v>
      </c>
    </row>
    <row r="868" spans="1:8" x14ac:dyDescent="0.3">
      <c r="A868" s="419" t="s">
        <v>3352</v>
      </c>
      <c r="B868" s="419" t="s">
        <v>3353</v>
      </c>
      <c r="C868" s="423">
        <v>0</v>
      </c>
      <c r="D868" s="423">
        <v>0</v>
      </c>
      <c r="E868" s="423">
        <v>0</v>
      </c>
      <c r="F868" s="423">
        <v>0</v>
      </c>
      <c r="G868" s="423">
        <v>0</v>
      </c>
      <c r="H868" s="423">
        <v>0</v>
      </c>
    </row>
    <row r="869" spans="1:8" x14ac:dyDescent="0.3">
      <c r="A869" s="419" t="s">
        <v>2074</v>
      </c>
      <c r="B869" s="419" t="s">
        <v>1175</v>
      </c>
      <c r="C869" s="423">
        <v>28000</v>
      </c>
      <c r="D869" s="423">
        <v>28000</v>
      </c>
      <c r="E869" s="423">
        <v>33038</v>
      </c>
      <c r="F869" s="423">
        <v>40228</v>
      </c>
      <c r="G869" s="423">
        <v>-12228</v>
      </c>
      <c r="H869" s="423">
        <v>143.66999999999999</v>
      </c>
    </row>
    <row r="870" spans="1:8" x14ac:dyDescent="0.3">
      <c r="A870" s="419" t="s">
        <v>3354</v>
      </c>
      <c r="B870" s="419" t="s">
        <v>3355</v>
      </c>
      <c r="C870" s="423">
        <v>0</v>
      </c>
      <c r="D870" s="423">
        <v>0</v>
      </c>
      <c r="E870" s="423">
        <v>0</v>
      </c>
      <c r="F870" s="423">
        <v>0</v>
      </c>
      <c r="G870" s="423">
        <v>0</v>
      </c>
      <c r="H870" s="423">
        <v>0</v>
      </c>
    </row>
    <row r="871" spans="1:8" x14ac:dyDescent="0.3">
      <c r="A871" s="419" t="s">
        <v>2075</v>
      </c>
      <c r="B871" s="419" t="s">
        <v>1177</v>
      </c>
      <c r="C871" s="423">
        <v>75000</v>
      </c>
      <c r="D871" s="423">
        <v>75000</v>
      </c>
      <c r="E871" s="423">
        <v>36010</v>
      </c>
      <c r="F871" s="423">
        <v>47210</v>
      </c>
      <c r="G871" s="423">
        <v>27790</v>
      </c>
      <c r="H871" s="423">
        <v>62.95</v>
      </c>
    </row>
    <row r="872" spans="1:8" x14ac:dyDescent="0.3">
      <c r="A872" s="419" t="s">
        <v>2076</v>
      </c>
      <c r="B872" s="419" t="s">
        <v>1179</v>
      </c>
      <c r="C872" s="423">
        <v>20000</v>
      </c>
      <c r="D872" s="423">
        <v>20000</v>
      </c>
      <c r="E872" s="423">
        <v>200</v>
      </c>
      <c r="F872" s="423">
        <v>9637.5</v>
      </c>
      <c r="G872" s="423">
        <v>10362.5</v>
      </c>
      <c r="H872" s="423">
        <v>48.19</v>
      </c>
    </row>
    <row r="873" spans="1:8" x14ac:dyDescent="0.3">
      <c r="A873" s="419" t="s">
        <v>3356</v>
      </c>
      <c r="B873" s="419" t="s">
        <v>3357</v>
      </c>
      <c r="C873" s="423">
        <v>0</v>
      </c>
      <c r="D873" s="423">
        <v>0</v>
      </c>
      <c r="E873" s="423">
        <v>0</v>
      </c>
      <c r="F873" s="423">
        <v>0</v>
      </c>
      <c r="G873" s="423">
        <v>0</v>
      </c>
      <c r="H873" s="423">
        <v>0</v>
      </c>
    </row>
    <row r="874" spans="1:8" x14ac:dyDescent="0.3">
      <c r="A874" s="419" t="s">
        <v>2077</v>
      </c>
      <c r="B874" s="419" t="s">
        <v>1181</v>
      </c>
      <c r="C874" s="423">
        <v>15000</v>
      </c>
      <c r="D874" s="423">
        <v>15000</v>
      </c>
      <c r="E874" s="423">
        <v>0</v>
      </c>
      <c r="F874" s="423">
        <v>700</v>
      </c>
      <c r="G874" s="423">
        <v>14300</v>
      </c>
      <c r="H874" s="423">
        <v>4.67</v>
      </c>
    </row>
    <row r="875" spans="1:8" x14ac:dyDescent="0.3">
      <c r="A875" s="419" t="s">
        <v>3358</v>
      </c>
      <c r="B875" s="419" t="s">
        <v>3359</v>
      </c>
      <c r="C875" s="423">
        <v>0</v>
      </c>
      <c r="D875" s="423">
        <v>0</v>
      </c>
      <c r="E875" s="423">
        <v>0</v>
      </c>
      <c r="F875" s="423">
        <v>0</v>
      </c>
      <c r="G875" s="423">
        <v>0</v>
      </c>
      <c r="H875" s="423">
        <v>0</v>
      </c>
    </row>
    <row r="876" spans="1:8" x14ac:dyDescent="0.3">
      <c r="A876" s="419" t="s">
        <v>3360</v>
      </c>
      <c r="B876" s="419" t="s">
        <v>3361</v>
      </c>
      <c r="C876" s="423">
        <v>0</v>
      </c>
      <c r="D876" s="423">
        <v>0</v>
      </c>
      <c r="E876" s="423">
        <v>0</v>
      </c>
      <c r="F876" s="423">
        <v>0</v>
      </c>
      <c r="G876" s="423">
        <v>0</v>
      </c>
      <c r="H876" s="423">
        <v>0</v>
      </c>
    </row>
    <row r="877" spans="1:8" x14ac:dyDescent="0.3">
      <c r="A877" s="419" t="s">
        <v>2078</v>
      </c>
      <c r="B877" s="419" t="s">
        <v>1183</v>
      </c>
      <c r="C877" s="423">
        <v>5000</v>
      </c>
      <c r="D877" s="423">
        <v>5000</v>
      </c>
      <c r="E877" s="423">
        <v>0</v>
      </c>
      <c r="F877" s="423">
        <v>3500</v>
      </c>
      <c r="G877" s="423">
        <v>1500</v>
      </c>
      <c r="H877" s="423">
        <v>70</v>
      </c>
    </row>
    <row r="878" spans="1:8" x14ac:dyDescent="0.3">
      <c r="A878" s="419" t="s">
        <v>3362</v>
      </c>
      <c r="B878" s="419" t="s">
        <v>3363</v>
      </c>
      <c r="C878" s="423">
        <v>0</v>
      </c>
      <c r="D878" s="423">
        <v>0</v>
      </c>
      <c r="E878" s="423">
        <v>0</v>
      </c>
      <c r="F878" s="423">
        <v>0</v>
      </c>
      <c r="G878" s="423">
        <v>0</v>
      </c>
      <c r="H878" s="423">
        <v>0</v>
      </c>
    </row>
    <row r="879" spans="1:8" x14ac:dyDescent="0.3">
      <c r="A879" s="419" t="s">
        <v>3364</v>
      </c>
      <c r="B879" s="419" t="s">
        <v>3365</v>
      </c>
      <c r="C879" s="423">
        <v>0</v>
      </c>
      <c r="D879" s="423">
        <v>0</v>
      </c>
      <c r="E879" s="423">
        <v>0</v>
      </c>
      <c r="F879" s="423">
        <v>0</v>
      </c>
      <c r="G879" s="423">
        <v>0</v>
      </c>
      <c r="H879" s="423">
        <v>0</v>
      </c>
    </row>
    <row r="880" spans="1:8" x14ac:dyDescent="0.3">
      <c r="A880" s="419" t="s">
        <v>3366</v>
      </c>
      <c r="B880" s="419" t="s">
        <v>3367</v>
      </c>
      <c r="C880" s="423">
        <v>0</v>
      </c>
      <c r="D880" s="423">
        <v>0</v>
      </c>
      <c r="E880" s="423">
        <v>0</v>
      </c>
      <c r="F880" s="423">
        <v>0</v>
      </c>
      <c r="G880" s="423">
        <v>0</v>
      </c>
      <c r="H880" s="423">
        <v>0</v>
      </c>
    </row>
    <row r="881" spans="1:8" x14ac:dyDescent="0.3">
      <c r="A881" s="419" t="s">
        <v>3368</v>
      </c>
      <c r="B881" s="419" t="s">
        <v>3369</v>
      </c>
      <c r="C881" s="423">
        <v>0</v>
      </c>
      <c r="D881" s="423">
        <v>0</v>
      </c>
      <c r="E881" s="423">
        <v>0</v>
      </c>
      <c r="F881" s="423">
        <v>0</v>
      </c>
      <c r="G881" s="423">
        <v>0</v>
      </c>
      <c r="H881" s="423">
        <v>0</v>
      </c>
    </row>
    <row r="882" spans="1:8" x14ac:dyDescent="0.3">
      <c r="A882" s="419" t="s">
        <v>2079</v>
      </c>
      <c r="B882" s="419" t="s">
        <v>1185</v>
      </c>
      <c r="C882" s="423">
        <v>13000</v>
      </c>
      <c r="D882" s="423">
        <v>13000</v>
      </c>
      <c r="E882" s="423">
        <v>13600</v>
      </c>
      <c r="F882" s="423">
        <v>13600</v>
      </c>
      <c r="G882" s="423">
        <v>-600</v>
      </c>
      <c r="H882" s="423">
        <v>104.62</v>
      </c>
    </row>
    <row r="883" spans="1:8" x14ac:dyDescent="0.3">
      <c r="A883" s="419" t="s">
        <v>3370</v>
      </c>
      <c r="B883" s="419" t="s">
        <v>3371</v>
      </c>
      <c r="C883" s="423">
        <v>0</v>
      </c>
      <c r="D883" s="423">
        <v>0</v>
      </c>
      <c r="E883" s="423">
        <v>0</v>
      </c>
      <c r="F883" s="423">
        <v>0</v>
      </c>
      <c r="G883" s="423">
        <v>0</v>
      </c>
      <c r="H883" s="423">
        <v>0</v>
      </c>
    </row>
    <row r="884" spans="1:8" x14ac:dyDescent="0.3">
      <c r="A884" s="419" t="s">
        <v>3372</v>
      </c>
      <c r="B884" s="419" t="s">
        <v>3373</v>
      </c>
      <c r="C884" s="423">
        <v>0</v>
      </c>
      <c r="D884" s="423">
        <v>0</v>
      </c>
      <c r="E884" s="423">
        <v>0</v>
      </c>
      <c r="F884" s="423">
        <v>0</v>
      </c>
      <c r="G884" s="423">
        <v>0</v>
      </c>
      <c r="H884" s="423">
        <v>0</v>
      </c>
    </row>
    <row r="885" spans="1:8" x14ac:dyDescent="0.3">
      <c r="A885" s="419" t="s">
        <v>3374</v>
      </c>
      <c r="B885" s="419" t="s">
        <v>3375</v>
      </c>
      <c r="C885" s="423">
        <v>0</v>
      </c>
      <c r="D885" s="423">
        <v>0</v>
      </c>
      <c r="E885" s="423">
        <v>0</v>
      </c>
      <c r="F885" s="423">
        <v>0</v>
      </c>
      <c r="G885" s="423">
        <v>0</v>
      </c>
      <c r="H885" s="423">
        <v>0</v>
      </c>
    </row>
    <row r="886" spans="1:8" x14ac:dyDescent="0.3">
      <c r="A886" s="419" t="s">
        <v>3376</v>
      </c>
      <c r="B886" s="419" t="s">
        <v>3377</v>
      </c>
      <c r="C886" s="423">
        <v>0</v>
      </c>
      <c r="D886" s="423">
        <v>0</v>
      </c>
      <c r="E886" s="423">
        <v>0</v>
      </c>
      <c r="F886" s="423">
        <v>0</v>
      </c>
      <c r="G886" s="423">
        <v>0</v>
      </c>
      <c r="H886" s="423">
        <v>0</v>
      </c>
    </row>
    <row r="887" spans="1:8" x14ac:dyDescent="0.3">
      <c r="A887" s="419" t="s">
        <v>2080</v>
      </c>
      <c r="B887" s="419" t="s">
        <v>1187</v>
      </c>
      <c r="C887" s="423">
        <v>26000</v>
      </c>
      <c r="D887" s="423">
        <v>26000</v>
      </c>
      <c r="E887" s="423">
        <v>-2000</v>
      </c>
      <c r="F887" s="423">
        <v>4000</v>
      </c>
      <c r="G887" s="423">
        <v>22000</v>
      </c>
      <c r="H887" s="423">
        <v>15.38</v>
      </c>
    </row>
    <row r="888" spans="1:8" x14ac:dyDescent="0.3">
      <c r="A888" s="419" t="s">
        <v>2081</v>
      </c>
      <c r="B888" s="419" t="s">
        <v>1189</v>
      </c>
      <c r="C888" s="423">
        <v>3500</v>
      </c>
      <c r="D888" s="423">
        <v>3500</v>
      </c>
      <c r="E888" s="423">
        <v>0</v>
      </c>
      <c r="F888" s="423">
        <v>4310</v>
      </c>
      <c r="G888" s="423">
        <v>-810</v>
      </c>
      <c r="H888" s="423">
        <v>123.14</v>
      </c>
    </row>
    <row r="889" spans="1:8" x14ac:dyDescent="0.3">
      <c r="A889" s="419" t="s">
        <v>3378</v>
      </c>
      <c r="B889" s="419" t="s">
        <v>3379</v>
      </c>
      <c r="C889" s="423">
        <v>0</v>
      </c>
      <c r="D889" s="423">
        <v>0</v>
      </c>
      <c r="E889" s="423">
        <v>0</v>
      </c>
      <c r="F889" s="423">
        <v>0</v>
      </c>
      <c r="G889" s="423">
        <v>0</v>
      </c>
      <c r="H889" s="423">
        <v>0</v>
      </c>
    </row>
    <row r="890" spans="1:8" x14ac:dyDescent="0.3">
      <c r="A890" s="419" t="s">
        <v>3380</v>
      </c>
      <c r="B890" s="419" t="s">
        <v>3381</v>
      </c>
      <c r="C890" s="423">
        <v>0</v>
      </c>
      <c r="D890" s="423">
        <v>0</v>
      </c>
      <c r="E890" s="423">
        <v>0</v>
      </c>
      <c r="F890" s="423">
        <v>0</v>
      </c>
      <c r="G890" s="423">
        <v>0</v>
      </c>
      <c r="H890" s="423">
        <v>0</v>
      </c>
    </row>
    <row r="891" spans="1:8" x14ac:dyDescent="0.3">
      <c r="A891" s="419" t="s">
        <v>3382</v>
      </c>
      <c r="B891" s="419" t="s">
        <v>3383</v>
      </c>
      <c r="C891" s="423">
        <v>0</v>
      </c>
      <c r="D891" s="423">
        <v>0</v>
      </c>
      <c r="E891" s="423">
        <v>0</v>
      </c>
      <c r="F891" s="423">
        <v>0</v>
      </c>
      <c r="G891" s="423">
        <v>0</v>
      </c>
      <c r="H891" s="423">
        <v>0</v>
      </c>
    </row>
    <row r="892" spans="1:8" x14ac:dyDescent="0.3">
      <c r="A892" s="419" t="s">
        <v>3384</v>
      </c>
      <c r="B892" s="419" t="s">
        <v>3385</v>
      </c>
      <c r="C892" s="423">
        <v>0</v>
      </c>
      <c r="D892" s="423">
        <v>0</v>
      </c>
      <c r="E892" s="423">
        <v>0</v>
      </c>
      <c r="F892" s="423">
        <v>0</v>
      </c>
      <c r="G892" s="423">
        <v>0</v>
      </c>
      <c r="H892" s="423">
        <v>0</v>
      </c>
    </row>
    <row r="893" spans="1:8" x14ac:dyDescent="0.3">
      <c r="A893" s="419" t="s">
        <v>3386</v>
      </c>
      <c r="B893" s="419" t="s">
        <v>3387</v>
      </c>
      <c r="C893" s="423">
        <v>0</v>
      </c>
      <c r="D893" s="423">
        <v>0</v>
      </c>
      <c r="E893" s="423">
        <v>0</v>
      </c>
      <c r="F893" s="423">
        <v>0</v>
      </c>
      <c r="G893" s="423">
        <v>0</v>
      </c>
      <c r="H893" s="423">
        <v>0</v>
      </c>
    </row>
    <row r="894" spans="1:8" x14ac:dyDescent="0.3">
      <c r="A894" s="419" t="s">
        <v>3388</v>
      </c>
      <c r="B894" s="419" t="s">
        <v>3389</v>
      </c>
      <c r="C894" s="423">
        <v>0</v>
      </c>
      <c r="D894" s="423">
        <v>0</v>
      </c>
      <c r="E894" s="423">
        <v>0</v>
      </c>
      <c r="F894" s="423">
        <v>0</v>
      </c>
      <c r="G894" s="423">
        <v>0</v>
      </c>
      <c r="H894" s="423">
        <v>0</v>
      </c>
    </row>
    <row r="895" spans="1:8" x14ac:dyDescent="0.3">
      <c r="A895" s="419" t="s">
        <v>3390</v>
      </c>
      <c r="B895" s="419" t="s">
        <v>3391</v>
      </c>
      <c r="C895" s="423">
        <v>0</v>
      </c>
      <c r="D895" s="423">
        <v>0</v>
      </c>
      <c r="E895" s="423">
        <v>0</v>
      </c>
      <c r="F895" s="423">
        <v>0</v>
      </c>
      <c r="G895" s="423">
        <v>0</v>
      </c>
      <c r="H895" s="423">
        <v>0</v>
      </c>
    </row>
    <row r="896" spans="1:8" x14ac:dyDescent="0.3">
      <c r="A896" s="419" t="s">
        <v>3392</v>
      </c>
      <c r="B896" s="419" t="s">
        <v>3393</v>
      </c>
      <c r="C896" s="423">
        <v>0</v>
      </c>
      <c r="D896" s="423">
        <v>0</v>
      </c>
      <c r="E896" s="423">
        <v>0</v>
      </c>
      <c r="F896" s="423">
        <v>0</v>
      </c>
      <c r="G896" s="423">
        <v>0</v>
      </c>
      <c r="H896" s="423">
        <v>0</v>
      </c>
    </row>
    <row r="897" spans="1:8" x14ac:dyDescent="0.3">
      <c r="A897" s="419" t="s">
        <v>3394</v>
      </c>
      <c r="B897" s="419" t="s">
        <v>3395</v>
      </c>
      <c r="C897" s="423">
        <v>0</v>
      </c>
      <c r="D897" s="423">
        <v>0</v>
      </c>
      <c r="E897" s="423">
        <v>0</v>
      </c>
      <c r="F897" s="423">
        <v>0</v>
      </c>
      <c r="G897" s="423">
        <v>0</v>
      </c>
      <c r="H897" s="423">
        <v>0</v>
      </c>
    </row>
    <row r="898" spans="1:8" x14ac:dyDescent="0.3">
      <c r="A898" s="419" t="s">
        <v>3396</v>
      </c>
      <c r="B898" s="419" t="s">
        <v>3397</v>
      </c>
      <c r="C898" s="423">
        <v>0</v>
      </c>
      <c r="D898" s="423">
        <v>0</v>
      </c>
      <c r="E898" s="423">
        <v>0</v>
      </c>
      <c r="F898" s="423">
        <v>0</v>
      </c>
      <c r="G898" s="423">
        <v>0</v>
      </c>
      <c r="H898" s="423">
        <v>0</v>
      </c>
    </row>
    <row r="899" spans="1:8" x14ac:dyDescent="0.3">
      <c r="A899" s="419" t="s">
        <v>3398</v>
      </c>
      <c r="B899" s="419" t="s">
        <v>3399</v>
      </c>
      <c r="C899" s="423">
        <v>0</v>
      </c>
      <c r="D899" s="423">
        <v>0</v>
      </c>
      <c r="E899" s="423">
        <v>0</v>
      </c>
      <c r="F899" s="423">
        <v>0</v>
      </c>
      <c r="G899" s="423">
        <v>0</v>
      </c>
      <c r="H899" s="423">
        <v>0</v>
      </c>
    </row>
    <row r="900" spans="1:8" x14ac:dyDescent="0.3">
      <c r="A900" s="419" t="s">
        <v>3400</v>
      </c>
      <c r="B900" s="419" t="s">
        <v>3401</v>
      </c>
      <c r="C900" s="423">
        <v>0</v>
      </c>
      <c r="D900" s="423">
        <v>0</v>
      </c>
      <c r="E900" s="423">
        <v>0</v>
      </c>
      <c r="F900" s="423">
        <v>0</v>
      </c>
      <c r="G900" s="423">
        <v>0</v>
      </c>
      <c r="H900" s="423">
        <v>0</v>
      </c>
    </row>
    <row r="901" spans="1:8" x14ac:dyDescent="0.3">
      <c r="A901" s="419" t="s">
        <v>3402</v>
      </c>
      <c r="B901" s="419" t="s">
        <v>3403</v>
      </c>
      <c r="C901" s="423">
        <v>0</v>
      </c>
      <c r="D901" s="423">
        <v>0</v>
      </c>
      <c r="E901" s="423">
        <v>0</v>
      </c>
      <c r="F901" s="423">
        <v>0</v>
      </c>
      <c r="G901" s="423">
        <v>0</v>
      </c>
      <c r="H901" s="423">
        <v>0</v>
      </c>
    </row>
    <row r="902" spans="1:8" x14ac:dyDescent="0.3">
      <c r="A902" s="419" t="s">
        <v>2082</v>
      </c>
      <c r="B902" s="419" t="s">
        <v>1191</v>
      </c>
      <c r="C902" s="423">
        <v>1000</v>
      </c>
      <c r="D902" s="423">
        <v>1000</v>
      </c>
      <c r="E902" s="423">
        <v>1000</v>
      </c>
      <c r="F902" s="423">
        <v>1000</v>
      </c>
      <c r="G902" s="423">
        <v>0</v>
      </c>
      <c r="H902" s="423">
        <v>100</v>
      </c>
    </row>
    <row r="903" spans="1:8" x14ac:dyDescent="0.3">
      <c r="A903" s="419" t="s">
        <v>3404</v>
      </c>
      <c r="B903" s="419" t="s">
        <v>3405</v>
      </c>
      <c r="C903" s="423">
        <v>0</v>
      </c>
      <c r="D903" s="423">
        <v>0</v>
      </c>
      <c r="E903" s="423">
        <v>0</v>
      </c>
      <c r="F903" s="423">
        <v>0</v>
      </c>
      <c r="G903" s="423">
        <v>0</v>
      </c>
      <c r="H903" s="423">
        <v>0</v>
      </c>
    </row>
    <row r="904" spans="1:8" x14ac:dyDescent="0.3">
      <c r="A904" s="419" t="s">
        <v>3406</v>
      </c>
      <c r="B904" s="419" t="s">
        <v>3407</v>
      </c>
      <c r="C904" s="423">
        <v>0</v>
      </c>
      <c r="D904" s="423">
        <v>0</v>
      </c>
      <c r="E904" s="423">
        <v>0</v>
      </c>
      <c r="F904" s="423">
        <v>0</v>
      </c>
      <c r="G904" s="423">
        <v>0</v>
      </c>
      <c r="H904" s="423">
        <v>0</v>
      </c>
    </row>
    <row r="905" spans="1:8" x14ac:dyDescent="0.3">
      <c r="A905" s="419" t="s">
        <v>3408</v>
      </c>
      <c r="B905" s="419" t="s">
        <v>1175</v>
      </c>
      <c r="C905" s="423">
        <v>0</v>
      </c>
      <c r="D905" s="423">
        <v>0</v>
      </c>
      <c r="E905" s="423">
        <v>0</v>
      </c>
      <c r="F905" s="423">
        <v>0</v>
      </c>
      <c r="G905" s="423">
        <v>0</v>
      </c>
      <c r="H905" s="423">
        <v>0</v>
      </c>
    </row>
    <row r="906" spans="1:8" x14ac:dyDescent="0.3">
      <c r="A906" s="419" t="s">
        <v>3409</v>
      </c>
      <c r="B906" s="419" t="s">
        <v>3410</v>
      </c>
      <c r="C906" s="423">
        <v>0</v>
      </c>
      <c r="D906" s="423">
        <v>0</v>
      </c>
      <c r="E906" s="423">
        <v>0</v>
      </c>
      <c r="F906" s="423">
        <v>0</v>
      </c>
      <c r="G906" s="423">
        <v>0</v>
      </c>
      <c r="H906" s="423">
        <v>0</v>
      </c>
    </row>
    <row r="907" spans="1:8" x14ac:dyDescent="0.3">
      <c r="A907" s="419" t="s">
        <v>3411</v>
      </c>
      <c r="B907" s="419" t="s">
        <v>3412</v>
      </c>
      <c r="C907" s="423">
        <v>0</v>
      </c>
      <c r="D907" s="423">
        <v>0</v>
      </c>
      <c r="E907" s="423">
        <v>0</v>
      </c>
      <c r="F907" s="423">
        <v>0</v>
      </c>
      <c r="G907" s="423">
        <v>0</v>
      </c>
      <c r="H907" s="423">
        <v>0</v>
      </c>
    </row>
    <row r="908" spans="1:8" x14ac:dyDescent="0.3">
      <c r="A908" s="419" t="s">
        <v>2083</v>
      </c>
      <c r="B908" s="419" t="s">
        <v>1193</v>
      </c>
      <c r="C908" s="423">
        <v>4600</v>
      </c>
      <c r="D908" s="423">
        <v>4600</v>
      </c>
      <c r="E908" s="423">
        <v>0</v>
      </c>
      <c r="F908" s="423">
        <v>2180</v>
      </c>
      <c r="G908" s="423">
        <v>2420</v>
      </c>
      <c r="H908" s="423">
        <v>47.39</v>
      </c>
    </row>
    <row r="909" spans="1:8" x14ac:dyDescent="0.3">
      <c r="A909" s="419" t="s">
        <v>3413</v>
      </c>
      <c r="B909" s="419" t="s">
        <v>3414</v>
      </c>
      <c r="C909" s="423">
        <v>0</v>
      </c>
      <c r="D909" s="423">
        <v>0</v>
      </c>
      <c r="E909" s="423">
        <v>0</v>
      </c>
      <c r="F909" s="423">
        <v>0</v>
      </c>
      <c r="G909" s="423">
        <v>0</v>
      </c>
      <c r="H909" s="423">
        <v>0</v>
      </c>
    </row>
    <row r="910" spans="1:8" x14ac:dyDescent="0.3">
      <c r="A910" s="419" t="s">
        <v>2084</v>
      </c>
      <c r="B910" s="419" t="s">
        <v>1195</v>
      </c>
      <c r="C910" s="423">
        <v>500</v>
      </c>
      <c r="D910" s="423">
        <v>500</v>
      </c>
      <c r="E910" s="423">
        <v>0</v>
      </c>
      <c r="F910" s="423">
        <v>0</v>
      </c>
      <c r="G910" s="423">
        <v>500</v>
      </c>
      <c r="H910" s="423">
        <v>0</v>
      </c>
    </row>
    <row r="911" spans="1:8" x14ac:dyDescent="0.3">
      <c r="A911" s="419" t="s">
        <v>3415</v>
      </c>
      <c r="B911" s="419" t="s">
        <v>3416</v>
      </c>
      <c r="C911" s="423">
        <v>0</v>
      </c>
      <c r="D911" s="423">
        <v>0</v>
      </c>
      <c r="E911" s="423">
        <v>0</v>
      </c>
      <c r="F911" s="423">
        <v>0</v>
      </c>
      <c r="G911" s="423">
        <v>0</v>
      </c>
      <c r="H911" s="423">
        <v>0</v>
      </c>
    </row>
    <row r="912" spans="1:8" x14ac:dyDescent="0.3">
      <c r="A912" s="419" t="s">
        <v>3417</v>
      </c>
      <c r="B912" s="419" t="s">
        <v>3418</v>
      </c>
      <c r="C912" s="423">
        <v>0</v>
      </c>
      <c r="D912" s="423">
        <v>0</v>
      </c>
      <c r="E912" s="423">
        <v>0</v>
      </c>
      <c r="F912" s="423">
        <v>0</v>
      </c>
      <c r="G912" s="423">
        <v>0</v>
      </c>
      <c r="H912" s="423">
        <v>0</v>
      </c>
    </row>
    <row r="913" spans="1:8" x14ac:dyDescent="0.3">
      <c r="A913" s="419" t="s">
        <v>3419</v>
      </c>
      <c r="B913" s="419" t="s">
        <v>3420</v>
      </c>
      <c r="C913" s="423">
        <v>0</v>
      </c>
      <c r="D913" s="423">
        <v>0</v>
      </c>
      <c r="E913" s="423">
        <v>0</v>
      </c>
      <c r="F913" s="423">
        <v>0</v>
      </c>
      <c r="G913" s="423">
        <v>0</v>
      </c>
      <c r="H913" s="423">
        <v>0</v>
      </c>
    </row>
    <row r="914" spans="1:8" x14ac:dyDescent="0.3">
      <c r="A914" s="419" t="s">
        <v>3421</v>
      </c>
      <c r="B914" s="419" t="s">
        <v>3422</v>
      </c>
      <c r="C914" s="423">
        <v>0</v>
      </c>
      <c r="D914" s="423">
        <v>0</v>
      </c>
      <c r="E914" s="423">
        <v>0</v>
      </c>
      <c r="F914" s="423">
        <v>0</v>
      </c>
      <c r="G914" s="423">
        <v>0</v>
      </c>
      <c r="H914" s="423">
        <v>0</v>
      </c>
    </row>
    <row r="915" spans="1:8" x14ac:dyDescent="0.3">
      <c r="A915" s="419" t="s">
        <v>2085</v>
      </c>
      <c r="B915" s="419" t="s">
        <v>1197</v>
      </c>
      <c r="C915" s="423">
        <v>1000</v>
      </c>
      <c r="D915" s="423">
        <v>1000</v>
      </c>
      <c r="E915" s="423">
        <v>50</v>
      </c>
      <c r="F915" s="423">
        <v>250</v>
      </c>
      <c r="G915" s="423">
        <v>750</v>
      </c>
      <c r="H915" s="423">
        <v>25</v>
      </c>
    </row>
    <row r="916" spans="1:8" x14ac:dyDescent="0.3">
      <c r="A916" s="419" t="s">
        <v>3423</v>
      </c>
      <c r="B916" s="419" t="s">
        <v>3424</v>
      </c>
      <c r="C916" s="423">
        <v>0</v>
      </c>
      <c r="D916" s="423">
        <v>0</v>
      </c>
      <c r="E916" s="423">
        <v>0</v>
      </c>
      <c r="F916" s="423">
        <v>0</v>
      </c>
      <c r="G916" s="423">
        <v>0</v>
      </c>
      <c r="H916" s="423">
        <v>0</v>
      </c>
    </row>
    <row r="917" spans="1:8" x14ac:dyDescent="0.3">
      <c r="A917" s="419" t="s">
        <v>3425</v>
      </c>
      <c r="B917" s="419" t="s">
        <v>3426</v>
      </c>
      <c r="C917" s="423">
        <v>0</v>
      </c>
      <c r="D917" s="423">
        <v>0</v>
      </c>
      <c r="E917" s="423">
        <v>0</v>
      </c>
      <c r="F917" s="423">
        <v>0</v>
      </c>
      <c r="G917" s="423">
        <v>0</v>
      </c>
      <c r="H917" s="423">
        <v>0</v>
      </c>
    </row>
    <row r="918" spans="1:8" x14ac:dyDescent="0.3">
      <c r="A918" s="419" t="s">
        <v>3427</v>
      </c>
      <c r="B918" s="419" t="s">
        <v>3428</v>
      </c>
      <c r="C918" s="423">
        <v>0</v>
      </c>
      <c r="D918" s="423">
        <v>0</v>
      </c>
      <c r="E918" s="423">
        <v>0</v>
      </c>
      <c r="F918" s="423">
        <v>0</v>
      </c>
      <c r="G918" s="423">
        <v>0</v>
      </c>
      <c r="H918" s="423">
        <v>0</v>
      </c>
    </row>
    <row r="919" spans="1:8" x14ac:dyDescent="0.3">
      <c r="A919" s="419" t="s">
        <v>2086</v>
      </c>
      <c r="B919" s="419" t="s">
        <v>1199</v>
      </c>
      <c r="C919" s="423">
        <v>30000</v>
      </c>
      <c r="D919" s="423">
        <v>30000</v>
      </c>
      <c r="E919" s="423">
        <v>350</v>
      </c>
      <c r="F919" s="423">
        <v>8088</v>
      </c>
      <c r="G919" s="423">
        <v>21912</v>
      </c>
      <c r="H919" s="423">
        <v>26.96</v>
      </c>
    </row>
    <row r="920" spans="1:8" x14ac:dyDescent="0.3">
      <c r="A920" s="419" t="s">
        <v>3429</v>
      </c>
      <c r="B920" s="419" t="s">
        <v>3430</v>
      </c>
      <c r="C920" s="423">
        <v>0</v>
      </c>
      <c r="D920" s="423">
        <v>0</v>
      </c>
      <c r="E920" s="423">
        <v>0</v>
      </c>
      <c r="F920" s="423">
        <v>0</v>
      </c>
      <c r="G920" s="423">
        <v>0</v>
      </c>
      <c r="H920" s="423">
        <v>0</v>
      </c>
    </row>
    <row r="921" spans="1:8" x14ac:dyDescent="0.3">
      <c r="A921" s="419" t="s">
        <v>2087</v>
      </c>
      <c r="B921" s="419" t="s">
        <v>1201</v>
      </c>
      <c r="C921" s="423">
        <v>6100</v>
      </c>
      <c r="D921" s="423">
        <v>6100</v>
      </c>
      <c r="E921" s="423">
        <v>0</v>
      </c>
      <c r="F921" s="423">
        <v>450</v>
      </c>
      <c r="G921" s="423">
        <v>5650</v>
      </c>
      <c r="H921" s="423">
        <v>7.38</v>
      </c>
    </row>
    <row r="922" spans="1:8" x14ac:dyDescent="0.3">
      <c r="A922" s="419" t="s">
        <v>2088</v>
      </c>
      <c r="B922" s="419" t="s">
        <v>1203</v>
      </c>
      <c r="C922" s="423">
        <v>1500</v>
      </c>
      <c r="D922" s="423">
        <v>1500</v>
      </c>
      <c r="E922" s="423">
        <v>1500</v>
      </c>
      <c r="F922" s="423">
        <v>1500</v>
      </c>
      <c r="G922" s="423">
        <v>0</v>
      </c>
      <c r="H922" s="423">
        <v>100</v>
      </c>
    </row>
    <row r="923" spans="1:8" x14ac:dyDescent="0.3">
      <c r="A923" s="419" t="s">
        <v>3431</v>
      </c>
      <c r="B923" s="419" t="s">
        <v>3432</v>
      </c>
      <c r="C923" s="423">
        <v>0</v>
      </c>
      <c r="D923" s="423">
        <v>0</v>
      </c>
      <c r="E923" s="423">
        <v>0</v>
      </c>
      <c r="F923" s="423">
        <v>0</v>
      </c>
      <c r="G923" s="423">
        <v>0</v>
      </c>
      <c r="H923" s="423">
        <v>0</v>
      </c>
    </row>
    <row r="924" spans="1:8" x14ac:dyDescent="0.3">
      <c r="A924" s="419" t="s">
        <v>3433</v>
      </c>
      <c r="B924" s="419" t="s">
        <v>3434</v>
      </c>
      <c r="C924" s="423">
        <v>0</v>
      </c>
      <c r="D924" s="423">
        <v>0</v>
      </c>
      <c r="E924" s="423">
        <v>0</v>
      </c>
      <c r="F924" s="423">
        <v>0</v>
      </c>
      <c r="G924" s="423">
        <v>0</v>
      </c>
      <c r="H924" s="423">
        <v>0</v>
      </c>
    </row>
    <row r="925" spans="1:8" x14ac:dyDescent="0.3">
      <c r="A925" s="419" t="s">
        <v>3435</v>
      </c>
      <c r="B925" s="419" t="s">
        <v>3436</v>
      </c>
      <c r="C925" s="423">
        <v>0</v>
      </c>
      <c r="D925" s="423">
        <v>0</v>
      </c>
      <c r="E925" s="423">
        <v>0</v>
      </c>
      <c r="F925" s="423">
        <v>0</v>
      </c>
      <c r="G925" s="423">
        <v>0</v>
      </c>
      <c r="H925" s="423">
        <v>0</v>
      </c>
    </row>
    <row r="926" spans="1:8" x14ac:dyDescent="0.3">
      <c r="A926" s="419" t="s">
        <v>3437</v>
      </c>
      <c r="B926" s="419" t="s">
        <v>3438</v>
      </c>
      <c r="C926" s="423">
        <v>0</v>
      </c>
      <c r="D926" s="423">
        <v>0</v>
      </c>
      <c r="E926" s="423">
        <v>0</v>
      </c>
      <c r="F926" s="423">
        <v>0</v>
      </c>
      <c r="G926" s="423">
        <v>0</v>
      </c>
      <c r="H926" s="423">
        <v>0</v>
      </c>
    </row>
    <row r="927" spans="1:8" x14ac:dyDescent="0.3">
      <c r="A927" s="419" t="s">
        <v>3439</v>
      </c>
      <c r="B927" s="419" t="s">
        <v>3440</v>
      </c>
      <c r="C927" s="423">
        <v>0</v>
      </c>
      <c r="D927" s="423">
        <v>0</v>
      </c>
      <c r="E927" s="423">
        <v>1500</v>
      </c>
      <c r="F927" s="423">
        <v>1500</v>
      </c>
      <c r="G927" s="423">
        <v>-1500</v>
      </c>
      <c r="H927" s="423">
        <v>100</v>
      </c>
    </row>
    <row r="928" spans="1:8" x14ac:dyDescent="0.3">
      <c r="A928" s="419" t="s">
        <v>3441</v>
      </c>
      <c r="B928" s="419" t="s">
        <v>245</v>
      </c>
      <c r="C928" s="423">
        <v>0</v>
      </c>
      <c r="D928" s="423">
        <v>0</v>
      </c>
      <c r="E928" s="423">
        <v>0</v>
      </c>
      <c r="F928" s="423">
        <v>0</v>
      </c>
      <c r="G928" s="423">
        <v>0</v>
      </c>
      <c r="H928" s="423">
        <v>0</v>
      </c>
    </row>
    <row r="929" spans="1:8" x14ac:dyDescent="0.3">
      <c r="A929" s="419" t="s">
        <v>3442</v>
      </c>
      <c r="B929" s="419" t="s">
        <v>2602</v>
      </c>
      <c r="C929" s="423">
        <v>0</v>
      </c>
      <c r="D929" s="423">
        <v>0</v>
      </c>
      <c r="E929" s="423">
        <v>0</v>
      </c>
      <c r="F929" s="423">
        <v>0</v>
      </c>
      <c r="G929" s="423">
        <v>0</v>
      </c>
      <c r="H929" s="423">
        <v>0</v>
      </c>
    </row>
    <row r="930" spans="1:8" x14ac:dyDescent="0.3">
      <c r="A930" s="419" t="s">
        <v>3443</v>
      </c>
      <c r="B930" s="419" t="s">
        <v>525</v>
      </c>
      <c r="C930" s="423">
        <v>0</v>
      </c>
      <c r="D930" s="423">
        <v>0</v>
      </c>
      <c r="E930" s="423">
        <v>0</v>
      </c>
      <c r="F930" s="423">
        <v>0</v>
      </c>
      <c r="G930" s="423">
        <v>0</v>
      </c>
      <c r="H930" s="423">
        <v>0</v>
      </c>
    </row>
    <row r="931" spans="1:8" x14ac:dyDescent="0.3">
      <c r="A931" s="419" t="s">
        <v>3444</v>
      </c>
      <c r="B931" s="419" t="s">
        <v>2608</v>
      </c>
      <c r="C931" s="423">
        <v>0</v>
      </c>
      <c r="D931" s="423">
        <v>0</v>
      </c>
      <c r="E931" s="423">
        <v>0</v>
      </c>
      <c r="F931" s="423">
        <v>0</v>
      </c>
      <c r="G931" s="423">
        <v>0</v>
      </c>
      <c r="H931" s="423">
        <v>0</v>
      </c>
    </row>
    <row r="932" spans="1:8" x14ac:dyDescent="0.3">
      <c r="A932" s="419" t="s">
        <v>3445</v>
      </c>
      <c r="B932" s="419" t="s">
        <v>2610</v>
      </c>
      <c r="C932" s="423">
        <v>0</v>
      </c>
      <c r="D932" s="423">
        <v>0</v>
      </c>
      <c r="E932" s="423">
        <v>0</v>
      </c>
      <c r="F932" s="423">
        <v>0</v>
      </c>
      <c r="G932" s="423">
        <v>0</v>
      </c>
      <c r="H932" s="423">
        <v>0</v>
      </c>
    </row>
    <row r="933" spans="1:8" x14ac:dyDescent="0.3">
      <c r="A933" s="419" t="s">
        <v>3446</v>
      </c>
      <c r="B933" s="419" t="s">
        <v>2614</v>
      </c>
      <c r="C933" s="423">
        <v>0</v>
      </c>
      <c r="D933" s="423">
        <v>0</v>
      </c>
      <c r="E933" s="423">
        <v>0</v>
      </c>
      <c r="F933" s="423">
        <v>0</v>
      </c>
      <c r="G933" s="423">
        <v>0</v>
      </c>
      <c r="H933" s="423">
        <v>0</v>
      </c>
    </row>
    <row r="934" spans="1:8" x14ac:dyDescent="0.3">
      <c r="A934" s="419" t="s">
        <v>3447</v>
      </c>
      <c r="B934" s="419" t="s">
        <v>2492</v>
      </c>
      <c r="C934" s="423">
        <v>0</v>
      </c>
      <c r="D934" s="423">
        <v>0</v>
      </c>
      <c r="E934" s="423">
        <v>4.76</v>
      </c>
      <c r="F934" s="423">
        <v>10.42</v>
      </c>
      <c r="G934" s="423">
        <v>-10.42</v>
      </c>
      <c r="H934" s="423">
        <v>100</v>
      </c>
    </row>
    <row r="935" spans="1:8" x14ac:dyDescent="0.3">
      <c r="A935" s="419" t="s">
        <v>2089</v>
      </c>
      <c r="B935" s="419" t="s">
        <v>1205</v>
      </c>
      <c r="C935" s="423">
        <v>0</v>
      </c>
      <c r="D935" s="423">
        <v>0</v>
      </c>
      <c r="E935" s="423">
        <v>53.03</v>
      </c>
      <c r="F935" s="423">
        <v>796.6</v>
      </c>
      <c r="G935" s="423">
        <v>-796.6</v>
      </c>
      <c r="H935" s="423">
        <v>100</v>
      </c>
    </row>
    <row r="936" spans="1:8" x14ac:dyDescent="0.3">
      <c r="A936" s="419" t="s">
        <v>3448</v>
      </c>
      <c r="B936" s="419" t="s">
        <v>2884</v>
      </c>
      <c r="C936" s="423">
        <v>0</v>
      </c>
      <c r="D936" s="423">
        <v>0</v>
      </c>
      <c r="E936" s="423">
        <v>0</v>
      </c>
      <c r="F936" s="423">
        <v>0</v>
      </c>
      <c r="G936" s="423">
        <v>0</v>
      </c>
      <c r="H936" s="423">
        <v>0</v>
      </c>
    </row>
    <row r="937" spans="1:8" x14ac:dyDescent="0.3">
      <c r="A937" s="419" t="s">
        <v>2090</v>
      </c>
      <c r="B937" s="419" t="s">
        <v>44</v>
      </c>
      <c r="C937" s="423">
        <v>27428</v>
      </c>
      <c r="D937" s="423">
        <v>27428</v>
      </c>
      <c r="E937" s="423">
        <v>6857.01</v>
      </c>
      <c r="F937" s="423">
        <v>13714.02</v>
      </c>
      <c r="G937" s="423">
        <v>13713.98</v>
      </c>
      <c r="H937" s="423">
        <v>50</v>
      </c>
    </row>
    <row r="938" spans="1:8" x14ac:dyDescent="0.3">
      <c r="A938" s="419" t="s">
        <v>2091</v>
      </c>
      <c r="B938" s="419" t="s">
        <v>244</v>
      </c>
      <c r="C938" s="423">
        <v>10000</v>
      </c>
      <c r="D938" s="423">
        <v>10000</v>
      </c>
      <c r="E938" s="423">
        <v>0</v>
      </c>
      <c r="F938" s="423">
        <v>0</v>
      </c>
      <c r="G938" s="423">
        <v>10000</v>
      </c>
      <c r="H938" s="423">
        <v>0</v>
      </c>
    </row>
    <row r="939" spans="1:8" x14ac:dyDescent="0.3">
      <c r="A939" s="419" t="s">
        <v>3449</v>
      </c>
      <c r="B939" s="419" t="s">
        <v>1036</v>
      </c>
      <c r="C939" s="423">
        <v>0</v>
      </c>
      <c r="D939" s="423">
        <v>0</v>
      </c>
      <c r="E939" s="423">
        <v>0</v>
      </c>
      <c r="F939" s="423">
        <v>0</v>
      </c>
      <c r="G939" s="423">
        <v>0</v>
      </c>
      <c r="H939" s="423">
        <v>0</v>
      </c>
    </row>
    <row r="940" spans="1:8" x14ac:dyDescent="0.3">
      <c r="A940" s="419" t="s">
        <v>3450</v>
      </c>
      <c r="B940" s="419" t="s">
        <v>246</v>
      </c>
      <c r="C940" s="423">
        <v>0</v>
      </c>
      <c r="D940" s="423">
        <v>0</v>
      </c>
      <c r="E940" s="423">
        <v>0</v>
      </c>
      <c r="F940" s="423">
        <v>0</v>
      </c>
      <c r="G940" s="423">
        <v>0</v>
      </c>
      <c r="H940" s="423">
        <v>0</v>
      </c>
    </row>
    <row r="941" spans="1:8" x14ac:dyDescent="0.3">
      <c r="A941" s="419" t="s">
        <v>2092</v>
      </c>
      <c r="B941" s="419" t="s">
        <v>1209</v>
      </c>
      <c r="C941" s="423">
        <v>150000</v>
      </c>
      <c r="D941" s="423">
        <v>150000</v>
      </c>
      <c r="E941" s="423">
        <v>0</v>
      </c>
      <c r="F941" s="423">
        <v>0</v>
      </c>
      <c r="G941" s="423">
        <v>150000</v>
      </c>
      <c r="H941" s="423">
        <v>0</v>
      </c>
    </row>
    <row r="942" spans="1:8" x14ac:dyDescent="0.3">
      <c r="A942" s="419" t="s">
        <v>3451</v>
      </c>
      <c r="B942" s="419" t="s">
        <v>2663</v>
      </c>
      <c r="C942" s="423">
        <v>0</v>
      </c>
      <c r="D942" s="423">
        <v>0</v>
      </c>
      <c r="E942" s="423">
        <v>0</v>
      </c>
      <c r="F942" s="423">
        <v>0</v>
      </c>
      <c r="G942" s="423">
        <v>0</v>
      </c>
      <c r="H942" s="423">
        <v>0</v>
      </c>
    </row>
    <row r="943" spans="1:8" x14ac:dyDescent="0.3">
      <c r="A943" s="419" t="s">
        <v>3452</v>
      </c>
      <c r="B943" s="419" t="s">
        <v>180</v>
      </c>
      <c r="C943" s="423">
        <v>0</v>
      </c>
      <c r="D943" s="423">
        <v>0</v>
      </c>
      <c r="E943" s="423">
        <v>0</v>
      </c>
      <c r="F943" s="423">
        <v>0</v>
      </c>
      <c r="G943" s="423">
        <v>0</v>
      </c>
      <c r="H943" s="423">
        <v>0</v>
      </c>
    </row>
    <row r="944" spans="1:8" x14ac:dyDescent="0.3">
      <c r="A944" s="419" t="s">
        <v>2093</v>
      </c>
      <c r="B944" s="419" t="s">
        <v>51</v>
      </c>
      <c r="C944" s="423">
        <v>80500</v>
      </c>
      <c r="D944" s="423">
        <v>80500</v>
      </c>
      <c r="E944" s="423">
        <v>21847.85</v>
      </c>
      <c r="F944" s="423">
        <v>40561.94</v>
      </c>
      <c r="G944" s="423">
        <v>39938.06</v>
      </c>
      <c r="H944" s="423">
        <v>50.39</v>
      </c>
    </row>
    <row r="945" spans="1:8" x14ac:dyDescent="0.3">
      <c r="A945" s="419" t="s">
        <v>2094</v>
      </c>
      <c r="B945" s="419" t="s">
        <v>181</v>
      </c>
      <c r="C945" s="423">
        <v>2040</v>
      </c>
      <c r="D945" s="423">
        <v>2040</v>
      </c>
      <c r="E945" s="423">
        <v>129.9</v>
      </c>
      <c r="F945" s="423">
        <v>348.31</v>
      </c>
      <c r="G945" s="423">
        <v>1691.69</v>
      </c>
      <c r="H945" s="423">
        <v>17.07</v>
      </c>
    </row>
    <row r="946" spans="1:8" x14ac:dyDescent="0.3">
      <c r="A946" s="419" t="s">
        <v>2095</v>
      </c>
      <c r="B946" s="419" t="s">
        <v>580</v>
      </c>
      <c r="C946" s="423">
        <v>13612</v>
      </c>
      <c r="D946" s="423">
        <v>13612</v>
      </c>
      <c r="E946" s="423">
        <v>5896.09</v>
      </c>
      <c r="F946" s="423">
        <v>9357.83</v>
      </c>
      <c r="G946" s="423">
        <v>4254.17</v>
      </c>
      <c r="H946" s="423">
        <v>68.75</v>
      </c>
    </row>
    <row r="947" spans="1:8" x14ac:dyDescent="0.3">
      <c r="A947" s="419" t="s">
        <v>3453</v>
      </c>
      <c r="B947" s="419" t="s">
        <v>3454</v>
      </c>
      <c r="C947" s="423">
        <v>0</v>
      </c>
      <c r="D947" s="423">
        <v>0</v>
      </c>
      <c r="E947" s="423">
        <v>0</v>
      </c>
      <c r="F947" s="423">
        <v>0</v>
      </c>
      <c r="G947" s="423">
        <v>0</v>
      </c>
      <c r="H947" s="423">
        <v>0</v>
      </c>
    </row>
    <row r="948" spans="1:8" x14ac:dyDescent="0.3">
      <c r="A948" s="419" t="s">
        <v>3455</v>
      </c>
      <c r="B948" s="419" t="s">
        <v>3456</v>
      </c>
      <c r="C948" s="423">
        <v>0</v>
      </c>
      <c r="D948" s="423">
        <v>0</v>
      </c>
      <c r="E948" s="423">
        <v>0</v>
      </c>
      <c r="F948" s="423">
        <v>0</v>
      </c>
      <c r="G948" s="423">
        <v>0</v>
      </c>
      <c r="H948" s="423">
        <v>0</v>
      </c>
    </row>
    <row r="949" spans="1:8" x14ac:dyDescent="0.3">
      <c r="A949" s="419" t="s">
        <v>3457</v>
      </c>
      <c r="B949" s="419" t="s">
        <v>2734</v>
      </c>
      <c r="C949" s="423">
        <v>0</v>
      </c>
      <c r="D949" s="423">
        <v>0</v>
      </c>
      <c r="E949" s="423">
        <v>0</v>
      </c>
      <c r="F949" s="423">
        <v>0</v>
      </c>
      <c r="G949" s="423">
        <v>0</v>
      </c>
      <c r="H949" s="423">
        <v>0</v>
      </c>
    </row>
    <row r="950" spans="1:8" x14ac:dyDescent="0.3">
      <c r="A950" s="419" t="s">
        <v>3458</v>
      </c>
      <c r="B950" s="419" t="s">
        <v>582</v>
      </c>
      <c r="C950" s="423">
        <v>0</v>
      </c>
      <c r="D950" s="423">
        <v>0</v>
      </c>
      <c r="E950" s="423">
        <v>0</v>
      </c>
      <c r="F950" s="423">
        <v>0</v>
      </c>
      <c r="G950" s="423">
        <v>0</v>
      </c>
      <c r="H950" s="423">
        <v>0</v>
      </c>
    </row>
    <row r="951" spans="1:8" x14ac:dyDescent="0.3">
      <c r="A951" s="419" t="s">
        <v>2096</v>
      </c>
      <c r="B951" s="419" t="s">
        <v>259</v>
      </c>
      <c r="C951" s="423">
        <v>8000</v>
      </c>
      <c r="D951" s="423">
        <v>8000</v>
      </c>
      <c r="E951" s="423">
        <v>2107.8000000000002</v>
      </c>
      <c r="F951" s="423">
        <v>3799.92</v>
      </c>
      <c r="G951" s="423">
        <v>4200.08</v>
      </c>
      <c r="H951" s="423">
        <v>47.5</v>
      </c>
    </row>
    <row r="952" spans="1:8" x14ac:dyDescent="0.3">
      <c r="A952" s="419" t="s">
        <v>2097</v>
      </c>
      <c r="B952" s="419" t="s">
        <v>53</v>
      </c>
      <c r="C952" s="423">
        <v>13000</v>
      </c>
      <c r="D952" s="423">
        <v>13000</v>
      </c>
      <c r="E952" s="423">
        <v>2967.24</v>
      </c>
      <c r="F952" s="423">
        <v>5519.64</v>
      </c>
      <c r="G952" s="423">
        <v>7480.36</v>
      </c>
      <c r="H952" s="423">
        <v>42.46</v>
      </c>
    </row>
    <row r="953" spans="1:8" x14ac:dyDescent="0.3">
      <c r="A953" s="419" t="s">
        <v>3459</v>
      </c>
      <c r="B953" s="419" t="s">
        <v>628</v>
      </c>
      <c r="C953" s="423">
        <v>0</v>
      </c>
      <c r="D953" s="423">
        <v>0</v>
      </c>
      <c r="E953" s="423">
        <v>0</v>
      </c>
      <c r="F953" s="423">
        <v>0</v>
      </c>
      <c r="G953" s="423">
        <v>0</v>
      </c>
      <c r="H953" s="423">
        <v>0</v>
      </c>
    </row>
    <row r="954" spans="1:8" x14ac:dyDescent="0.3">
      <c r="A954" s="419" t="s">
        <v>2098</v>
      </c>
      <c r="B954" s="419" t="s">
        <v>257</v>
      </c>
      <c r="C954" s="423">
        <v>4100</v>
      </c>
      <c r="D954" s="423">
        <v>4100</v>
      </c>
      <c r="E954" s="423">
        <v>0</v>
      </c>
      <c r="F954" s="423">
        <v>0</v>
      </c>
      <c r="G954" s="423">
        <v>4100</v>
      </c>
      <c r="H954" s="423">
        <v>0</v>
      </c>
    </row>
    <row r="955" spans="1:8" x14ac:dyDescent="0.3">
      <c r="A955" s="419" t="s">
        <v>3460</v>
      </c>
      <c r="B955" s="419" t="s">
        <v>2743</v>
      </c>
      <c r="C955" s="423">
        <v>0</v>
      </c>
      <c r="D955" s="423">
        <v>0</v>
      </c>
      <c r="E955" s="423">
        <v>0</v>
      </c>
      <c r="F955" s="423">
        <v>0</v>
      </c>
      <c r="G955" s="423">
        <v>0</v>
      </c>
      <c r="H955" s="423">
        <v>0</v>
      </c>
    </row>
    <row r="956" spans="1:8" x14ac:dyDescent="0.3">
      <c r="A956" s="419" t="s">
        <v>3461</v>
      </c>
      <c r="B956" s="419" t="s">
        <v>54</v>
      </c>
      <c r="C956" s="423">
        <v>0</v>
      </c>
      <c r="D956" s="423">
        <v>0</v>
      </c>
      <c r="E956" s="423">
        <v>0</v>
      </c>
      <c r="F956" s="423">
        <v>0</v>
      </c>
      <c r="G956" s="423">
        <v>0</v>
      </c>
      <c r="H956" s="423">
        <v>0</v>
      </c>
    </row>
    <row r="957" spans="1:8" x14ac:dyDescent="0.3">
      <c r="A957" s="419" t="s">
        <v>2099</v>
      </c>
      <c r="B957" s="419" t="s">
        <v>588</v>
      </c>
      <c r="C957" s="423">
        <v>8900</v>
      </c>
      <c r="D957" s="423">
        <v>8900</v>
      </c>
      <c r="E957" s="423">
        <v>2566.31</v>
      </c>
      <c r="F957" s="423">
        <v>4617.59</v>
      </c>
      <c r="G957" s="423">
        <v>4282.41</v>
      </c>
      <c r="H957" s="423">
        <v>51.88</v>
      </c>
    </row>
    <row r="958" spans="1:8" x14ac:dyDescent="0.3">
      <c r="A958" s="419" t="s">
        <v>2100</v>
      </c>
      <c r="B958" s="419" t="s">
        <v>812</v>
      </c>
      <c r="C958" s="423">
        <v>2400</v>
      </c>
      <c r="D958" s="423">
        <v>2400</v>
      </c>
      <c r="E958" s="423">
        <v>645.91999999999996</v>
      </c>
      <c r="F958" s="423">
        <v>1199.8399999999999</v>
      </c>
      <c r="G958" s="423">
        <v>1200.1600000000001</v>
      </c>
      <c r="H958" s="423">
        <v>49.99</v>
      </c>
    </row>
    <row r="959" spans="1:8" x14ac:dyDescent="0.3">
      <c r="A959" s="419" t="s">
        <v>2101</v>
      </c>
      <c r="B959" s="419" t="s">
        <v>592</v>
      </c>
      <c r="C959" s="423">
        <v>750</v>
      </c>
      <c r="D959" s="423">
        <v>750</v>
      </c>
      <c r="E959" s="423">
        <v>258.02</v>
      </c>
      <c r="F959" s="423">
        <v>480.86</v>
      </c>
      <c r="G959" s="423">
        <v>269.14</v>
      </c>
      <c r="H959" s="423">
        <v>64.11</v>
      </c>
    </row>
    <row r="960" spans="1:8" x14ac:dyDescent="0.3">
      <c r="A960" s="419" t="s">
        <v>3462</v>
      </c>
      <c r="B960" s="419" t="s">
        <v>563</v>
      </c>
      <c r="C960" s="423">
        <v>0</v>
      </c>
      <c r="D960" s="423">
        <v>0</v>
      </c>
      <c r="E960" s="423">
        <v>0</v>
      </c>
      <c r="F960" s="423">
        <v>0</v>
      </c>
      <c r="G960" s="423">
        <v>0</v>
      </c>
      <c r="H960" s="423">
        <v>0</v>
      </c>
    </row>
    <row r="961" spans="1:8" x14ac:dyDescent="0.3">
      <c r="A961" s="419" t="s">
        <v>3463</v>
      </c>
      <c r="B961" s="419" t="s">
        <v>595</v>
      </c>
      <c r="C961" s="423">
        <v>0</v>
      </c>
      <c r="D961" s="423">
        <v>0</v>
      </c>
      <c r="E961" s="423">
        <v>0</v>
      </c>
      <c r="F961" s="423">
        <v>0</v>
      </c>
      <c r="G961" s="423">
        <v>0</v>
      </c>
      <c r="H961" s="423">
        <v>0</v>
      </c>
    </row>
    <row r="962" spans="1:8" x14ac:dyDescent="0.3">
      <c r="A962" s="419" t="s">
        <v>2102</v>
      </c>
      <c r="B962" s="419" t="s">
        <v>616</v>
      </c>
      <c r="C962" s="423">
        <v>14204</v>
      </c>
      <c r="D962" s="423">
        <v>14204</v>
      </c>
      <c r="E962" s="423">
        <v>7252.39</v>
      </c>
      <c r="F962" s="423">
        <v>7252.39</v>
      </c>
      <c r="G962" s="423">
        <v>6951.61</v>
      </c>
      <c r="H962" s="423">
        <v>51.06</v>
      </c>
    </row>
    <row r="963" spans="1:8" x14ac:dyDescent="0.3">
      <c r="A963" s="419" t="s">
        <v>3464</v>
      </c>
      <c r="B963" s="419" t="s">
        <v>682</v>
      </c>
      <c r="C963" s="423">
        <v>0</v>
      </c>
      <c r="D963" s="423">
        <v>0</v>
      </c>
      <c r="E963" s="423">
        <v>0</v>
      </c>
      <c r="F963" s="423">
        <v>0</v>
      </c>
      <c r="G963" s="423">
        <v>0</v>
      </c>
      <c r="H963" s="423">
        <v>0</v>
      </c>
    </row>
    <row r="964" spans="1:8" x14ac:dyDescent="0.3">
      <c r="A964" s="419" t="s">
        <v>2103</v>
      </c>
      <c r="B964" s="419" t="s">
        <v>1249</v>
      </c>
      <c r="C964" s="423">
        <v>9534</v>
      </c>
      <c r="D964" s="423">
        <v>9534</v>
      </c>
      <c r="E964" s="423">
        <v>0</v>
      </c>
      <c r="F964" s="423">
        <v>0</v>
      </c>
      <c r="G964" s="423">
        <v>9534</v>
      </c>
      <c r="H964" s="423">
        <v>0</v>
      </c>
    </row>
    <row r="965" spans="1:8" x14ac:dyDescent="0.3">
      <c r="A965" s="419" t="s">
        <v>3465</v>
      </c>
      <c r="B965" s="419" t="s">
        <v>258</v>
      </c>
      <c r="C965" s="423">
        <v>0</v>
      </c>
      <c r="D965" s="423">
        <v>0</v>
      </c>
      <c r="E965" s="423">
        <v>0</v>
      </c>
      <c r="F965" s="423">
        <v>0</v>
      </c>
      <c r="G965" s="423">
        <v>0</v>
      </c>
      <c r="H965" s="423">
        <v>0</v>
      </c>
    </row>
    <row r="966" spans="1:8" x14ac:dyDescent="0.3">
      <c r="A966" s="419" t="s">
        <v>2104</v>
      </c>
      <c r="B966" s="419" t="s">
        <v>1283</v>
      </c>
      <c r="C966" s="423">
        <v>17000</v>
      </c>
      <c r="D966" s="423">
        <v>17000</v>
      </c>
      <c r="E966" s="423">
        <v>1404.6</v>
      </c>
      <c r="F966" s="423">
        <v>5214.82</v>
      </c>
      <c r="G966" s="423">
        <v>11785.18</v>
      </c>
      <c r="H966" s="423">
        <v>30.68</v>
      </c>
    </row>
    <row r="967" spans="1:8" x14ac:dyDescent="0.3">
      <c r="A967" s="419" t="s">
        <v>3466</v>
      </c>
      <c r="B967" s="419" t="s">
        <v>3467</v>
      </c>
      <c r="C967" s="423">
        <v>0</v>
      </c>
      <c r="D967" s="423">
        <v>0</v>
      </c>
      <c r="E967" s="423">
        <v>0</v>
      </c>
      <c r="F967" s="423">
        <v>0</v>
      </c>
      <c r="G967" s="423">
        <v>0</v>
      </c>
      <c r="H967" s="423">
        <v>0</v>
      </c>
    </row>
    <row r="968" spans="1:8" x14ac:dyDescent="0.3">
      <c r="A968" s="419" t="s">
        <v>3468</v>
      </c>
      <c r="B968" s="419" t="s">
        <v>3469</v>
      </c>
      <c r="C968" s="423">
        <v>0</v>
      </c>
      <c r="D968" s="423">
        <v>0</v>
      </c>
      <c r="E968" s="423">
        <v>0</v>
      </c>
      <c r="F968" s="423">
        <v>0</v>
      </c>
      <c r="G968" s="423">
        <v>0</v>
      </c>
      <c r="H968" s="423">
        <v>0</v>
      </c>
    </row>
    <row r="969" spans="1:8" x14ac:dyDescent="0.3">
      <c r="A969" s="419" t="s">
        <v>2105</v>
      </c>
      <c r="B969" s="419" t="s">
        <v>1272</v>
      </c>
      <c r="C969" s="423">
        <v>20402</v>
      </c>
      <c r="D969" s="423">
        <v>20402</v>
      </c>
      <c r="E969" s="423">
        <v>21926.7</v>
      </c>
      <c r="F969" s="423">
        <v>27117.26</v>
      </c>
      <c r="G969" s="423">
        <v>-6715.26</v>
      </c>
      <c r="H969" s="423">
        <v>132.91</v>
      </c>
    </row>
    <row r="970" spans="1:8" x14ac:dyDescent="0.3">
      <c r="A970" s="419" t="s">
        <v>3470</v>
      </c>
      <c r="B970" s="419" t="s">
        <v>1077</v>
      </c>
      <c r="C970" s="423">
        <v>0</v>
      </c>
      <c r="D970" s="423">
        <v>0</v>
      </c>
      <c r="E970" s="423">
        <v>0</v>
      </c>
      <c r="F970" s="423">
        <v>0</v>
      </c>
      <c r="G970" s="423">
        <v>0</v>
      </c>
      <c r="H970" s="423">
        <v>0</v>
      </c>
    </row>
    <row r="971" spans="1:8" x14ac:dyDescent="0.3">
      <c r="A971" s="419" t="s">
        <v>2106</v>
      </c>
      <c r="B971" s="419" t="s">
        <v>1233</v>
      </c>
      <c r="C971" s="423">
        <v>625</v>
      </c>
      <c r="D971" s="423">
        <v>625</v>
      </c>
      <c r="E971" s="423">
        <v>0</v>
      </c>
      <c r="F971" s="423">
        <v>472.2</v>
      </c>
      <c r="G971" s="423">
        <v>152.80000000000001</v>
      </c>
      <c r="H971" s="423">
        <v>75.55</v>
      </c>
    </row>
    <row r="972" spans="1:8" x14ac:dyDescent="0.3">
      <c r="A972" s="419" t="s">
        <v>2107</v>
      </c>
      <c r="B972" s="419" t="s">
        <v>1242</v>
      </c>
      <c r="C972" s="423">
        <v>42870</v>
      </c>
      <c r="D972" s="423">
        <v>42870</v>
      </c>
      <c r="E972" s="423">
        <v>19046.23</v>
      </c>
      <c r="F972" s="423">
        <v>22083.06</v>
      </c>
      <c r="G972" s="423">
        <v>20786.939999999999</v>
      </c>
      <c r="H972" s="423">
        <v>51.51</v>
      </c>
    </row>
    <row r="973" spans="1:8" x14ac:dyDescent="0.3">
      <c r="A973" s="419" t="s">
        <v>2108</v>
      </c>
      <c r="B973" s="419" t="s">
        <v>1227</v>
      </c>
      <c r="C973" s="423">
        <v>5900</v>
      </c>
      <c r="D973" s="423">
        <v>5900</v>
      </c>
      <c r="E973" s="423">
        <v>694.91</v>
      </c>
      <c r="F973" s="423">
        <v>3996.44</v>
      </c>
      <c r="G973" s="423">
        <v>1903.56</v>
      </c>
      <c r="H973" s="423">
        <v>67.739999999999995</v>
      </c>
    </row>
    <row r="974" spans="1:8" x14ac:dyDescent="0.3">
      <c r="A974" s="419" t="s">
        <v>3471</v>
      </c>
      <c r="B974" s="419" t="s">
        <v>3472</v>
      </c>
      <c r="C974" s="423">
        <v>0</v>
      </c>
      <c r="D974" s="423">
        <v>0</v>
      </c>
      <c r="E974" s="423">
        <v>0</v>
      </c>
      <c r="F974" s="423">
        <v>0</v>
      </c>
      <c r="G974" s="423">
        <v>0</v>
      </c>
      <c r="H974" s="423">
        <v>0</v>
      </c>
    </row>
    <row r="975" spans="1:8" x14ac:dyDescent="0.3">
      <c r="A975" s="419" t="s">
        <v>3473</v>
      </c>
      <c r="B975" s="419" t="s">
        <v>3474</v>
      </c>
      <c r="C975" s="423">
        <v>0</v>
      </c>
      <c r="D975" s="423">
        <v>0</v>
      </c>
      <c r="E975" s="423">
        <v>0</v>
      </c>
      <c r="F975" s="423">
        <v>0</v>
      </c>
      <c r="G975" s="423">
        <v>0</v>
      </c>
      <c r="H975" s="423">
        <v>0</v>
      </c>
    </row>
    <row r="976" spans="1:8" x14ac:dyDescent="0.3">
      <c r="A976" s="419" t="s">
        <v>3475</v>
      </c>
      <c r="B976" s="419" t="s">
        <v>3476</v>
      </c>
      <c r="C976" s="423">
        <v>0</v>
      </c>
      <c r="D976" s="423">
        <v>0</v>
      </c>
      <c r="E976" s="423">
        <v>0</v>
      </c>
      <c r="F976" s="423">
        <v>0</v>
      </c>
      <c r="G976" s="423">
        <v>0</v>
      </c>
      <c r="H976" s="423">
        <v>0</v>
      </c>
    </row>
    <row r="977" spans="1:8" x14ac:dyDescent="0.3">
      <c r="A977" s="419" t="s">
        <v>2109</v>
      </c>
      <c r="B977" s="419" t="s">
        <v>1266</v>
      </c>
      <c r="C977" s="423">
        <v>878</v>
      </c>
      <c r="D977" s="423">
        <v>878</v>
      </c>
      <c r="E977" s="423">
        <v>0</v>
      </c>
      <c r="F977" s="423">
        <v>300</v>
      </c>
      <c r="G977" s="423">
        <v>578</v>
      </c>
      <c r="H977" s="423">
        <v>34.17</v>
      </c>
    </row>
    <row r="978" spans="1:8" x14ac:dyDescent="0.3">
      <c r="A978" s="419" t="s">
        <v>3477</v>
      </c>
      <c r="B978" s="419" t="s">
        <v>3478</v>
      </c>
      <c r="C978" s="423">
        <v>0</v>
      </c>
      <c r="D978" s="423">
        <v>0</v>
      </c>
      <c r="E978" s="423">
        <v>0</v>
      </c>
      <c r="F978" s="423">
        <v>0</v>
      </c>
      <c r="G978" s="423">
        <v>0</v>
      </c>
      <c r="H978" s="423">
        <v>0</v>
      </c>
    </row>
    <row r="979" spans="1:8" x14ac:dyDescent="0.3">
      <c r="A979" s="419" t="s">
        <v>2110</v>
      </c>
      <c r="B979" s="419" t="s">
        <v>1244</v>
      </c>
      <c r="C979" s="423">
        <v>27099</v>
      </c>
      <c r="D979" s="423">
        <v>27099</v>
      </c>
      <c r="E979" s="423">
        <v>11200</v>
      </c>
      <c r="F979" s="423">
        <v>11200</v>
      </c>
      <c r="G979" s="423">
        <v>15899</v>
      </c>
      <c r="H979" s="423">
        <v>41.33</v>
      </c>
    </row>
    <row r="980" spans="1:8" x14ac:dyDescent="0.3">
      <c r="A980" s="419" t="s">
        <v>3479</v>
      </c>
      <c r="B980" s="419" t="s">
        <v>3480</v>
      </c>
      <c r="C980" s="423">
        <v>0</v>
      </c>
      <c r="D980" s="423">
        <v>0</v>
      </c>
      <c r="E980" s="423">
        <v>0</v>
      </c>
      <c r="F980" s="423">
        <v>0</v>
      </c>
      <c r="G980" s="423">
        <v>0</v>
      </c>
      <c r="H980" s="423">
        <v>0</v>
      </c>
    </row>
    <row r="981" spans="1:8" x14ac:dyDescent="0.3">
      <c r="A981" s="419" t="s">
        <v>3481</v>
      </c>
      <c r="B981" s="419" t="s">
        <v>3482</v>
      </c>
      <c r="C981" s="423">
        <v>0</v>
      </c>
      <c r="D981" s="423">
        <v>0</v>
      </c>
      <c r="E981" s="423">
        <v>0</v>
      </c>
      <c r="F981" s="423">
        <v>0</v>
      </c>
      <c r="G981" s="423">
        <v>0</v>
      </c>
      <c r="H981" s="423">
        <v>0</v>
      </c>
    </row>
    <row r="982" spans="1:8" x14ac:dyDescent="0.3">
      <c r="A982" s="419" t="s">
        <v>3483</v>
      </c>
      <c r="B982" s="419" t="s">
        <v>3484</v>
      </c>
      <c r="C982" s="423">
        <v>0</v>
      </c>
      <c r="D982" s="423">
        <v>0</v>
      </c>
      <c r="E982" s="423">
        <v>0</v>
      </c>
      <c r="F982" s="423">
        <v>0</v>
      </c>
      <c r="G982" s="423">
        <v>0</v>
      </c>
      <c r="H982" s="423">
        <v>0</v>
      </c>
    </row>
    <row r="983" spans="1:8" x14ac:dyDescent="0.3">
      <c r="A983" s="419" t="s">
        <v>3485</v>
      </c>
      <c r="B983" s="419" t="s">
        <v>3486</v>
      </c>
      <c r="C983" s="423">
        <v>0</v>
      </c>
      <c r="D983" s="423">
        <v>0</v>
      </c>
      <c r="E983" s="423">
        <v>0</v>
      </c>
      <c r="F983" s="423">
        <v>0</v>
      </c>
      <c r="G983" s="423">
        <v>0</v>
      </c>
      <c r="H983" s="423">
        <v>0</v>
      </c>
    </row>
    <row r="984" spans="1:8" x14ac:dyDescent="0.3">
      <c r="A984" s="419" t="s">
        <v>3487</v>
      </c>
      <c r="B984" s="419" t="s">
        <v>3488</v>
      </c>
      <c r="C984" s="423">
        <v>0</v>
      </c>
      <c r="D984" s="423">
        <v>0</v>
      </c>
      <c r="E984" s="423">
        <v>0</v>
      </c>
      <c r="F984" s="423">
        <v>0</v>
      </c>
      <c r="G984" s="423">
        <v>0</v>
      </c>
      <c r="H984" s="423">
        <v>0</v>
      </c>
    </row>
    <row r="985" spans="1:8" x14ac:dyDescent="0.3">
      <c r="A985" s="419" t="s">
        <v>3489</v>
      </c>
      <c r="B985" s="419" t="s">
        <v>3490</v>
      </c>
      <c r="C985" s="423">
        <v>0</v>
      </c>
      <c r="D985" s="423">
        <v>0</v>
      </c>
      <c r="E985" s="423">
        <v>0</v>
      </c>
      <c r="F985" s="423">
        <v>0</v>
      </c>
      <c r="G985" s="423">
        <v>0</v>
      </c>
      <c r="H985" s="423">
        <v>0</v>
      </c>
    </row>
    <row r="986" spans="1:8" x14ac:dyDescent="0.3">
      <c r="A986" s="419" t="s">
        <v>3491</v>
      </c>
      <c r="B986" s="419" t="s">
        <v>3492</v>
      </c>
      <c r="C986" s="423">
        <v>0</v>
      </c>
      <c r="D986" s="423">
        <v>0</v>
      </c>
      <c r="E986" s="423">
        <v>0</v>
      </c>
      <c r="F986" s="423">
        <v>0</v>
      </c>
      <c r="G986" s="423">
        <v>0</v>
      </c>
      <c r="H986" s="423">
        <v>0</v>
      </c>
    </row>
    <row r="987" spans="1:8" x14ac:dyDescent="0.3">
      <c r="A987" s="419" t="s">
        <v>3493</v>
      </c>
      <c r="B987" s="419" t="s">
        <v>3494</v>
      </c>
      <c r="C987" s="423">
        <v>0</v>
      </c>
      <c r="D987" s="423">
        <v>0</v>
      </c>
      <c r="E987" s="423">
        <v>0</v>
      </c>
      <c r="F987" s="423">
        <v>0</v>
      </c>
      <c r="G987" s="423">
        <v>0</v>
      </c>
      <c r="H987" s="423">
        <v>0</v>
      </c>
    </row>
    <row r="988" spans="1:8" x14ac:dyDescent="0.3">
      <c r="A988" s="419" t="s">
        <v>2111</v>
      </c>
      <c r="B988" s="419" t="s">
        <v>1246</v>
      </c>
      <c r="C988" s="423">
        <v>6021</v>
      </c>
      <c r="D988" s="423">
        <v>6021</v>
      </c>
      <c r="E988" s="423">
        <v>1716</v>
      </c>
      <c r="F988" s="423">
        <v>3515</v>
      </c>
      <c r="G988" s="423">
        <v>2506</v>
      </c>
      <c r="H988" s="423">
        <v>58.38</v>
      </c>
    </row>
    <row r="989" spans="1:8" x14ac:dyDescent="0.3">
      <c r="A989" s="419" t="s">
        <v>3495</v>
      </c>
      <c r="B989" s="419" t="s">
        <v>3496</v>
      </c>
      <c r="C989" s="423">
        <v>0</v>
      </c>
      <c r="D989" s="423">
        <v>0</v>
      </c>
      <c r="E989" s="423">
        <v>0</v>
      </c>
      <c r="F989" s="423">
        <v>0</v>
      </c>
      <c r="G989" s="423">
        <v>0</v>
      </c>
      <c r="H989" s="423">
        <v>0</v>
      </c>
    </row>
    <row r="990" spans="1:8" x14ac:dyDescent="0.3">
      <c r="A990" s="419" t="s">
        <v>2112</v>
      </c>
      <c r="B990" s="419" t="s">
        <v>1256</v>
      </c>
      <c r="C990" s="423">
        <v>15006</v>
      </c>
      <c r="D990" s="423">
        <v>15006</v>
      </c>
      <c r="E990" s="423">
        <v>7200</v>
      </c>
      <c r="F990" s="423">
        <v>7200</v>
      </c>
      <c r="G990" s="423">
        <v>7806</v>
      </c>
      <c r="H990" s="423">
        <v>47.98</v>
      </c>
    </row>
    <row r="991" spans="1:8" x14ac:dyDescent="0.3">
      <c r="A991" s="419" t="s">
        <v>2113</v>
      </c>
      <c r="B991" s="419" t="s">
        <v>44</v>
      </c>
      <c r="C991" s="423">
        <v>30247</v>
      </c>
      <c r="D991" s="423">
        <v>30247</v>
      </c>
      <c r="E991" s="423">
        <v>7561.74</v>
      </c>
      <c r="F991" s="423">
        <v>15123.48</v>
      </c>
      <c r="G991" s="423">
        <v>15123.52</v>
      </c>
      <c r="H991" s="423">
        <v>50</v>
      </c>
    </row>
    <row r="992" spans="1:8" x14ac:dyDescent="0.3">
      <c r="A992" s="419" t="s">
        <v>2114</v>
      </c>
      <c r="B992" s="419" t="s">
        <v>183</v>
      </c>
      <c r="C992" s="423">
        <v>311525</v>
      </c>
      <c r="D992" s="423">
        <v>311525</v>
      </c>
      <c r="E992" s="423">
        <v>7898.13</v>
      </c>
      <c r="F992" s="423">
        <v>28634.26</v>
      </c>
      <c r="G992" s="423">
        <v>282890.74</v>
      </c>
      <c r="H992" s="423">
        <v>9.19</v>
      </c>
    </row>
    <row r="993" spans="1:8" x14ac:dyDescent="0.3">
      <c r="A993" s="419" t="s">
        <v>3497</v>
      </c>
      <c r="B993" s="419" t="s">
        <v>3498</v>
      </c>
      <c r="C993" s="423">
        <v>0</v>
      </c>
      <c r="D993" s="423">
        <v>0</v>
      </c>
      <c r="E993" s="423">
        <v>0</v>
      </c>
      <c r="F993" s="423">
        <v>0</v>
      </c>
      <c r="G993" s="423">
        <v>0</v>
      </c>
      <c r="H993" s="423">
        <v>0</v>
      </c>
    </row>
    <row r="994" spans="1:8" x14ac:dyDescent="0.3">
      <c r="A994" s="419" t="s">
        <v>3499</v>
      </c>
      <c r="B994" s="419" t="s">
        <v>1312</v>
      </c>
      <c r="C994" s="423">
        <v>0</v>
      </c>
      <c r="D994" s="423">
        <v>0</v>
      </c>
      <c r="E994" s="423">
        <v>0</v>
      </c>
      <c r="F994" s="423">
        <v>0</v>
      </c>
      <c r="G994" s="423">
        <v>0</v>
      </c>
      <c r="H994" s="423">
        <v>0</v>
      </c>
    </row>
    <row r="995" spans="1:8" x14ac:dyDescent="0.3">
      <c r="A995" s="419" t="s">
        <v>3500</v>
      </c>
      <c r="B995" s="419" t="s">
        <v>3501</v>
      </c>
      <c r="C995" s="423">
        <v>0</v>
      </c>
      <c r="D995" s="423">
        <v>0</v>
      </c>
      <c r="E995" s="423">
        <v>0</v>
      </c>
      <c r="F995" s="423">
        <v>0</v>
      </c>
      <c r="G995" s="423">
        <v>0</v>
      </c>
      <c r="H995" s="423">
        <v>0</v>
      </c>
    </row>
    <row r="996" spans="1:8" x14ac:dyDescent="0.3">
      <c r="A996" s="419" t="s">
        <v>3502</v>
      </c>
      <c r="B996" s="419" t="s">
        <v>3503</v>
      </c>
      <c r="C996" s="423">
        <v>0</v>
      </c>
      <c r="D996" s="423">
        <v>0</v>
      </c>
      <c r="E996" s="423">
        <v>0</v>
      </c>
      <c r="F996" s="423">
        <v>0</v>
      </c>
      <c r="G996" s="423">
        <v>0</v>
      </c>
      <c r="H996" s="423">
        <v>0</v>
      </c>
    </row>
    <row r="997" spans="1:8" x14ac:dyDescent="0.3">
      <c r="A997" s="419" t="s">
        <v>2115</v>
      </c>
      <c r="B997" s="419" t="s">
        <v>1221</v>
      </c>
      <c r="C997" s="423">
        <v>18000</v>
      </c>
      <c r="D997" s="423">
        <v>18000</v>
      </c>
      <c r="E997" s="423">
        <v>5047.7700000000004</v>
      </c>
      <c r="F997" s="423">
        <v>9815.61</v>
      </c>
      <c r="G997" s="423">
        <v>8184.39</v>
      </c>
      <c r="H997" s="423">
        <v>54.53</v>
      </c>
    </row>
    <row r="998" spans="1:8" x14ac:dyDescent="0.3">
      <c r="A998" s="419" t="s">
        <v>3504</v>
      </c>
      <c r="B998" s="419" t="s">
        <v>3505</v>
      </c>
      <c r="C998" s="423">
        <v>0</v>
      </c>
      <c r="D998" s="423">
        <v>0</v>
      </c>
      <c r="E998" s="423">
        <v>0</v>
      </c>
      <c r="F998" s="423">
        <v>0</v>
      </c>
      <c r="G998" s="423">
        <v>0</v>
      </c>
      <c r="H998" s="423">
        <v>0</v>
      </c>
    </row>
    <row r="999" spans="1:8" x14ac:dyDescent="0.3">
      <c r="A999" s="419" t="s">
        <v>2116</v>
      </c>
      <c r="B999" s="419" t="s">
        <v>55</v>
      </c>
      <c r="C999" s="423">
        <v>13779</v>
      </c>
      <c r="D999" s="423">
        <v>13779</v>
      </c>
      <c r="E999" s="423">
        <v>12210.03</v>
      </c>
      <c r="F999" s="423">
        <v>12210.03</v>
      </c>
      <c r="G999" s="423">
        <v>1568.97</v>
      </c>
      <c r="H999" s="423">
        <v>88.61</v>
      </c>
    </row>
    <row r="1000" spans="1:8" x14ac:dyDescent="0.3">
      <c r="A1000" s="419" t="s">
        <v>2117</v>
      </c>
      <c r="B1000" s="419" t="s">
        <v>914</v>
      </c>
      <c r="C1000" s="423">
        <v>2550</v>
      </c>
      <c r="D1000" s="423">
        <v>2550</v>
      </c>
      <c r="E1000" s="423">
        <v>0</v>
      </c>
      <c r="F1000" s="423">
        <v>0</v>
      </c>
      <c r="G1000" s="423">
        <v>2550</v>
      </c>
      <c r="H1000" s="423">
        <v>0</v>
      </c>
    </row>
    <row r="1001" spans="1:8" x14ac:dyDescent="0.3">
      <c r="A1001" s="419" t="s">
        <v>3506</v>
      </c>
      <c r="B1001" s="419" t="s">
        <v>330</v>
      </c>
      <c r="C1001" s="423">
        <v>0</v>
      </c>
      <c r="D1001" s="423">
        <v>0</v>
      </c>
      <c r="E1001" s="423">
        <v>0</v>
      </c>
      <c r="F1001" s="423">
        <v>0</v>
      </c>
      <c r="G1001" s="423">
        <v>0</v>
      </c>
      <c r="H1001" s="423">
        <v>0</v>
      </c>
    </row>
    <row r="1002" spans="1:8" x14ac:dyDescent="0.3">
      <c r="A1002" s="419" t="s">
        <v>3507</v>
      </c>
      <c r="B1002" s="419" t="s">
        <v>573</v>
      </c>
      <c r="C1002" s="423">
        <v>0</v>
      </c>
      <c r="D1002" s="423">
        <v>0</v>
      </c>
      <c r="E1002" s="423">
        <v>0</v>
      </c>
      <c r="F1002" s="423">
        <v>0</v>
      </c>
      <c r="G1002" s="423">
        <v>0</v>
      </c>
      <c r="H1002" s="423">
        <v>0</v>
      </c>
    </row>
    <row r="1003" spans="1:8" x14ac:dyDescent="0.3">
      <c r="A1003" s="419" t="s">
        <v>2118</v>
      </c>
      <c r="B1003" s="419" t="s">
        <v>713</v>
      </c>
      <c r="C1003" s="423">
        <v>0</v>
      </c>
      <c r="D1003" s="423">
        <v>0</v>
      </c>
      <c r="E1003" s="423">
        <v>3.99</v>
      </c>
      <c r="F1003" s="423">
        <v>15.75</v>
      </c>
      <c r="G1003" s="423">
        <v>-15.75</v>
      </c>
      <c r="H1003" s="423">
        <v>100</v>
      </c>
    </row>
    <row r="1004" spans="1:8" x14ac:dyDescent="0.3">
      <c r="A1004" s="419" t="s">
        <v>2119</v>
      </c>
      <c r="B1004" s="419" t="s">
        <v>575</v>
      </c>
      <c r="C1004" s="423">
        <v>62083</v>
      </c>
      <c r="D1004" s="423">
        <v>62083</v>
      </c>
      <c r="E1004" s="423">
        <v>15043.01</v>
      </c>
      <c r="F1004" s="423">
        <v>33470.99</v>
      </c>
      <c r="G1004" s="423">
        <v>28612.01</v>
      </c>
      <c r="H1004" s="423">
        <v>53.91</v>
      </c>
    </row>
    <row r="1005" spans="1:8" x14ac:dyDescent="0.3">
      <c r="A1005" s="419" t="s">
        <v>2120</v>
      </c>
      <c r="B1005" s="419" t="s">
        <v>252</v>
      </c>
      <c r="C1005" s="423">
        <v>5101</v>
      </c>
      <c r="D1005" s="423">
        <v>5101</v>
      </c>
      <c r="E1005" s="423">
        <v>1702.55</v>
      </c>
      <c r="F1005" s="423">
        <v>3579.38</v>
      </c>
      <c r="G1005" s="423">
        <v>1521.62</v>
      </c>
      <c r="H1005" s="423">
        <v>70.17</v>
      </c>
    </row>
    <row r="1006" spans="1:8" x14ac:dyDescent="0.3">
      <c r="A1006" s="419" t="s">
        <v>3508</v>
      </c>
      <c r="B1006" s="419" t="s">
        <v>716</v>
      </c>
      <c r="C1006" s="423">
        <v>0</v>
      </c>
      <c r="D1006" s="423">
        <v>0</v>
      </c>
      <c r="E1006" s="423">
        <v>0</v>
      </c>
      <c r="F1006" s="423">
        <v>0</v>
      </c>
      <c r="G1006" s="423">
        <v>0</v>
      </c>
      <c r="H1006" s="423">
        <v>0</v>
      </c>
    </row>
    <row r="1007" spans="1:8" x14ac:dyDescent="0.3">
      <c r="A1007" s="419" t="s">
        <v>3509</v>
      </c>
      <c r="B1007" s="419" t="s">
        <v>2828</v>
      </c>
      <c r="C1007" s="423">
        <v>0</v>
      </c>
      <c r="D1007" s="423">
        <v>0</v>
      </c>
      <c r="E1007" s="423">
        <v>0</v>
      </c>
      <c r="F1007" s="423">
        <v>0</v>
      </c>
      <c r="G1007" s="423">
        <v>0</v>
      </c>
      <c r="H1007" s="423">
        <v>0</v>
      </c>
    </row>
    <row r="1008" spans="1:8" x14ac:dyDescent="0.3">
      <c r="A1008" s="419" t="s">
        <v>3510</v>
      </c>
      <c r="B1008" s="419" t="s">
        <v>2861</v>
      </c>
      <c r="C1008" s="424">
        <v>0</v>
      </c>
      <c r="D1008" s="424">
        <v>0</v>
      </c>
      <c r="E1008" s="424">
        <v>0</v>
      </c>
      <c r="F1008" s="424">
        <v>0</v>
      </c>
      <c r="G1008" s="424">
        <v>0</v>
      </c>
      <c r="H1008" s="424">
        <v>0</v>
      </c>
    </row>
    <row r="1009" spans="1:8" x14ac:dyDescent="0.3">
      <c r="A1009" s="419" t="s">
        <v>1284</v>
      </c>
      <c r="B1009" s="425"/>
      <c r="C1009" s="423"/>
      <c r="D1009" s="423"/>
      <c r="E1009" s="423"/>
      <c r="F1009" s="423"/>
      <c r="G1009" s="423"/>
      <c r="H1009" s="423"/>
    </row>
    <row r="1010" spans="1:8" x14ac:dyDescent="0.3">
      <c r="A1010" s="381"/>
      <c r="B1010" s="384"/>
      <c r="C1010" s="383"/>
      <c r="D1010" s="383"/>
      <c r="E1010" s="383"/>
      <c r="F1010" s="383"/>
      <c r="G1010" s="383"/>
    </row>
    <row r="1011" spans="1:8" x14ac:dyDescent="0.3">
      <c r="A1011" s="419" t="s">
        <v>975</v>
      </c>
      <c r="B1011" s="425"/>
      <c r="C1011" s="423">
        <v>731286</v>
      </c>
      <c r="D1011" s="423">
        <v>731286</v>
      </c>
      <c r="E1011" s="423">
        <v>95513.87</v>
      </c>
      <c r="F1011" s="423">
        <v>446835.03</v>
      </c>
      <c r="G1011" s="423">
        <v>284450.96999999997</v>
      </c>
      <c r="H1011" s="423">
        <v>61.1</v>
      </c>
    </row>
    <row r="1012" spans="1:8" x14ac:dyDescent="0.3">
      <c r="A1012" s="419" t="s">
        <v>976</v>
      </c>
      <c r="B1012" s="425"/>
      <c r="C1012" s="424">
        <v>736126</v>
      </c>
      <c r="D1012" s="424">
        <v>736126</v>
      </c>
      <c r="E1012" s="424">
        <v>156327.18</v>
      </c>
      <c r="F1012" s="424">
        <v>257086.6</v>
      </c>
      <c r="G1012" s="424">
        <v>479039.4</v>
      </c>
      <c r="H1012" s="424">
        <v>34.92</v>
      </c>
    </row>
    <row r="1013" spans="1:8" x14ac:dyDescent="0.3">
      <c r="A1013" s="419" t="s">
        <v>977</v>
      </c>
      <c r="B1013" s="425"/>
      <c r="C1013" s="423">
        <v>-4840</v>
      </c>
      <c r="D1013" s="423">
        <v>-4840</v>
      </c>
      <c r="E1013" s="423">
        <v>-60813.31</v>
      </c>
      <c r="F1013" s="423">
        <v>189748.43</v>
      </c>
      <c r="G1013" s="423">
        <v>-194588.43</v>
      </c>
      <c r="H1013" s="423">
        <v>3920.42</v>
      </c>
    </row>
    <row r="1015" spans="1:8" x14ac:dyDescent="0.3">
      <c r="A1015" s="419" t="s">
        <v>372</v>
      </c>
      <c r="B1015" s="418"/>
      <c r="C1015" s="418"/>
      <c r="D1015" s="418"/>
      <c r="E1015" s="418"/>
      <c r="F1015" s="418"/>
      <c r="G1015" s="418"/>
      <c r="H1015" s="418"/>
    </row>
    <row r="1016" spans="1:8" x14ac:dyDescent="0.3">
      <c r="A1016" s="419" t="s">
        <v>2121</v>
      </c>
      <c r="B1016" s="419" t="s">
        <v>43</v>
      </c>
      <c r="C1016" s="423">
        <v>1650000</v>
      </c>
      <c r="D1016" s="423">
        <v>1650000</v>
      </c>
      <c r="E1016" s="423">
        <v>141121.66</v>
      </c>
      <c r="F1016" s="423">
        <v>1669847.19</v>
      </c>
      <c r="G1016" s="423">
        <v>-19847.189999999999</v>
      </c>
      <c r="H1016" s="423">
        <v>101.2</v>
      </c>
    </row>
    <row r="1017" spans="1:8" x14ac:dyDescent="0.3">
      <c r="A1017" s="419" t="s">
        <v>3511</v>
      </c>
      <c r="B1017" s="419" t="s">
        <v>2552</v>
      </c>
      <c r="C1017" s="423">
        <v>0</v>
      </c>
      <c r="D1017" s="423">
        <v>0</v>
      </c>
      <c r="E1017" s="423">
        <v>0</v>
      </c>
      <c r="F1017" s="423">
        <v>0</v>
      </c>
      <c r="G1017" s="423">
        <v>0</v>
      </c>
      <c r="H1017" s="423">
        <v>0</v>
      </c>
    </row>
    <row r="1018" spans="1:8" x14ac:dyDescent="0.3">
      <c r="A1018" s="419" t="s">
        <v>3512</v>
      </c>
      <c r="B1018" s="419" t="s">
        <v>2554</v>
      </c>
      <c r="C1018" s="423">
        <v>0</v>
      </c>
      <c r="D1018" s="423">
        <v>0</v>
      </c>
      <c r="E1018" s="423">
        <v>0</v>
      </c>
      <c r="F1018" s="423">
        <v>0</v>
      </c>
      <c r="G1018" s="423">
        <v>0</v>
      </c>
      <c r="H1018" s="423">
        <v>0</v>
      </c>
    </row>
    <row r="1019" spans="1:8" x14ac:dyDescent="0.3">
      <c r="A1019" s="419" t="s">
        <v>3513</v>
      </c>
      <c r="B1019" s="419" t="s">
        <v>3514</v>
      </c>
      <c r="C1019" s="423">
        <v>0</v>
      </c>
      <c r="D1019" s="423">
        <v>0</v>
      </c>
      <c r="E1019" s="423">
        <v>0</v>
      </c>
      <c r="F1019" s="423">
        <v>0</v>
      </c>
      <c r="G1019" s="423">
        <v>0</v>
      </c>
      <c r="H1019" s="423">
        <v>0</v>
      </c>
    </row>
    <row r="1020" spans="1:8" x14ac:dyDescent="0.3">
      <c r="A1020" s="419" t="s">
        <v>3515</v>
      </c>
      <c r="B1020" s="419" t="s">
        <v>3516</v>
      </c>
      <c r="C1020" s="423">
        <v>0</v>
      </c>
      <c r="D1020" s="423">
        <v>0</v>
      </c>
      <c r="E1020" s="423">
        <v>0</v>
      </c>
      <c r="F1020" s="423">
        <v>0</v>
      </c>
      <c r="G1020" s="423">
        <v>0</v>
      </c>
      <c r="H1020" s="423">
        <v>0</v>
      </c>
    </row>
    <row r="1021" spans="1:8" x14ac:dyDescent="0.3">
      <c r="A1021" s="419" t="s">
        <v>2122</v>
      </c>
      <c r="B1021" s="419" t="s">
        <v>49</v>
      </c>
      <c r="C1021" s="423">
        <v>40000</v>
      </c>
      <c r="D1021" s="423">
        <v>40000</v>
      </c>
      <c r="E1021" s="423">
        <v>62361.04</v>
      </c>
      <c r="F1021" s="423">
        <v>62361.04</v>
      </c>
      <c r="G1021" s="423">
        <v>-22361.040000000001</v>
      </c>
      <c r="H1021" s="423">
        <v>155.9</v>
      </c>
    </row>
    <row r="1022" spans="1:8" x14ac:dyDescent="0.3">
      <c r="A1022" s="419" t="s">
        <v>3517</v>
      </c>
      <c r="B1022" s="419" t="s">
        <v>3518</v>
      </c>
      <c r="C1022" s="423">
        <v>0</v>
      </c>
      <c r="D1022" s="423">
        <v>0</v>
      </c>
      <c r="E1022" s="423">
        <v>0</v>
      </c>
      <c r="F1022" s="423">
        <v>0</v>
      </c>
      <c r="G1022" s="423">
        <v>0</v>
      </c>
      <c r="H1022" s="423">
        <v>0</v>
      </c>
    </row>
    <row r="1023" spans="1:8" x14ac:dyDescent="0.3">
      <c r="A1023" s="419" t="s">
        <v>3519</v>
      </c>
      <c r="B1023" s="419" t="s">
        <v>3520</v>
      </c>
      <c r="C1023" s="423">
        <v>0</v>
      </c>
      <c r="D1023" s="423">
        <v>0</v>
      </c>
      <c r="E1023" s="423">
        <v>0</v>
      </c>
      <c r="F1023" s="423">
        <v>0</v>
      </c>
      <c r="G1023" s="423">
        <v>0</v>
      </c>
      <c r="H1023" s="423">
        <v>0</v>
      </c>
    </row>
    <row r="1024" spans="1:8" x14ac:dyDescent="0.3">
      <c r="A1024" s="419" t="s">
        <v>3521</v>
      </c>
      <c r="B1024" s="419" t="s">
        <v>1161</v>
      </c>
      <c r="C1024" s="423">
        <v>0</v>
      </c>
      <c r="D1024" s="423">
        <v>0</v>
      </c>
      <c r="E1024" s="423">
        <v>0</v>
      </c>
      <c r="F1024" s="423">
        <v>0</v>
      </c>
      <c r="G1024" s="423">
        <v>0</v>
      </c>
      <c r="H1024" s="423">
        <v>0</v>
      </c>
    </row>
    <row r="1025" spans="1:8" x14ac:dyDescent="0.3">
      <c r="A1025" s="419" t="s">
        <v>3522</v>
      </c>
      <c r="B1025" s="419" t="s">
        <v>1163</v>
      </c>
      <c r="C1025" s="423">
        <v>0</v>
      </c>
      <c r="D1025" s="423">
        <v>0</v>
      </c>
      <c r="E1025" s="423">
        <v>0</v>
      </c>
      <c r="F1025" s="423">
        <v>0</v>
      </c>
      <c r="G1025" s="423">
        <v>0</v>
      </c>
      <c r="H1025" s="423">
        <v>0</v>
      </c>
    </row>
    <row r="1026" spans="1:8" x14ac:dyDescent="0.3">
      <c r="A1026" s="419" t="s">
        <v>3523</v>
      </c>
      <c r="B1026" s="419" t="s">
        <v>1165</v>
      </c>
      <c r="C1026" s="423">
        <v>0</v>
      </c>
      <c r="D1026" s="423">
        <v>0</v>
      </c>
      <c r="E1026" s="423">
        <v>0</v>
      </c>
      <c r="F1026" s="423">
        <v>0</v>
      </c>
      <c r="G1026" s="423">
        <v>0</v>
      </c>
      <c r="H1026" s="423">
        <v>0</v>
      </c>
    </row>
    <row r="1027" spans="1:8" x14ac:dyDescent="0.3">
      <c r="A1027" s="419" t="s">
        <v>3524</v>
      </c>
      <c r="B1027" s="419" t="s">
        <v>1173</v>
      </c>
      <c r="C1027" s="423">
        <v>0</v>
      </c>
      <c r="D1027" s="423">
        <v>0</v>
      </c>
      <c r="E1027" s="423">
        <v>0</v>
      </c>
      <c r="F1027" s="423">
        <v>0</v>
      </c>
      <c r="G1027" s="423">
        <v>0</v>
      </c>
      <c r="H1027" s="423">
        <v>0</v>
      </c>
    </row>
    <row r="1028" spans="1:8" x14ac:dyDescent="0.3">
      <c r="A1028" s="419" t="s">
        <v>3525</v>
      </c>
      <c r="B1028" s="419" t="s">
        <v>3526</v>
      </c>
      <c r="C1028" s="423">
        <v>0</v>
      </c>
      <c r="D1028" s="423">
        <v>0</v>
      </c>
      <c r="E1028" s="423">
        <v>0</v>
      </c>
      <c r="F1028" s="423">
        <v>0</v>
      </c>
      <c r="G1028" s="423">
        <v>0</v>
      </c>
      <c r="H1028" s="423">
        <v>0</v>
      </c>
    </row>
    <row r="1029" spans="1:8" x14ac:dyDescent="0.3">
      <c r="A1029" s="419" t="s">
        <v>3527</v>
      </c>
      <c r="B1029" s="419" t="s">
        <v>1175</v>
      </c>
      <c r="C1029" s="423">
        <v>0</v>
      </c>
      <c r="D1029" s="423">
        <v>0</v>
      </c>
      <c r="E1029" s="423">
        <v>0</v>
      </c>
      <c r="F1029" s="423">
        <v>0</v>
      </c>
      <c r="G1029" s="423">
        <v>0</v>
      </c>
      <c r="H1029" s="423">
        <v>0</v>
      </c>
    </row>
    <row r="1030" spans="1:8" x14ac:dyDescent="0.3">
      <c r="A1030" s="419" t="s">
        <v>3528</v>
      </c>
      <c r="B1030" s="419" t="s">
        <v>1177</v>
      </c>
      <c r="C1030" s="423">
        <v>0</v>
      </c>
      <c r="D1030" s="423">
        <v>0</v>
      </c>
      <c r="E1030" s="423">
        <v>0</v>
      </c>
      <c r="F1030" s="423">
        <v>0</v>
      </c>
      <c r="G1030" s="423">
        <v>0</v>
      </c>
      <c r="H1030" s="423">
        <v>0</v>
      </c>
    </row>
    <row r="1031" spans="1:8" x14ac:dyDescent="0.3">
      <c r="A1031" s="419" t="s">
        <v>3529</v>
      </c>
      <c r="B1031" s="419" t="s">
        <v>3530</v>
      </c>
      <c r="C1031" s="423">
        <v>0</v>
      </c>
      <c r="D1031" s="423">
        <v>0</v>
      </c>
      <c r="E1031" s="423">
        <v>0</v>
      </c>
      <c r="F1031" s="423">
        <v>0</v>
      </c>
      <c r="G1031" s="423">
        <v>0</v>
      </c>
      <c r="H1031" s="423">
        <v>0</v>
      </c>
    </row>
    <row r="1032" spans="1:8" x14ac:dyDescent="0.3">
      <c r="A1032" s="419" t="s">
        <v>3531</v>
      </c>
      <c r="B1032" s="419" t="s">
        <v>1179</v>
      </c>
      <c r="C1032" s="423">
        <v>0</v>
      </c>
      <c r="D1032" s="423">
        <v>0</v>
      </c>
      <c r="E1032" s="423">
        <v>0</v>
      </c>
      <c r="F1032" s="423">
        <v>0</v>
      </c>
      <c r="G1032" s="423">
        <v>0</v>
      </c>
      <c r="H1032" s="423">
        <v>0</v>
      </c>
    </row>
    <row r="1033" spans="1:8" x14ac:dyDescent="0.3">
      <c r="A1033" s="419" t="s">
        <v>3532</v>
      </c>
      <c r="B1033" s="419" t="s">
        <v>1181</v>
      </c>
      <c r="C1033" s="423">
        <v>0</v>
      </c>
      <c r="D1033" s="423">
        <v>0</v>
      </c>
      <c r="E1033" s="423">
        <v>0</v>
      </c>
      <c r="F1033" s="423">
        <v>0</v>
      </c>
      <c r="G1033" s="423">
        <v>0</v>
      </c>
      <c r="H1033" s="423">
        <v>0</v>
      </c>
    </row>
    <row r="1034" spans="1:8" x14ac:dyDescent="0.3">
      <c r="A1034" s="419" t="s">
        <v>3533</v>
      </c>
      <c r="B1034" s="419" t="s">
        <v>3359</v>
      </c>
      <c r="C1034" s="423">
        <v>0</v>
      </c>
      <c r="D1034" s="423">
        <v>0</v>
      </c>
      <c r="E1034" s="423">
        <v>0</v>
      </c>
      <c r="F1034" s="423">
        <v>0</v>
      </c>
      <c r="G1034" s="423">
        <v>0</v>
      </c>
      <c r="H1034" s="423">
        <v>0</v>
      </c>
    </row>
    <row r="1035" spans="1:8" x14ac:dyDescent="0.3">
      <c r="A1035" s="419" t="s">
        <v>3534</v>
      </c>
      <c r="B1035" s="419" t="s">
        <v>3363</v>
      </c>
      <c r="C1035" s="423">
        <v>0</v>
      </c>
      <c r="D1035" s="423">
        <v>0</v>
      </c>
      <c r="E1035" s="423">
        <v>0</v>
      </c>
      <c r="F1035" s="423">
        <v>0</v>
      </c>
      <c r="G1035" s="423">
        <v>0</v>
      </c>
      <c r="H1035" s="423">
        <v>0</v>
      </c>
    </row>
    <row r="1036" spans="1:8" x14ac:dyDescent="0.3">
      <c r="A1036" s="419" t="s">
        <v>3535</v>
      </c>
      <c r="B1036" s="419" t="s">
        <v>3536</v>
      </c>
      <c r="C1036" s="423">
        <v>0</v>
      </c>
      <c r="D1036" s="423">
        <v>0</v>
      </c>
      <c r="E1036" s="423">
        <v>0</v>
      </c>
      <c r="F1036" s="423">
        <v>0</v>
      </c>
      <c r="G1036" s="423">
        <v>0</v>
      </c>
      <c r="H1036" s="423">
        <v>0</v>
      </c>
    </row>
    <row r="1037" spans="1:8" x14ac:dyDescent="0.3">
      <c r="A1037" s="419" t="s">
        <v>3537</v>
      </c>
      <c r="B1037" s="419" t="s">
        <v>3369</v>
      </c>
      <c r="C1037" s="423">
        <v>0</v>
      </c>
      <c r="D1037" s="423">
        <v>0</v>
      </c>
      <c r="E1037" s="423">
        <v>0</v>
      </c>
      <c r="F1037" s="423">
        <v>0</v>
      </c>
      <c r="G1037" s="423">
        <v>0</v>
      </c>
      <c r="H1037" s="423">
        <v>0</v>
      </c>
    </row>
    <row r="1038" spans="1:8" x14ac:dyDescent="0.3">
      <c r="A1038" s="419" t="s">
        <v>3538</v>
      </c>
      <c r="B1038" s="419" t="s">
        <v>1185</v>
      </c>
      <c r="C1038" s="423">
        <v>0</v>
      </c>
      <c r="D1038" s="423">
        <v>0</v>
      </c>
      <c r="E1038" s="423">
        <v>0</v>
      </c>
      <c r="F1038" s="423">
        <v>0</v>
      </c>
      <c r="G1038" s="423">
        <v>0</v>
      </c>
      <c r="H1038" s="423">
        <v>0</v>
      </c>
    </row>
    <row r="1039" spans="1:8" x14ac:dyDescent="0.3">
      <c r="A1039" s="419" t="s">
        <v>3539</v>
      </c>
      <c r="B1039" s="419" t="s">
        <v>3377</v>
      </c>
      <c r="C1039" s="423">
        <v>0</v>
      </c>
      <c r="D1039" s="423">
        <v>0</v>
      </c>
      <c r="E1039" s="423">
        <v>0</v>
      </c>
      <c r="F1039" s="423">
        <v>0</v>
      </c>
      <c r="G1039" s="423">
        <v>0</v>
      </c>
      <c r="H1039" s="423">
        <v>0</v>
      </c>
    </row>
    <row r="1040" spans="1:8" x14ac:dyDescent="0.3">
      <c r="A1040" s="419" t="s">
        <v>3540</v>
      </c>
      <c r="B1040" s="419" t="s">
        <v>1189</v>
      </c>
      <c r="C1040" s="423">
        <v>0</v>
      </c>
      <c r="D1040" s="423">
        <v>0</v>
      </c>
      <c r="E1040" s="423">
        <v>0</v>
      </c>
      <c r="F1040" s="423">
        <v>0</v>
      </c>
      <c r="G1040" s="423">
        <v>0</v>
      </c>
      <c r="H1040" s="423">
        <v>0</v>
      </c>
    </row>
    <row r="1041" spans="1:8" x14ac:dyDescent="0.3">
      <c r="A1041" s="419" t="s">
        <v>2123</v>
      </c>
      <c r="B1041" s="419" t="s">
        <v>1288</v>
      </c>
      <c r="C1041" s="423">
        <v>20000</v>
      </c>
      <c r="D1041" s="423">
        <v>20000</v>
      </c>
      <c r="E1041" s="423">
        <v>12152</v>
      </c>
      <c r="F1041" s="423">
        <v>14595</v>
      </c>
      <c r="G1041" s="423">
        <v>5405</v>
      </c>
      <c r="H1041" s="423">
        <v>72.98</v>
      </c>
    </row>
    <row r="1042" spans="1:8" x14ac:dyDescent="0.3">
      <c r="A1042" s="419" t="s">
        <v>3541</v>
      </c>
      <c r="B1042" s="419" t="s">
        <v>3387</v>
      </c>
      <c r="C1042" s="423">
        <v>0</v>
      </c>
      <c r="D1042" s="423">
        <v>0</v>
      </c>
      <c r="E1042" s="423">
        <v>0</v>
      </c>
      <c r="F1042" s="423">
        <v>0</v>
      </c>
      <c r="G1042" s="423">
        <v>0</v>
      </c>
      <c r="H1042" s="423">
        <v>0</v>
      </c>
    </row>
    <row r="1043" spans="1:8" x14ac:dyDescent="0.3">
      <c r="A1043" s="419" t="s">
        <v>3542</v>
      </c>
      <c r="B1043" s="419" t="s">
        <v>1191</v>
      </c>
      <c r="C1043" s="423">
        <v>0</v>
      </c>
      <c r="D1043" s="423">
        <v>0</v>
      </c>
      <c r="E1043" s="423">
        <v>0</v>
      </c>
      <c r="F1043" s="423">
        <v>0</v>
      </c>
      <c r="G1043" s="423">
        <v>0</v>
      </c>
      <c r="H1043" s="423">
        <v>0</v>
      </c>
    </row>
    <row r="1044" spans="1:8" x14ac:dyDescent="0.3">
      <c r="A1044" s="419" t="s">
        <v>3543</v>
      </c>
      <c r="B1044" s="419" t="s">
        <v>3405</v>
      </c>
      <c r="C1044" s="423">
        <v>0</v>
      </c>
      <c r="D1044" s="423">
        <v>0</v>
      </c>
      <c r="E1044" s="423">
        <v>0</v>
      </c>
      <c r="F1044" s="423">
        <v>0</v>
      </c>
      <c r="G1044" s="423">
        <v>0</v>
      </c>
      <c r="H1044" s="423">
        <v>0</v>
      </c>
    </row>
    <row r="1045" spans="1:8" x14ac:dyDescent="0.3">
      <c r="A1045" s="419" t="s">
        <v>3544</v>
      </c>
      <c r="B1045" s="419" t="s">
        <v>3414</v>
      </c>
      <c r="C1045" s="423">
        <v>0</v>
      </c>
      <c r="D1045" s="423">
        <v>0</v>
      </c>
      <c r="E1045" s="423">
        <v>0</v>
      </c>
      <c r="F1045" s="423">
        <v>0</v>
      </c>
      <c r="G1045" s="423">
        <v>0</v>
      </c>
      <c r="H1045" s="423">
        <v>0</v>
      </c>
    </row>
    <row r="1046" spans="1:8" x14ac:dyDescent="0.3">
      <c r="A1046" s="419" t="s">
        <v>3545</v>
      </c>
      <c r="B1046" s="419" t="s">
        <v>3546</v>
      </c>
      <c r="C1046" s="423">
        <v>0</v>
      </c>
      <c r="D1046" s="423">
        <v>0</v>
      </c>
      <c r="E1046" s="423">
        <v>0</v>
      </c>
      <c r="F1046" s="423">
        <v>0</v>
      </c>
      <c r="G1046" s="423">
        <v>0</v>
      </c>
      <c r="H1046" s="423">
        <v>0</v>
      </c>
    </row>
    <row r="1047" spans="1:8" x14ac:dyDescent="0.3">
      <c r="A1047" s="419" t="s">
        <v>3547</v>
      </c>
      <c r="B1047" s="419" t="s">
        <v>1201</v>
      </c>
      <c r="C1047" s="423">
        <v>0</v>
      </c>
      <c r="D1047" s="423">
        <v>0</v>
      </c>
      <c r="E1047" s="423">
        <v>0</v>
      </c>
      <c r="F1047" s="423">
        <v>0</v>
      </c>
      <c r="G1047" s="423">
        <v>0</v>
      </c>
      <c r="H1047" s="423">
        <v>0</v>
      </c>
    </row>
    <row r="1048" spans="1:8" x14ac:dyDescent="0.3">
      <c r="A1048" s="419" t="s">
        <v>3548</v>
      </c>
      <c r="B1048" s="419" t="s">
        <v>2596</v>
      </c>
      <c r="C1048" s="423">
        <v>0</v>
      </c>
      <c r="D1048" s="423">
        <v>0</v>
      </c>
      <c r="E1048" s="423">
        <v>0</v>
      </c>
      <c r="F1048" s="423">
        <v>0</v>
      </c>
      <c r="G1048" s="423">
        <v>0</v>
      </c>
      <c r="H1048" s="423">
        <v>0</v>
      </c>
    </row>
    <row r="1049" spans="1:8" x14ac:dyDescent="0.3">
      <c r="A1049" s="419" t="s">
        <v>3549</v>
      </c>
      <c r="B1049" s="419" t="s">
        <v>245</v>
      </c>
      <c r="C1049" s="423">
        <v>0</v>
      </c>
      <c r="D1049" s="423">
        <v>0</v>
      </c>
      <c r="E1049" s="423">
        <v>0</v>
      </c>
      <c r="F1049" s="423">
        <v>0</v>
      </c>
      <c r="G1049" s="423">
        <v>0</v>
      </c>
      <c r="H1049" s="423">
        <v>0</v>
      </c>
    </row>
    <row r="1050" spans="1:8" x14ac:dyDescent="0.3">
      <c r="A1050" s="419" t="s">
        <v>3550</v>
      </c>
      <c r="B1050" s="419" t="s">
        <v>2602</v>
      </c>
      <c r="C1050" s="423">
        <v>0</v>
      </c>
      <c r="D1050" s="423">
        <v>0</v>
      </c>
      <c r="E1050" s="423">
        <v>0</v>
      </c>
      <c r="F1050" s="423">
        <v>0</v>
      </c>
      <c r="G1050" s="423">
        <v>0</v>
      </c>
      <c r="H1050" s="423">
        <v>0</v>
      </c>
    </row>
    <row r="1051" spans="1:8" x14ac:dyDescent="0.3">
      <c r="A1051" s="419" t="s">
        <v>3551</v>
      </c>
      <c r="B1051" s="419" t="s">
        <v>525</v>
      </c>
      <c r="C1051" s="423">
        <v>0</v>
      </c>
      <c r="D1051" s="423">
        <v>0</v>
      </c>
      <c r="E1051" s="423">
        <v>0</v>
      </c>
      <c r="F1051" s="423">
        <v>0</v>
      </c>
      <c r="G1051" s="423">
        <v>0</v>
      </c>
      <c r="H1051" s="423">
        <v>0</v>
      </c>
    </row>
    <row r="1052" spans="1:8" x14ac:dyDescent="0.3">
      <c r="A1052" s="419" t="s">
        <v>3552</v>
      </c>
      <c r="B1052" s="419" t="s">
        <v>2606</v>
      </c>
      <c r="C1052" s="423">
        <v>0</v>
      </c>
      <c r="D1052" s="423">
        <v>0</v>
      </c>
      <c r="E1052" s="423">
        <v>0</v>
      </c>
      <c r="F1052" s="423">
        <v>0</v>
      </c>
      <c r="G1052" s="423">
        <v>0</v>
      </c>
      <c r="H1052" s="423">
        <v>0</v>
      </c>
    </row>
    <row r="1053" spans="1:8" x14ac:dyDescent="0.3">
      <c r="A1053" s="419" t="s">
        <v>3553</v>
      </c>
      <c r="B1053" s="419" t="s">
        <v>2608</v>
      </c>
      <c r="C1053" s="423">
        <v>0</v>
      </c>
      <c r="D1053" s="423">
        <v>0</v>
      </c>
      <c r="E1053" s="423">
        <v>0</v>
      </c>
      <c r="F1053" s="423">
        <v>0</v>
      </c>
      <c r="G1053" s="423">
        <v>0</v>
      </c>
      <c r="H1053" s="423">
        <v>0</v>
      </c>
    </row>
    <row r="1054" spans="1:8" x14ac:dyDescent="0.3">
      <c r="A1054" s="419" t="s">
        <v>3554</v>
      </c>
      <c r="B1054" s="419" t="s">
        <v>3555</v>
      </c>
      <c r="C1054" s="423">
        <v>0</v>
      </c>
      <c r="D1054" s="423">
        <v>0</v>
      </c>
      <c r="E1054" s="423">
        <v>0</v>
      </c>
      <c r="F1054" s="423">
        <v>0</v>
      </c>
      <c r="G1054" s="423">
        <v>0</v>
      </c>
      <c r="H1054" s="423">
        <v>0</v>
      </c>
    </row>
    <row r="1055" spans="1:8" x14ac:dyDescent="0.3">
      <c r="A1055" s="419" t="s">
        <v>3556</v>
      </c>
      <c r="B1055" s="419" t="s">
        <v>2610</v>
      </c>
      <c r="C1055" s="423">
        <v>0</v>
      </c>
      <c r="D1055" s="423">
        <v>0</v>
      </c>
      <c r="E1055" s="423">
        <v>0</v>
      </c>
      <c r="F1055" s="423">
        <v>0</v>
      </c>
      <c r="G1055" s="423">
        <v>0</v>
      </c>
      <c r="H1055" s="423">
        <v>0</v>
      </c>
    </row>
    <row r="1056" spans="1:8" x14ac:dyDescent="0.3">
      <c r="A1056" s="419" t="s">
        <v>3557</v>
      </c>
      <c r="B1056" s="419" t="s">
        <v>2614</v>
      </c>
      <c r="C1056" s="423">
        <v>0</v>
      </c>
      <c r="D1056" s="423">
        <v>0</v>
      </c>
      <c r="E1056" s="423">
        <v>0</v>
      </c>
      <c r="F1056" s="423">
        <v>0</v>
      </c>
      <c r="G1056" s="423">
        <v>0</v>
      </c>
      <c r="H1056" s="423">
        <v>0</v>
      </c>
    </row>
    <row r="1057" spans="1:8" x14ac:dyDescent="0.3">
      <c r="A1057" s="419" t="s">
        <v>3558</v>
      </c>
      <c r="B1057" s="419" t="s">
        <v>2630</v>
      </c>
      <c r="C1057" s="423">
        <v>0</v>
      </c>
      <c r="D1057" s="423">
        <v>0</v>
      </c>
      <c r="E1057" s="423">
        <v>0</v>
      </c>
      <c r="F1057" s="423">
        <v>0</v>
      </c>
      <c r="G1057" s="423">
        <v>0</v>
      </c>
      <c r="H1057" s="423">
        <v>0</v>
      </c>
    </row>
    <row r="1058" spans="1:8" x14ac:dyDescent="0.3">
      <c r="A1058" s="419" t="s">
        <v>3559</v>
      </c>
      <c r="B1058" s="419" t="s">
        <v>2492</v>
      </c>
      <c r="C1058" s="423">
        <v>0</v>
      </c>
      <c r="D1058" s="423">
        <v>0</v>
      </c>
      <c r="E1058" s="423">
        <v>43.03</v>
      </c>
      <c r="F1058" s="423">
        <v>69.63</v>
      </c>
      <c r="G1058" s="423">
        <v>-69.63</v>
      </c>
      <c r="H1058" s="423">
        <v>100</v>
      </c>
    </row>
    <row r="1059" spans="1:8" x14ac:dyDescent="0.3">
      <c r="A1059" s="419" t="s">
        <v>3560</v>
      </c>
      <c r="B1059" s="419" t="s">
        <v>3561</v>
      </c>
      <c r="C1059" s="423">
        <v>0</v>
      </c>
      <c r="D1059" s="423">
        <v>0</v>
      </c>
      <c r="E1059" s="423">
        <v>0</v>
      </c>
      <c r="F1059" s="423">
        <v>0</v>
      </c>
      <c r="G1059" s="423">
        <v>0</v>
      </c>
      <c r="H1059" s="423">
        <v>0</v>
      </c>
    </row>
    <row r="1060" spans="1:8" x14ac:dyDescent="0.3">
      <c r="A1060" s="419" t="s">
        <v>3562</v>
      </c>
      <c r="B1060" s="419" t="s">
        <v>3561</v>
      </c>
      <c r="C1060" s="423">
        <v>0</v>
      </c>
      <c r="D1060" s="423">
        <v>0</v>
      </c>
      <c r="E1060" s="423">
        <v>0</v>
      </c>
      <c r="F1060" s="423">
        <v>0</v>
      </c>
      <c r="G1060" s="423">
        <v>0</v>
      </c>
      <c r="H1060" s="423">
        <v>0</v>
      </c>
    </row>
    <row r="1061" spans="1:8" x14ac:dyDescent="0.3">
      <c r="A1061" s="419" t="s">
        <v>3563</v>
      </c>
      <c r="B1061" s="419" t="s">
        <v>1205</v>
      </c>
      <c r="C1061" s="423">
        <v>0</v>
      </c>
      <c r="D1061" s="423">
        <v>0</v>
      </c>
      <c r="E1061" s="423">
        <v>0</v>
      </c>
      <c r="F1061" s="423">
        <v>0</v>
      </c>
      <c r="G1061" s="423">
        <v>0</v>
      </c>
      <c r="H1061" s="423">
        <v>0</v>
      </c>
    </row>
    <row r="1062" spans="1:8" x14ac:dyDescent="0.3">
      <c r="A1062" s="419" t="s">
        <v>3564</v>
      </c>
      <c r="B1062" s="419" t="s">
        <v>241</v>
      </c>
      <c r="C1062" s="423">
        <v>0</v>
      </c>
      <c r="D1062" s="423">
        <v>0</v>
      </c>
      <c r="E1062" s="423">
        <v>0</v>
      </c>
      <c r="F1062" s="423">
        <v>0</v>
      </c>
      <c r="G1062" s="423">
        <v>0</v>
      </c>
      <c r="H1062" s="423">
        <v>0</v>
      </c>
    </row>
    <row r="1063" spans="1:8" x14ac:dyDescent="0.3">
      <c r="A1063" s="419" t="s">
        <v>3565</v>
      </c>
      <c r="B1063" s="419" t="s">
        <v>3566</v>
      </c>
      <c r="C1063" s="423">
        <v>0</v>
      </c>
      <c r="D1063" s="423">
        <v>0</v>
      </c>
      <c r="E1063" s="423">
        <v>0</v>
      </c>
      <c r="F1063" s="423">
        <v>0</v>
      </c>
      <c r="G1063" s="423">
        <v>0</v>
      </c>
      <c r="H1063" s="423">
        <v>0</v>
      </c>
    </row>
    <row r="1064" spans="1:8" x14ac:dyDescent="0.3">
      <c r="A1064" s="419" t="s">
        <v>3567</v>
      </c>
      <c r="B1064" s="419" t="s">
        <v>3568</v>
      </c>
      <c r="C1064" s="423">
        <v>0</v>
      </c>
      <c r="D1064" s="423">
        <v>0</v>
      </c>
      <c r="E1064" s="423">
        <v>0</v>
      </c>
      <c r="F1064" s="423">
        <v>0</v>
      </c>
      <c r="G1064" s="423">
        <v>0</v>
      </c>
      <c r="H1064" s="423">
        <v>0</v>
      </c>
    </row>
    <row r="1065" spans="1:8" x14ac:dyDescent="0.3">
      <c r="A1065" s="419" t="s">
        <v>3569</v>
      </c>
      <c r="B1065" s="419" t="s">
        <v>1161</v>
      </c>
      <c r="C1065" s="423">
        <v>0</v>
      </c>
      <c r="D1065" s="423">
        <v>0</v>
      </c>
      <c r="E1065" s="423">
        <v>0</v>
      </c>
      <c r="F1065" s="423">
        <v>0</v>
      </c>
      <c r="G1065" s="423">
        <v>0</v>
      </c>
      <c r="H1065" s="423">
        <v>0</v>
      </c>
    </row>
    <row r="1066" spans="1:8" x14ac:dyDescent="0.3">
      <c r="A1066" s="419" t="s">
        <v>3570</v>
      </c>
      <c r="B1066" s="419" t="s">
        <v>1595</v>
      </c>
      <c r="C1066" s="423">
        <v>0</v>
      </c>
      <c r="D1066" s="423">
        <v>0</v>
      </c>
      <c r="E1066" s="423">
        <v>0</v>
      </c>
      <c r="F1066" s="423">
        <v>0</v>
      </c>
      <c r="G1066" s="423">
        <v>0</v>
      </c>
      <c r="H1066" s="423">
        <v>0</v>
      </c>
    </row>
    <row r="1067" spans="1:8" x14ac:dyDescent="0.3">
      <c r="A1067" s="419" t="s">
        <v>3571</v>
      </c>
      <c r="B1067" s="419" t="s">
        <v>3572</v>
      </c>
      <c r="C1067" s="423">
        <v>0</v>
      </c>
      <c r="D1067" s="423">
        <v>0</v>
      </c>
      <c r="E1067" s="423">
        <v>0</v>
      </c>
      <c r="F1067" s="423">
        <v>0</v>
      </c>
      <c r="G1067" s="423">
        <v>0</v>
      </c>
      <c r="H1067" s="423">
        <v>0</v>
      </c>
    </row>
    <row r="1068" spans="1:8" x14ac:dyDescent="0.3">
      <c r="A1068" s="419" t="s">
        <v>3573</v>
      </c>
      <c r="B1068" s="419" t="s">
        <v>3574</v>
      </c>
      <c r="C1068" s="423">
        <v>0</v>
      </c>
      <c r="D1068" s="423">
        <v>0</v>
      </c>
      <c r="E1068" s="423">
        <v>0</v>
      </c>
      <c r="F1068" s="423">
        <v>0</v>
      </c>
      <c r="G1068" s="423">
        <v>0</v>
      </c>
      <c r="H1068" s="423">
        <v>0</v>
      </c>
    </row>
    <row r="1069" spans="1:8" x14ac:dyDescent="0.3">
      <c r="A1069" s="419" t="s">
        <v>3575</v>
      </c>
      <c r="B1069" s="419" t="s">
        <v>3576</v>
      </c>
      <c r="C1069" s="423">
        <v>0</v>
      </c>
      <c r="D1069" s="423">
        <v>0</v>
      </c>
      <c r="E1069" s="423">
        <v>0</v>
      </c>
      <c r="F1069" s="423">
        <v>0</v>
      </c>
      <c r="G1069" s="423">
        <v>0</v>
      </c>
      <c r="H1069" s="423">
        <v>0</v>
      </c>
    </row>
    <row r="1070" spans="1:8" x14ac:dyDescent="0.3">
      <c r="A1070" s="419" t="s">
        <v>2124</v>
      </c>
      <c r="B1070" s="419" t="s">
        <v>44</v>
      </c>
      <c r="C1070" s="423">
        <v>43238</v>
      </c>
      <c r="D1070" s="423">
        <v>43238</v>
      </c>
      <c r="E1070" s="423">
        <v>10809.51</v>
      </c>
      <c r="F1070" s="423">
        <v>21619.02</v>
      </c>
      <c r="G1070" s="423">
        <v>21618.98</v>
      </c>
      <c r="H1070" s="423">
        <v>50</v>
      </c>
    </row>
    <row r="1071" spans="1:8" x14ac:dyDescent="0.3">
      <c r="A1071" s="419" t="s">
        <v>3577</v>
      </c>
      <c r="B1071" s="419" t="s">
        <v>2648</v>
      </c>
      <c r="C1071" s="423">
        <v>0</v>
      </c>
      <c r="D1071" s="423">
        <v>0</v>
      </c>
      <c r="E1071" s="423">
        <v>0</v>
      </c>
      <c r="F1071" s="423">
        <v>0</v>
      </c>
      <c r="G1071" s="423">
        <v>0</v>
      </c>
      <c r="H1071" s="423">
        <v>0</v>
      </c>
    </row>
    <row r="1072" spans="1:8" x14ac:dyDescent="0.3">
      <c r="A1072" s="419" t="s">
        <v>3578</v>
      </c>
      <c r="B1072" s="419" t="s">
        <v>984</v>
      </c>
      <c r="C1072" s="423">
        <v>0</v>
      </c>
      <c r="D1072" s="423">
        <v>0</v>
      </c>
      <c r="E1072" s="423">
        <v>0</v>
      </c>
      <c r="F1072" s="423">
        <v>0</v>
      </c>
      <c r="G1072" s="423">
        <v>0</v>
      </c>
      <c r="H1072" s="423">
        <v>0</v>
      </c>
    </row>
    <row r="1073" spans="1:8" x14ac:dyDescent="0.3">
      <c r="A1073" s="419" t="s">
        <v>3579</v>
      </c>
      <c r="B1073" s="419" t="s">
        <v>3580</v>
      </c>
      <c r="C1073" s="423">
        <v>0</v>
      </c>
      <c r="D1073" s="423">
        <v>0</v>
      </c>
      <c r="E1073" s="423">
        <v>0</v>
      </c>
      <c r="F1073" s="423">
        <v>0</v>
      </c>
      <c r="G1073" s="423">
        <v>0</v>
      </c>
      <c r="H1073" s="423">
        <v>0</v>
      </c>
    </row>
    <row r="1074" spans="1:8" x14ac:dyDescent="0.3">
      <c r="A1074" s="419" t="s">
        <v>2125</v>
      </c>
      <c r="B1074" s="419" t="s">
        <v>244</v>
      </c>
      <c r="C1074" s="423">
        <v>1040</v>
      </c>
      <c r="D1074" s="423">
        <v>1040</v>
      </c>
      <c r="E1074" s="423">
        <v>0</v>
      </c>
      <c r="F1074" s="423">
        <v>77</v>
      </c>
      <c r="G1074" s="423">
        <v>963</v>
      </c>
      <c r="H1074" s="423">
        <v>7.4</v>
      </c>
    </row>
    <row r="1075" spans="1:8" x14ac:dyDescent="0.3">
      <c r="A1075" s="419" t="s">
        <v>3581</v>
      </c>
      <c r="B1075" s="419" t="s">
        <v>3582</v>
      </c>
      <c r="C1075" s="423">
        <v>0</v>
      </c>
      <c r="D1075" s="423">
        <v>0</v>
      </c>
      <c r="E1075" s="423">
        <v>0</v>
      </c>
      <c r="F1075" s="423">
        <v>0</v>
      </c>
      <c r="G1075" s="423">
        <v>0</v>
      </c>
      <c r="H1075" s="423">
        <v>0</v>
      </c>
    </row>
    <row r="1076" spans="1:8" x14ac:dyDescent="0.3">
      <c r="A1076" s="419" t="s">
        <v>3583</v>
      </c>
      <c r="B1076" s="419" t="s">
        <v>3584</v>
      </c>
      <c r="C1076" s="423">
        <v>0</v>
      </c>
      <c r="D1076" s="423">
        <v>0</v>
      </c>
      <c r="E1076" s="423">
        <v>0</v>
      </c>
      <c r="F1076" s="423">
        <v>0</v>
      </c>
      <c r="G1076" s="423">
        <v>0</v>
      </c>
      <c r="H1076" s="423">
        <v>0</v>
      </c>
    </row>
    <row r="1077" spans="1:8" x14ac:dyDescent="0.3">
      <c r="A1077" s="419" t="s">
        <v>3585</v>
      </c>
      <c r="B1077" s="419" t="s">
        <v>3586</v>
      </c>
      <c r="C1077" s="423">
        <v>0</v>
      </c>
      <c r="D1077" s="423">
        <v>0</v>
      </c>
      <c r="E1077" s="423">
        <v>0</v>
      </c>
      <c r="F1077" s="423">
        <v>0</v>
      </c>
      <c r="G1077" s="423">
        <v>0</v>
      </c>
      <c r="H1077" s="423">
        <v>0</v>
      </c>
    </row>
    <row r="1078" spans="1:8" x14ac:dyDescent="0.3">
      <c r="A1078" s="419" t="s">
        <v>3587</v>
      </c>
      <c r="B1078" s="419" t="s">
        <v>1036</v>
      </c>
      <c r="C1078" s="423">
        <v>0</v>
      </c>
      <c r="D1078" s="423">
        <v>0</v>
      </c>
      <c r="E1078" s="423">
        <v>0</v>
      </c>
      <c r="F1078" s="423">
        <v>0</v>
      </c>
      <c r="G1078" s="423">
        <v>0</v>
      </c>
      <c r="H1078" s="423">
        <v>0</v>
      </c>
    </row>
    <row r="1079" spans="1:8" x14ac:dyDescent="0.3">
      <c r="A1079" s="419" t="s">
        <v>3588</v>
      </c>
      <c r="B1079" s="419" t="s">
        <v>3589</v>
      </c>
      <c r="C1079" s="423">
        <v>0</v>
      </c>
      <c r="D1079" s="423">
        <v>0</v>
      </c>
      <c r="E1079" s="423">
        <v>0</v>
      </c>
      <c r="F1079" s="423">
        <v>0</v>
      </c>
      <c r="G1079" s="423">
        <v>0</v>
      </c>
      <c r="H1079" s="423">
        <v>0</v>
      </c>
    </row>
    <row r="1080" spans="1:8" x14ac:dyDescent="0.3">
      <c r="A1080" s="419" t="s">
        <v>3590</v>
      </c>
      <c r="B1080" s="419" t="s">
        <v>3591</v>
      </c>
      <c r="C1080" s="423">
        <v>0</v>
      </c>
      <c r="D1080" s="423">
        <v>0</v>
      </c>
      <c r="E1080" s="423">
        <v>0</v>
      </c>
      <c r="F1080" s="423">
        <v>0</v>
      </c>
      <c r="G1080" s="423">
        <v>0</v>
      </c>
      <c r="H1080" s="423">
        <v>0</v>
      </c>
    </row>
    <row r="1081" spans="1:8" x14ac:dyDescent="0.3">
      <c r="A1081" s="419" t="s">
        <v>3592</v>
      </c>
      <c r="B1081" s="419" t="s">
        <v>3593</v>
      </c>
      <c r="C1081" s="423">
        <v>0</v>
      </c>
      <c r="D1081" s="423">
        <v>0</v>
      </c>
      <c r="E1081" s="423">
        <v>0</v>
      </c>
      <c r="F1081" s="423">
        <v>0</v>
      </c>
      <c r="G1081" s="423">
        <v>0</v>
      </c>
      <c r="H1081" s="423">
        <v>0</v>
      </c>
    </row>
    <row r="1082" spans="1:8" x14ac:dyDescent="0.3">
      <c r="A1082" s="419" t="s">
        <v>3594</v>
      </c>
      <c r="B1082" s="419" t="s">
        <v>3595</v>
      </c>
      <c r="C1082" s="423">
        <v>0</v>
      </c>
      <c r="D1082" s="423">
        <v>0</v>
      </c>
      <c r="E1082" s="423">
        <v>0</v>
      </c>
      <c r="F1082" s="423">
        <v>0</v>
      </c>
      <c r="G1082" s="423">
        <v>0</v>
      </c>
      <c r="H1082" s="423">
        <v>0</v>
      </c>
    </row>
    <row r="1083" spans="1:8" x14ac:dyDescent="0.3">
      <c r="A1083" s="419" t="s">
        <v>3596</v>
      </c>
      <c r="B1083" s="419" t="s">
        <v>246</v>
      </c>
      <c r="C1083" s="423">
        <v>0</v>
      </c>
      <c r="D1083" s="423">
        <v>0</v>
      </c>
      <c r="E1083" s="423">
        <v>0</v>
      </c>
      <c r="F1083" s="423">
        <v>0</v>
      </c>
      <c r="G1083" s="423">
        <v>0</v>
      </c>
      <c r="H1083" s="423">
        <v>0</v>
      </c>
    </row>
    <row r="1084" spans="1:8" x14ac:dyDescent="0.3">
      <c r="A1084" s="419" t="s">
        <v>3597</v>
      </c>
      <c r="B1084" s="419" t="s">
        <v>1209</v>
      </c>
      <c r="C1084" s="423">
        <v>0</v>
      </c>
      <c r="D1084" s="423">
        <v>0</v>
      </c>
      <c r="E1084" s="423">
        <v>0</v>
      </c>
      <c r="F1084" s="423">
        <v>0</v>
      </c>
      <c r="G1084" s="423">
        <v>0</v>
      </c>
      <c r="H1084" s="423">
        <v>0</v>
      </c>
    </row>
    <row r="1085" spans="1:8" x14ac:dyDescent="0.3">
      <c r="A1085" s="419" t="s">
        <v>3598</v>
      </c>
      <c r="B1085" s="419" t="s">
        <v>2663</v>
      </c>
      <c r="C1085" s="423">
        <v>0</v>
      </c>
      <c r="D1085" s="423">
        <v>0</v>
      </c>
      <c r="E1085" s="423">
        <v>0</v>
      </c>
      <c r="F1085" s="423">
        <v>0</v>
      </c>
      <c r="G1085" s="423">
        <v>0</v>
      </c>
      <c r="H1085" s="423">
        <v>0</v>
      </c>
    </row>
    <row r="1086" spans="1:8" x14ac:dyDescent="0.3">
      <c r="A1086" s="419" t="s">
        <v>2126</v>
      </c>
      <c r="B1086" s="419" t="s">
        <v>180</v>
      </c>
      <c r="C1086" s="423">
        <v>79000</v>
      </c>
      <c r="D1086" s="423">
        <v>79000</v>
      </c>
      <c r="E1086" s="423">
        <v>21124.53</v>
      </c>
      <c r="F1086" s="423">
        <v>39213.629999999997</v>
      </c>
      <c r="G1086" s="423">
        <v>39786.370000000003</v>
      </c>
      <c r="H1086" s="423">
        <v>49.64</v>
      </c>
    </row>
    <row r="1087" spans="1:8" x14ac:dyDescent="0.3">
      <c r="A1087" s="419" t="s">
        <v>3599</v>
      </c>
      <c r="B1087" s="419" t="s">
        <v>51</v>
      </c>
      <c r="C1087" s="423">
        <v>0</v>
      </c>
      <c r="D1087" s="423">
        <v>0</v>
      </c>
      <c r="E1087" s="423">
        <v>0</v>
      </c>
      <c r="F1087" s="423">
        <v>0</v>
      </c>
      <c r="G1087" s="423">
        <v>0</v>
      </c>
      <c r="H1087" s="423">
        <v>0</v>
      </c>
    </row>
    <row r="1088" spans="1:8" x14ac:dyDescent="0.3">
      <c r="A1088" s="419" t="s">
        <v>2127</v>
      </c>
      <c r="B1088" s="419" t="s">
        <v>181</v>
      </c>
      <c r="C1088" s="423">
        <v>0</v>
      </c>
      <c r="D1088" s="423">
        <v>0</v>
      </c>
      <c r="E1088" s="423">
        <v>627.29999999999995</v>
      </c>
      <c r="F1088" s="423">
        <v>1721.25</v>
      </c>
      <c r="G1088" s="423">
        <v>-1721.25</v>
      </c>
      <c r="H1088" s="423">
        <v>100</v>
      </c>
    </row>
    <row r="1089" spans="1:8" x14ac:dyDescent="0.3">
      <c r="A1089" s="419" t="s">
        <v>3600</v>
      </c>
      <c r="B1089" s="419" t="s">
        <v>580</v>
      </c>
      <c r="C1089" s="423">
        <v>0</v>
      </c>
      <c r="D1089" s="423">
        <v>0</v>
      </c>
      <c r="E1089" s="423">
        <v>0</v>
      </c>
      <c r="F1089" s="423">
        <v>0</v>
      </c>
      <c r="G1089" s="423">
        <v>0</v>
      </c>
      <c r="H1089" s="423">
        <v>0</v>
      </c>
    </row>
    <row r="1090" spans="1:8" x14ac:dyDescent="0.3">
      <c r="A1090" s="419" t="s">
        <v>3601</v>
      </c>
      <c r="B1090" s="419" t="s">
        <v>3454</v>
      </c>
      <c r="C1090" s="423">
        <v>0</v>
      </c>
      <c r="D1090" s="423">
        <v>0</v>
      </c>
      <c r="E1090" s="423">
        <v>0</v>
      </c>
      <c r="F1090" s="423">
        <v>0</v>
      </c>
      <c r="G1090" s="423">
        <v>0</v>
      </c>
      <c r="H1090" s="423">
        <v>0</v>
      </c>
    </row>
    <row r="1091" spans="1:8" x14ac:dyDescent="0.3">
      <c r="A1091" s="419" t="s">
        <v>3602</v>
      </c>
      <c r="B1091" s="419" t="s">
        <v>3456</v>
      </c>
      <c r="C1091" s="423">
        <v>0</v>
      </c>
      <c r="D1091" s="423">
        <v>0</v>
      </c>
      <c r="E1091" s="423">
        <v>0</v>
      </c>
      <c r="F1091" s="423">
        <v>0</v>
      </c>
      <c r="G1091" s="423">
        <v>0</v>
      </c>
      <c r="H1091" s="423">
        <v>0</v>
      </c>
    </row>
    <row r="1092" spans="1:8" x14ac:dyDescent="0.3">
      <c r="A1092" s="419" t="s">
        <v>3603</v>
      </c>
      <c r="B1092" s="419" t="s">
        <v>2734</v>
      </c>
      <c r="C1092" s="423">
        <v>0</v>
      </c>
      <c r="D1092" s="423">
        <v>0</v>
      </c>
      <c r="E1092" s="423">
        <v>0</v>
      </c>
      <c r="F1092" s="423">
        <v>0</v>
      </c>
      <c r="G1092" s="423">
        <v>0</v>
      </c>
      <c r="H1092" s="423">
        <v>0</v>
      </c>
    </row>
    <row r="1093" spans="1:8" x14ac:dyDescent="0.3">
      <c r="A1093" s="419" t="s">
        <v>2128</v>
      </c>
      <c r="B1093" s="419" t="s">
        <v>582</v>
      </c>
      <c r="C1093" s="423">
        <v>2100</v>
      </c>
      <c r="D1093" s="423">
        <v>2100</v>
      </c>
      <c r="E1093" s="423">
        <v>1050</v>
      </c>
      <c r="F1093" s="423">
        <v>1050</v>
      </c>
      <c r="G1093" s="423">
        <v>1050</v>
      </c>
      <c r="H1093" s="423">
        <v>50</v>
      </c>
    </row>
    <row r="1094" spans="1:8" x14ac:dyDescent="0.3">
      <c r="A1094" s="419" t="s">
        <v>2129</v>
      </c>
      <c r="B1094" s="419" t="s">
        <v>259</v>
      </c>
      <c r="C1094" s="423">
        <v>6444</v>
      </c>
      <c r="D1094" s="423">
        <v>6444</v>
      </c>
      <c r="E1094" s="423">
        <v>1746.93</v>
      </c>
      <c r="F1094" s="423">
        <v>3216.64</v>
      </c>
      <c r="G1094" s="423">
        <v>3227.36</v>
      </c>
      <c r="H1094" s="423">
        <v>49.92</v>
      </c>
    </row>
    <row r="1095" spans="1:8" x14ac:dyDescent="0.3">
      <c r="A1095" s="419" t="s">
        <v>2130</v>
      </c>
      <c r="B1095" s="419" t="s">
        <v>53</v>
      </c>
      <c r="C1095" s="423">
        <v>22206</v>
      </c>
      <c r="D1095" s="423">
        <v>22206</v>
      </c>
      <c r="E1095" s="423">
        <v>4470.97</v>
      </c>
      <c r="F1095" s="423">
        <v>8323.75</v>
      </c>
      <c r="G1095" s="423">
        <v>13882.25</v>
      </c>
      <c r="H1095" s="423">
        <v>37.479999999999997</v>
      </c>
    </row>
    <row r="1096" spans="1:8" x14ac:dyDescent="0.3">
      <c r="A1096" s="419" t="s">
        <v>3604</v>
      </c>
      <c r="B1096" s="419" t="s">
        <v>628</v>
      </c>
      <c r="C1096" s="423">
        <v>0</v>
      </c>
      <c r="D1096" s="423">
        <v>0</v>
      </c>
      <c r="E1096" s="423">
        <v>0</v>
      </c>
      <c r="F1096" s="423">
        <v>0</v>
      </c>
      <c r="G1096" s="423">
        <v>0</v>
      </c>
      <c r="H1096" s="423">
        <v>0</v>
      </c>
    </row>
    <row r="1097" spans="1:8" x14ac:dyDescent="0.3">
      <c r="A1097" s="419" t="s">
        <v>3605</v>
      </c>
      <c r="B1097" s="419" t="s">
        <v>1639</v>
      </c>
      <c r="C1097" s="423">
        <v>0</v>
      </c>
      <c r="D1097" s="423">
        <v>0</v>
      </c>
      <c r="E1097" s="423">
        <v>0</v>
      </c>
      <c r="F1097" s="423">
        <v>0</v>
      </c>
      <c r="G1097" s="423">
        <v>0</v>
      </c>
      <c r="H1097" s="423">
        <v>0</v>
      </c>
    </row>
    <row r="1098" spans="1:8" x14ac:dyDescent="0.3">
      <c r="A1098" s="419" t="s">
        <v>3606</v>
      </c>
      <c r="B1098" s="419" t="s">
        <v>630</v>
      </c>
      <c r="C1098" s="423">
        <v>0</v>
      </c>
      <c r="D1098" s="423">
        <v>0</v>
      </c>
      <c r="E1098" s="423">
        <v>0</v>
      </c>
      <c r="F1098" s="423">
        <v>0</v>
      </c>
      <c r="G1098" s="423">
        <v>0</v>
      </c>
      <c r="H1098" s="423">
        <v>0</v>
      </c>
    </row>
    <row r="1099" spans="1:8" x14ac:dyDescent="0.3">
      <c r="A1099" s="419" t="s">
        <v>2131</v>
      </c>
      <c r="B1099" s="419" t="s">
        <v>257</v>
      </c>
      <c r="C1099" s="423">
        <v>4200</v>
      </c>
      <c r="D1099" s="423">
        <v>4200</v>
      </c>
      <c r="E1099" s="423">
        <v>0</v>
      </c>
      <c r="F1099" s="423">
        <v>0</v>
      </c>
      <c r="G1099" s="423">
        <v>4200</v>
      </c>
      <c r="H1099" s="423">
        <v>0</v>
      </c>
    </row>
    <row r="1100" spans="1:8" x14ac:dyDescent="0.3">
      <c r="A1100" s="419" t="s">
        <v>3607</v>
      </c>
      <c r="B1100" s="419" t="s">
        <v>2743</v>
      </c>
      <c r="C1100" s="423">
        <v>0</v>
      </c>
      <c r="D1100" s="423">
        <v>0</v>
      </c>
      <c r="E1100" s="423">
        <v>0</v>
      </c>
      <c r="F1100" s="423">
        <v>0</v>
      </c>
      <c r="G1100" s="423">
        <v>0</v>
      </c>
      <c r="H1100" s="423">
        <v>0</v>
      </c>
    </row>
    <row r="1101" spans="1:8" x14ac:dyDescent="0.3">
      <c r="A1101" s="419" t="s">
        <v>2132</v>
      </c>
      <c r="B1101" s="419" t="s">
        <v>54</v>
      </c>
      <c r="C1101" s="423">
        <v>10997</v>
      </c>
      <c r="D1101" s="423">
        <v>10997</v>
      </c>
      <c r="E1101" s="423">
        <v>0</v>
      </c>
      <c r="F1101" s="423">
        <v>9900</v>
      </c>
      <c r="G1101" s="423">
        <v>1097</v>
      </c>
      <c r="H1101" s="423">
        <v>90.02</v>
      </c>
    </row>
    <row r="1102" spans="1:8" x14ac:dyDescent="0.3">
      <c r="A1102" s="419" t="s">
        <v>3608</v>
      </c>
      <c r="B1102" s="419" t="s">
        <v>588</v>
      </c>
      <c r="C1102" s="423">
        <v>0</v>
      </c>
      <c r="D1102" s="423">
        <v>0</v>
      </c>
      <c r="E1102" s="423">
        <v>0</v>
      </c>
      <c r="F1102" s="423">
        <v>0</v>
      </c>
      <c r="G1102" s="423">
        <v>0</v>
      </c>
      <c r="H1102" s="423">
        <v>0</v>
      </c>
    </row>
    <row r="1103" spans="1:8" x14ac:dyDescent="0.3">
      <c r="A1103" s="419" t="s">
        <v>2133</v>
      </c>
      <c r="B1103" s="419" t="s">
        <v>590</v>
      </c>
      <c r="C1103" s="423">
        <v>0</v>
      </c>
      <c r="D1103" s="423">
        <v>0</v>
      </c>
      <c r="E1103" s="423">
        <v>323.12</v>
      </c>
      <c r="F1103" s="423">
        <v>600.08000000000004</v>
      </c>
      <c r="G1103" s="423">
        <v>-600.08000000000004</v>
      </c>
      <c r="H1103" s="423">
        <v>100</v>
      </c>
    </row>
    <row r="1104" spans="1:8" x14ac:dyDescent="0.3">
      <c r="A1104" s="419" t="s">
        <v>2134</v>
      </c>
      <c r="B1104" s="419" t="s">
        <v>592</v>
      </c>
      <c r="C1104" s="423">
        <v>950</v>
      </c>
      <c r="D1104" s="423">
        <v>950</v>
      </c>
      <c r="E1104" s="423">
        <v>445.04</v>
      </c>
      <c r="F1104" s="423">
        <v>824.48</v>
      </c>
      <c r="G1104" s="423">
        <v>125.52</v>
      </c>
      <c r="H1104" s="423">
        <v>86.79</v>
      </c>
    </row>
    <row r="1105" spans="1:8" x14ac:dyDescent="0.3">
      <c r="A1105" s="419" t="s">
        <v>3609</v>
      </c>
      <c r="B1105" s="419" t="s">
        <v>637</v>
      </c>
      <c r="C1105" s="423">
        <v>0</v>
      </c>
      <c r="D1105" s="423">
        <v>0</v>
      </c>
      <c r="E1105" s="423">
        <v>0</v>
      </c>
      <c r="F1105" s="423">
        <v>0</v>
      </c>
      <c r="G1105" s="423">
        <v>0</v>
      </c>
      <c r="H1105" s="423">
        <v>0</v>
      </c>
    </row>
    <row r="1106" spans="1:8" x14ac:dyDescent="0.3">
      <c r="A1106" s="419" t="s">
        <v>3610</v>
      </c>
      <c r="B1106" s="419" t="s">
        <v>563</v>
      </c>
      <c r="C1106" s="423">
        <v>0</v>
      </c>
      <c r="D1106" s="423">
        <v>0</v>
      </c>
      <c r="E1106" s="423">
        <v>302.11</v>
      </c>
      <c r="F1106" s="423">
        <v>302.11</v>
      </c>
      <c r="G1106" s="423">
        <v>-302.11</v>
      </c>
      <c r="H1106" s="423">
        <v>100</v>
      </c>
    </row>
    <row r="1107" spans="1:8" x14ac:dyDescent="0.3">
      <c r="A1107" s="419" t="s">
        <v>2135</v>
      </c>
      <c r="B1107" s="419" t="s">
        <v>595</v>
      </c>
      <c r="C1107" s="423">
        <v>16</v>
      </c>
      <c r="D1107" s="423">
        <v>16</v>
      </c>
      <c r="E1107" s="423">
        <v>4.47</v>
      </c>
      <c r="F1107" s="423">
        <v>7.82</v>
      </c>
      <c r="G1107" s="423">
        <v>8.18</v>
      </c>
      <c r="H1107" s="423">
        <v>48.88</v>
      </c>
    </row>
    <row r="1108" spans="1:8" x14ac:dyDescent="0.3">
      <c r="A1108" s="419" t="s">
        <v>2136</v>
      </c>
      <c r="B1108" s="419" t="s">
        <v>616</v>
      </c>
      <c r="C1108" s="423">
        <v>3168</v>
      </c>
      <c r="D1108" s="423">
        <v>3168</v>
      </c>
      <c r="E1108" s="423">
        <v>260</v>
      </c>
      <c r="F1108" s="423">
        <v>526.32000000000005</v>
      </c>
      <c r="G1108" s="423">
        <v>2641.68</v>
      </c>
      <c r="H1108" s="423">
        <v>16.61</v>
      </c>
    </row>
    <row r="1109" spans="1:8" x14ac:dyDescent="0.3">
      <c r="A1109" s="419" t="s">
        <v>2137</v>
      </c>
      <c r="B1109" s="419" t="s">
        <v>682</v>
      </c>
      <c r="C1109" s="423">
        <v>21000</v>
      </c>
      <c r="D1109" s="423">
        <v>21000</v>
      </c>
      <c r="E1109" s="423">
        <v>5313.4</v>
      </c>
      <c r="F1109" s="423">
        <v>8451.66</v>
      </c>
      <c r="G1109" s="423">
        <v>12548.34</v>
      </c>
      <c r="H1109" s="423">
        <v>40.25</v>
      </c>
    </row>
    <row r="1110" spans="1:8" x14ac:dyDescent="0.3">
      <c r="A1110" s="419" t="s">
        <v>3611</v>
      </c>
      <c r="B1110" s="419" t="s">
        <v>1249</v>
      </c>
      <c r="C1110" s="423">
        <v>0</v>
      </c>
      <c r="D1110" s="423">
        <v>0</v>
      </c>
      <c r="E1110" s="423">
        <v>0</v>
      </c>
      <c r="F1110" s="423">
        <v>0</v>
      </c>
      <c r="G1110" s="423">
        <v>0</v>
      </c>
      <c r="H1110" s="423">
        <v>0</v>
      </c>
    </row>
    <row r="1111" spans="1:8" x14ac:dyDescent="0.3">
      <c r="A1111" s="419" t="s">
        <v>2138</v>
      </c>
      <c r="B1111" s="419" t="s">
        <v>258</v>
      </c>
      <c r="C1111" s="423">
        <v>2600</v>
      </c>
      <c r="D1111" s="423">
        <v>2600</v>
      </c>
      <c r="E1111" s="423">
        <v>324.26</v>
      </c>
      <c r="F1111" s="423">
        <v>576.91</v>
      </c>
      <c r="G1111" s="423">
        <v>2023.09</v>
      </c>
      <c r="H1111" s="423">
        <v>22.19</v>
      </c>
    </row>
    <row r="1112" spans="1:8" x14ac:dyDescent="0.3">
      <c r="A1112" s="419" t="s">
        <v>3612</v>
      </c>
      <c r="B1112" s="419" t="s">
        <v>1279</v>
      </c>
      <c r="C1112" s="423">
        <v>0</v>
      </c>
      <c r="D1112" s="423">
        <v>0</v>
      </c>
      <c r="E1112" s="423">
        <v>0</v>
      </c>
      <c r="F1112" s="423">
        <v>0</v>
      </c>
      <c r="G1112" s="423">
        <v>0</v>
      </c>
      <c r="H1112" s="423">
        <v>0</v>
      </c>
    </row>
    <row r="1113" spans="1:8" x14ac:dyDescent="0.3">
      <c r="A1113" s="419" t="s">
        <v>3613</v>
      </c>
      <c r="B1113" s="419" t="s">
        <v>3467</v>
      </c>
      <c r="C1113" s="423">
        <v>0</v>
      </c>
      <c r="D1113" s="423">
        <v>0</v>
      </c>
      <c r="E1113" s="423">
        <v>0</v>
      </c>
      <c r="F1113" s="423">
        <v>0</v>
      </c>
      <c r="G1113" s="423">
        <v>0</v>
      </c>
      <c r="H1113" s="423">
        <v>0</v>
      </c>
    </row>
    <row r="1114" spans="1:8" x14ac:dyDescent="0.3">
      <c r="A1114" s="419" t="s">
        <v>3614</v>
      </c>
      <c r="B1114" s="419" t="s">
        <v>1077</v>
      </c>
      <c r="C1114" s="423">
        <v>0</v>
      </c>
      <c r="D1114" s="423">
        <v>0</v>
      </c>
      <c r="E1114" s="423">
        <v>0</v>
      </c>
      <c r="F1114" s="423">
        <v>0</v>
      </c>
      <c r="G1114" s="423">
        <v>0</v>
      </c>
      <c r="H1114" s="423">
        <v>0</v>
      </c>
    </row>
    <row r="1115" spans="1:8" x14ac:dyDescent="0.3">
      <c r="A1115" s="419" t="s">
        <v>3615</v>
      </c>
      <c r="B1115" s="419" t="s">
        <v>1233</v>
      </c>
      <c r="C1115" s="423">
        <v>0</v>
      </c>
      <c r="D1115" s="423">
        <v>0</v>
      </c>
      <c r="E1115" s="423">
        <v>0</v>
      </c>
      <c r="F1115" s="423">
        <v>0</v>
      </c>
      <c r="G1115" s="423">
        <v>0</v>
      </c>
      <c r="H1115" s="423">
        <v>0</v>
      </c>
    </row>
    <row r="1116" spans="1:8" x14ac:dyDescent="0.3">
      <c r="A1116" s="419" t="s">
        <v>3616</v>
      </c>
      <c r="B1116" s="419" t="s">
        <v>1242</v>
      </c>
      <c r="C1116" s="423">
        <v>0</v>
      </c>
      <c r="D1116" s="423">
        <v>0</v>
      </c>
      <c r="E1116" s="423">
        <v>0</v>
      </c>
      <c r="F1116" s="423">
        <v>0</v>
      </c>
      <c r="G1116" s="423">
        <v>0</v>
      </c>
      <c r="H1116" s="423">
        <v>0</v>
      </c>
    </row>
    <row r="1117" spans="1:8" x14ac:dyDescent="0.3">
      <c r="A1117" s="419" t="s">
        <v>2139</v>
      </c>
      <c r="B1117" s="419" t="s">
        <v>1227</v>
      </c>
      <c r="C1117" s="423">
        <v>0</v>
      </c>
      <c r="D1117" s="423">
        <v>0</v>
      </c>
      <c r="E1117" s="423">
        <v>0</v>
      </c>
      <c r="F1117" s="423">
        <v>54.76</v>
      </c>
      <c r="G1117" s="423">
        <v>-54.76</v>
      </c>
      <c r="H1117" s="423">
        <v>100</v>
      </c>
    </row>
    <row r="1118" spans="1:8" x14ac:dyDescent="0.3">
      <c r="A1118" s="419" t="s">
        <v>3617</v>
      </c>
      <c r="B1118" s="419" t="s">
        <v>3472</v>
      </c>
      <c r="C1118" s="423">
        <v>0</v>
      </c>
      <c r="D1118" s="423">
        <v>0</v>
      </c>
      <c r="E1118" s="423">
        <v>0</v>
      </c>
      <c r="F1118" s="423">
        <v>0</v>
      </c>
      <c r="G1118" s="423">
        <v>0</v>
      </c>
      <c r="H1118" s="423">
        <v>0</v>
      </c>
    </row>
    <row r="1119" spans="1:8" x14ac:dyDescent="0.3">
      <c r="A1119" s="419" t="s">
        <v>3618</v>
      </c>
      <c r="B1119" s="419" t="s">
        <v>3474</v>
      </c>
      <c r="C1119" s="423">
        <v>0</v>
      </c>
      <c r="D1119" s="423">
        <v>0</v>
      </c>
      <c r="E1119" s="423">
        <v>0</v>
      </c>
      <c r="F1119" s="423">
        <v>0</v>
      </c>
      <c r="G1119" s="423">
        <v>0</v>
      </c>
      <c r="H1119" s="423">
        <v>0</v>
      </c>
    </row>
    <row r="1120" spans="1:8" x14ac:dyDescent="0.3">
      <c r="A1120" s="419" t="s">
        <v>3619</v>
      </c>
      <c r="B1120" s="419" t="s">
        <v>3476</v>
      </c>
      <c r="C1120" s="423">
        <v>0</v>
      </c>
      <c r="D1120" s="423">
        <v>0</v>
      </c>
      <c r="E1120" s="423">
        <v>0</v>
      </c>
      <c r="F1120" s="423">
        <v>0</v>
      </c>
      <c r="G1120" s="423">
        <v>0</v>
      </c>
      <c r="H1120" s="423">
        <v>0</v>
      </c>
    </row>
    <row r="1121" spans="1:8" x14ac:dyDescent="0.3">
      <c r="A1121" s="419" t="s">
        <v>3620</v>
      </c>
      <c r="B1121" s="419" t="s">
        <v>1266</v>
      </c>
      <c r="C1121" s="423">
        <v>0</v>
      </c>
      <c r="D1121" s="423">
        <v>0</v>
      </c>
      <c r="E1121" s="423">
        <v>0</v>
      </c>
      <c r="F1121" s="423">
        <v>0</v>
      </c>
      <c r="G1121" s="423">
        <v>0</v>
      </c>
      <c r="H1121" s="423">
        <v>0</v>
      </c>
    </row>
    <row r="1122" spans="1:8" x14ac:dyDescent="0.3">
      <c r="A1122" s="419" t="s">
        <v>3621</v>
      </c>
      <c r="B1122" s="419" t="s">
        <v>3478</v>
      </c>
      <c r="C1122" s="423">
        <v>0</v>
      </c>
      <c r="D1122" s="423">
        <v>0</v>
      </c>
      <c r="E1122" s="423">
        <v>0</v>
      </c>
      <c r="F1122" s="423">
        <v>0</v>
      </c>
      <c r="G1122" s="423">
        <v>0</v>
      </c>
      <c r="H1122" s="423">
        <v>0</v>
      </c>
    </row>
    <row r="1123" spans="1:8" x14ac:dyDescent="0.3">
      <c r="A1123" s="419" t="s">
        <v>3622</v>
      </c>
      <c r="B1123" s="419" t="s">
        <v>1244</v>
      </c>
      <c r="C1123" s="423">
        <v>0</v>
      </c>
      <c r="D1123" s="423">
        <v>0</v>
      </c>
      <c r="E1123" s="423">
        <v>0</v>
      </c>
      <c r="F1123" s="423">
        <v>0</v>
      </c>
      <c r="G1123" s="423">
        <v>0</v>
      </c>
      <c r="H1123" s="423">
        <v>0</v>
      </c>
    </row>
    <row r="1124" spans="1:8" x14ac:dyDescent="0.3">
      <c r="A1124" s="419" t="s">
        <v>3623</v>
      </c>
      <c r="B1124" s="419" t="s">
        <v>3480</v>
      </c>
      <c r="C1124" s="423">
        <v>0</v>
      </c>
      <c r="D1124" s="423">
        <v>0</v>
      </c>
      <c r="E1124" s="423">
        <v>0</v>
      </c>
      <c r="F1124" s="423">
        <v>0</v>
      </c>
      <c r="G1124" s="423">
        <v>0</v>
      </c>
      <c r="H1124" s="423">
        <v>0</v>
      </c>
    </row>
    <row r="1125" spans="1:8" x14ac:dyDescent="0.3">
      <c r="A1125" s="419" t="s">
        <v>3624</v>
      </c>
      <c r="B1125" s="419" t="s">
        <v>3482</v>
      </c>
      <c r="C1125" s="423">
        <v>0</v>
      </c>
      <c r="D1125" s="423">
        <v>0</v>
      </c>
      <c r="E1125" s="423">
        <v>0</v>
      </c>
      <c r="F1125" s="423">
        <v>0</v>
      </c>
      <c r="G1125" s="423">
        <v>0</v>
      </c>
      <c r="H1125" s="423">
        <v>0</v>
      </c>
    </row>
    <row r="1126" spans="1:8" x14ac:dyDescent="0.3">
      <c r="A1126" s="419" t="s">
        <v>3625</v>
      </c>
      <c r="B1126" s="419" t="s">
        <v>3484</v>
      </c>
      <c r="C1126" s="423">
        <v>0</v>
      </c>
      <c r="D1126" s="423">
        <v>0</v>
      </c>
      <c r="E1126" s="423">
        <v>0</v>
      </c>
      <c r="F1126" s="423">
        <v>0</v>
      </c>
      <c r="G1126" s="423">
        <v>0</v>
      </c>
      <c r="H1126" s="423">
        <v>0</v>
      </c>
    </row>
    <row r="1127" spans="1:8" x14ac:dyDescent="0.3">
      <c r="A1127" s="419" t="s">
        <v>3626</v>
      </c>
      <c r="B1127" s="419" t="s">
        <v>3486</v>
      </c>
      <c r="C1127" s="423">
        <v>0</v>
      </c>
      <c r="D1127" s="423">
        <v>0</v>
      </c>
      <c r="E1127" s="423">
        <v>0</v>
      </c>
      <c r="F1127" s="423">
        <v>0</v>
      </c>
      <c r="G1127" s="423">
        <v>0</v>
      </c>
      <c r="H1127" s="423">
        <v>0</v>
      </c>
    </row>
    <row r="1128" spans="1:8" x14ac:dyDescent="0.3">
      <c r="A1128" s="419" t="s">
        <v>3627</v>
      </c>
      <c r="B1128" s="419" t="s">
        <v>3488</v>
      </c>
      <c r="C1128" s="423">
        <v>0</v>
      </c>
      <c r="D1128" s="423">
        <v>0</v>
      </c>
      <c r="E1128" s="423">
        <v>0</v>
      </c>
      <c r="F1128" s="423">
        <v>0</v>
      </c>
      <c r="G1128" s="423">
        <v>0</v>
      </c>
      <c r="H1128" s="423">
        <v>0</v>
      </c>
    </row>
    <row r="1129" spans="1:8" x14ac:dyDescent="0.3">
      <c r="A1129" s="419" t="s">
        <v>3628</v>
      </c>
      <c r="B1129" s="419" t="s">
        <v>3492</v>
      </c>
      <c r="C1129" s="423">
        <v>0</v>
      </c>
      <c r="D1129" s="423">
        <v>0</v>
      </c>
      <c r="E1129" s="423">
        <v>0</v>
      </c>
      <c r="F1129" s="423">
        <v>0</v>
      </c>
      <c r="G1129" s="423">
        <v>0</v>
      </c>
      <c r="H1129" s="423">
        <v>0</v>
      </c>
    </row>
    <row r="1130" spans="1:8" x14ac:dyDescent="0.3">
      <c r="A1130" s="419" t="s">
        <v>3629</v>
      </c>
      <c r="B1130" s="419" t="s">
        <v>3494</v>
      </c>
      <c r="C1130" s="423">
        <v>0</v>
      </c>
      <c r="D1130" s="423">
        <v>0</v>
      </c>
      <c r="E1130" s="423">
        <v>0</v>
      </c>
      <c r="F1130" s="423">
        <v>0</v>
      </c>
      <c r="G1130" s="423">
        <v>0</v>
      </c>
      <c r="H1130" s="423">
        <v>0</v>
      </c>
    </row>
    <row r="1131" spans="1:8" x14ac:dyDescent="0.3">
      <c r="A1131" s="419" t="s">
        <v>3630</v>
      </c>
      <c r="B1131" s="419" t="s">
        <v>1246</v>
      </c>
      <c r="C1131" s="423">
        <v>0</v>
      </c>
      <c r="D1131" s="423">
        <v>0</v>
      </c>
      <c r="E1131" s="423">
        <v>0</v>
      </c>
      <c r="F1131" s="423">
        <v>0</v>
      </c>
      <c r="G1131" s="423">
        <v>0</v>
      </c>
      <c r="H1131" s="423">
        <v>0</v>
      </c>
    </row>
    <row r="1132" spans="1:8" x14ac:dyDescent="0.3">
      <c r="A1132" s="419" t="s">
        <v>3631</v>
      </c>
      <c r="B1132" s="419" t="s">
        <v>3496</v>
      </c>
      <c r="C1132" s="423">
        <v>0</v>
      </c>
      <c r="D1132" s="423">
        <v>0</v>
      </c>
      <c r="E1132" s="423">
        <v>0</v>
      </c>
      <c r="F1132" s="423">
        <v>0</v>
      </c>
      <c r="G1132" s="423">
        <v>0</v>
      </c>
      <c r="H1132" s="423">
        <v>0</v>
      </c>
    </row>
    <row r="1133" spans="1:8" x14ac:dyDescent="0.3">
      <c r="A1133" s="419" t="s">
        <v>3632</v>
      </c>
      <c r="B1133" s="419" t="s">
        <v>1256</v>
      </c>
      <c r="C1133" s="423">
        <v>0</v>
      </c>
      <c r="D1133" s="423">
        <v>0</v>
      </c>
      <c r="E1133" s="423">
        <v>0</v>
      </c>
      <c r="F1133" s="423">
        <v>0</v>
      </c>
      <c r="G1133" s="423">
        <v>0</v>
      </c>
      <c r="H1133" s="423">
        <v>0</v>
      </c>
    </row>
    <row r="1134" spans="1:8" x14ac:dyDescent="0.3">
      <c r="A1134" s="419" t="s">
        <v>2140</v>
      </c>
      <c r="B1134" s="419" t="s">
        <v>44</v>
      </c>
      <c r="C1134" s="423">
        <v>78200</v>
      </c>
      <c r="D1134" s="423">
        <v>78200</v>
      </c>
      <c r="E1134" s="423">
        <v>19550.009999999998</v>
      </c>
      <c r="F1134" s="423">
        <v>39100.019999999997</v>
      </c>
      <c r="G1134" s="423">
        <v>39099.980000000003</v>
      </c>
      <c r="H1134" s="423">
        <v>50</v>
      </c>
    </row>
    <row r="1135" spans="1:8" x14ac:dyDescent="0.3">
      <c r="A1135" s="419" t="s">
        <v>2141</v>
      </c>
      <c r="B1135" s="419" t="s">
        <v>685</v>
      </c>
      <c r="C1135" s="423">
        <v>2112</v>
      </c>
      <c r="D1135" s="423">
        <v>2112</v>
      </c>
      <c r="E1135" s="423">
        <v>225</v>
      </c>
      <c r="F1135" s="423">
        <v>300</v>
      </c>
      <c r="G1135" s="423">
        <v>1812</v>
      </c>
      <c r="H1135" s="423">
        <v>14.2</v>
      </c>
    </row>
    <row r="1136" spans="1:8" x14ac:dyDescent="0.3">
      <c r="A1136" s="419" t="s">
        <v>2142</v>
      </c>
      <c r="B1136" s="419" t="s">
        <v>687</v>
      </c>
      <c r="C1136" s="423">
        <v>3118</v>
      </c>
      <c r="D1136" s="423">
        <v>3118</v>
      </c>
      <c r="E1136" s="423">
        <v>0</v>
      </c>
      <c r="F1136" s="423">
        <v>0</v>
      </c>
      <c r="G1136" s="423">
        <v>3118</v>
      </c>
      <c r="H1136" s="423">
        <v>0</v>
      </c>
    </row>
    <row r="1137" spans="1:8" x14ac:dyDescent="0.3">
      <c r="A1137" s="419" t="s">
        <v>2143</v>
      </c>
      <c r="B1137" s="419" t="s">
        <v>183</v>
      </c>
      <c r="C1137" s="423">
        <v>150000</v>
      </c>
      <c r="D1137" s="423">
        <v>150000</v>
      </c>
      <c r="E1137" s="423">
        <v>474.46</v>
      </c>
      <c r="F1137" s="423">
        <v>474.46</v>
      </c>
      <c r="G1137" s="423">
        <v>149525.54</v>
      </c>
      <c r="H1137" s="423">
        <v>0.32</v>
      </c>
    </row>
    <row r="1138" spans="1:8" x14ac:dyDescent="0.3">
      <c r="A1138" s="419" t="s">
        <v>3633</v>
      </c>
      <c r="B1138" s="419" t="s">
        <v>3634</v>
      </c>
      <c r="C1138" s="423">
        <v>0</v>
      </c>
      <c r="D1138" s="423">
        <v>0</v>
      </c>
      <c r="E1138" s="423">
        <v>0</v>
      </c>
      <c r="F1138" s="423">
        <v>0</v>
      </c>
      <c r="G1138" s="423">
        <v>0</v>
      </c>
      <c r="H1138" s="423">
        <v>0</v>
      </c>
    </row>
    <row r="1139" spans="1:8" x14ac:dyDescent="0.3">
      <c r="A1139" s="419" t="s">
        <v>3635</v>
      </c>
      <c r="B1139" s="419" t="s">
        <v>3498</v>
      </c>
      <c r="C1139" s="423">
        <v>0</v>
      </c>
      <c r="D1139" s="423">
        <v>0</v>
      </c>
      <c r="E1139" s="423">
        <v>0</v>
      </c>
      <c r="F1139" s="423">
        <v>0</v>
      </c>
      <c r="G1139" s="423">
        <v>0</v>
      </c>
      <c r="H1139" s="423">
        <v>0</v>
      </c>
    </row>
    <row r="1140" spans="1:8" x14ac:dyDescent="0.3">
      <c r="A1140" s="419" t="s">
        <v>3636</v>
      </c>
      <c r="B1140" s="419" t="s">
        <v>3637</v>
      </c>
      <c r="C1140" s="423">
        <v>0</v>
      </c>
      <c r="D1140" s="423">
        <v>0</v>
      </c>
      <c r="E1140" s="423">
        <v>0</v>
      </c>
      <c r="F1140" s="423">
        <v>0</v>
      </c>
      <c r="G1140" s="423">
        <v>0</v>
      </c>
      <c r="H1140" s="423">
        <v>0</v>
      </c>
    </row>
    <row r="1141" spans="1:8" x14ac:dyDescent="0.3">
      <c r="A1141" s="419" t="s">
        <v>2144</v>
      </c>
      <c r="B1141" s="419" t="s">
        <v>1310</v>
      </c>
      <c r="C1141" s="423">
        <v>10445</v>
      </c>
      <c r="D1141" s="423">
        <v>10445</v>
      </c>
      <c r="E1141" s="423">
        <v>7573.73</v>
      </c>
      <c r="F1141" s="423">
        <v>9260.5300000000007</v>
      </c>
      <c r="G1141" s="423">
        <v>1184.47</v>
      </c>
      <c r="H1141" s="423">
        <v>88.66</v>
      </c>
    </row>
    <row r="1142" spans="1:8" x14ac:dyDescent="0.3">
      <c r="A1142" s="419" t="s">
        <v>2145</v>
      </c>
      <c r="B1142" s="419" t="s">
        <v>1312</v>
      </c>
      <c r="C1142" s="423">
        <v>10000</v>
      </c>
      <c r="D1142" s="423">
        <v>10000</v>
      </c>
      <c r="E1142" s="423">
        <v>10000</v>
      </c>
      <c r="F1142" s="423">
        <v>10000</v>
      </c>
      <c r="G1142" s="423">
        <v>0</v>
      </c>
      <c r="H1142" s="423">
        <v>100</v>
      </c>
    </row>
    <row r="1143" spans="1:8" x14ac:dyDescent="0.3">
      <c r="A1143" s="419" t="s">
        <v>2146</v>
      </c>
      <c r="B1143" s="419" t="s">
        <v>1314</v>
      </c>
      <c r="C1143" s="423">
        <v>23439</v>
      </c>
      <c r="D1143" s="423">
        <v>23439</v>
      </c>
      <c r="E1143" s="423">
        <v>520</v>
      </c>
      <c r="F1143" s="423">
        <v>1150</v>
      </c>
      <c r="G1143" s="423">
        <v>22289</v>
      </c>
      <c r="H1143" s="423">
        <v>4.91</v>
      </c>
    </row>
    <row r="1144" spans="1:8" x14ac:dyDescent="0.3">
      <c r="A1144" s="419" t="s">
        <v>3638</v>
      </c>
      <c r="B1144" s="419" t="s">
        <v>3639</v>
      </c>
      <c r="C1144" s="423">
        <v>0</v>
      </c>
      <c r="D1144" s="423">
        <v>0</v>
      </c>
      <c r="E1144" s="423">
        <v>0</v>
      </c>
      <c r="F1144" s="423">
        <v>0</v>
      </c>
      <c r="G1144" s="423">
        <v>0</v>
      </c>
      <c r="H1144" s="423">
        <v>0</v>
      </c>
    </row>
    <row r="1145" spans="1:8" x14ac:dyDescent="0.3">
      <c r="A1145" s="419" t="s">
        <v>3640</v>
      </c>
      <c r="B1145" s="419" t="s">
        <v>3501</v>
      </c>
      <c r="C1145" s="423">
        <v>0</v>
      </c>
      <c r="D1145" s="423">
        <v>0</v>
      </c>
      <c r="E1145" s="423">
        <v>0</v>
      </c>
      <c r="F1145" s="423">
        <v>0</v>
      </c>
      <c r="G1145" s="423">
        <v>0</v>
      </c>
      <c r="H1145" s="423">
        <v>0</v>
      </c>
    </row>
    <row r="1146" spans="1:8" x14ac:dyDescent="0.3">
      <c r="A1146" s="419" t="s">
        <v>2147</v>
      </c>
      <c r="B1146" s="419" t="s">
        <v>1316</v>
      </c>
      <c r="C1146" s="423">
        <v>4224</v>
      </c>
      <c r="D1146" s="423">
        <v>4224</v>
      </c>
      <c r="E1146" s="423">
        <v>650</v>
      </c>
      <c r="F1146" s="423">
        <v>975</v>
      </c>
      <c r="G1146" s="423">
        <v>3249</v>
      </c>
      <c r="H1146" s="423">
        <v>23.08</v>
      </c>
    </row>
    <row r="1147" spans="1:8" x14ac:dyDescent="0.3">
      <c r="A1147" s="419" t="s">
        <v>3641</v>
      </c>
      <c r="B1147" s="419" t="s">
        <v>3642</v>
      </c>
      <c r="C1147" s="423">
        <v>0</v>
      </c>
      <c r="D1147" s="423">
        <v>0</v>
      </c>
      <c r="E1147" s="423">
        <v>0</v>
      </c>
      <c r="F1147" s="423">
        <v>0</v>
      </c>
      <c r="G1147" s="423">
        <v>0</v>
      </c>
      <c r="H1147" s="423">
        <v>0</v>
      </c>
    </row>
    <row r="1148" spans="1:8" x14ac:dyDescent="0.3">
      <c r="A1148" s="419" t="s">
        <v>2148</v>
      </c>
      <c r="B1148" s="419" t="s">
        <v>1318</v>
      </c>
      <c r="C1148" s="423">
        <v>122764</v>
      </c>
      <c r="D1148" s="423">
        <v>122764</v>
      </c>
      <c r="E1148" s="423">
        <v>22649.38</v>
      </c>
      <c r="F1148" s="423">
        <v>44680.26</v>
      </c>
      <c r="G1148" s="423">
        <v>78083.740000000005</v>
      </c>
      <c r="H1148" s="423">
        <v>36.4</v>
      </c>
    </row>
    <row r="1149" spans="1:8" x14ac:dyDescent="0.3">
      <c r="A1149" s="419" t="s">
        <v>3643</v>
      </c>
      <c r="B1149" s="419" t="s">
        <v>3644</v>
      </c>
      <c r="C1149" s="423">
        <v>0</v>
      </c>
      <c r="D1149" s="423">
        <v>0</v>
      </c>
      <c r="E1149" s="423">
        <v>0</v>
      </c>
      <c r="F1149" s="423">
        <v>0</v>
      </c>
      <c r="G1149" s="423">
        <v>0</v>
      </c>
      <c r="H1149" s="423">
        <v>0</v>
      </c>
    </row>
    <row r="1150" spans="1:8" x14ac:dyDescent="0.3">
      <c r="A1150" s="419" t="s">
        <v>3645</v>
      </c>
      <c r="B1150" s="419" t="s">
        <v>3646</v>
      </c>
      <c r="C1150" s="423">
        <v>0</v>
      </c>
      <c r="D1150" s="423">
        <v>0</v>
      </c>
      <c r="E1150" s="423">
        <v>0</v>
      </c>
      <c r="F1150" s="423">
        <v>0</v>
      </c>
      <c r="G1150" s="423">
        <v>0</v>
      </c>
      <c r="H1150" s="423">
        <v>0</v>
      </c>
    </row>
    <row r="1151" spans="1:8" x14ac:dyDescent="0.3">
      <c r="A1151" s="419" t="s">
        <v>3647</v>
      </c>
      <c r="B1151" s="419" t="s">
        <v>3648</v>
      </c>
      <c r="C1151" s="423">
        <v>0</v>
      </c>
      <c r="D1151" s="423">
        <v>0</v>
      </c>
      <c r="E1151" s="423">
        <v>0</v>
      </c>
      <c r="F1151" s="423">
        <v>0</v>
      </c>
      <c r="G1151" s="423">
        <v>0</v>
      </c>
      <c r="H1151" s="423">
        <v>0</v>
      </c>
    </row>
    <row r="1152" spans="1:8" x14ac:dyDescent="0.3">
      <c r="A1152" s="419" t="s">
        <v>3649</v>
      </c>
      <c r="B1152" s="419" t="s">
        <v>3650</v>
      </c>
      <c r="C1152" s="423">
        <v>0</v>
      </c>
      <c r="D1152" s="423">
        <v>0</v>
      </c>
      <c r="E1152" s="423">
        <v>0</v>
      </c>
      <c r="F1152" s="423">
        <v>0</v>
      </c>
      <c r="G1152" s="423">
        <v>0</v>
      </c>
      <c r="H1152" s="423">
        <v>0</v>
      </c>
    </row>
    <row r="1153" spans="1:8" x14ac:dyDescent="0.3">
      <c r="A1153" s="419" t="s">
        <v>3651</v>
      </c>
      <c r="B1153" s="419" t="s">
        <v>2779</v>
      </c>
      <c r="C1153" s="423">
        <v>0</v>
      </c>
      <c r="D1153" s="423">
        <v>0</v>
      </c>
      <c r="E1153" s="423">
        <v>0</v>
      </c>
      <c r="F1153" s="423">
        <v>0</v>
      </c>
      <c r="G1153" s="423">
        <v>0</v>
      </c>
      <c r="H1153" s="423">
        <v>0</v>
      </c>
    </row>
    <row r="1154" spans="1:8" x14ac:dyDescent="0.3">
      <c r="A1154" s="419" t="s">
        <v>2149</v>
      </c>
      <c r="B1154" s="419" t="s">
        <v>1221</v>
      </c>
      <c r="C1154" s="423">
        <v>1795</v>
      </c>
      <c r="D1154" s="423">
        <v>1795</v>
      </c>
      <c r="E1154" s="423">
        <v>280</v>
      </c>
      <c r="F1154" s="423">
        <v>560</v>
      </c>
      <c r="G1154" s="423">
        <v>1235</v>
      </c>
      <c r="H1154" s="423">
        <v>31.2</v>
      </c>
    </row>
    <row r="1155" spans="1:8" x14ac:dyDescent="0.3">
      <c r="A1155" s="419" t="s">
        <v>3652</v>
      </c>
      <c r="B1155" s="419" t="s">
        <v>1625</v>
      </c>
      <c r="C1155" s="423">
        <v>0</v>
      </c>
      <c r="D1155" s="423">
        <v>0</v>
      </c>
      <c r="E1155" s="423">
        <v>0</v>
      </c>
      <c r="F1155" s="423">
        <v>0</v>
      </c>
      <c r="G1155" s="423">
        <v>0</v>
      </c>
      <c r="H1155" s="423">
        <v>0</v>
      </c>
    </row>
    <row r="1156" spans="1:8" x14ac:dyDescent="0.3">
      <c r="A1156" s="419" t="s">
        <v>3653</v>
      </c>
      <c r="B1156" s="419" t="s">
        <v>3654</v>
      </c>
      <c r="C1156" s="423">
        <v>0</v>
      </c>
      <c r="D1156" s="423">
        <v>0</v>
      </c>
      <c r="E1156" s="423">
        <v>0</v>
      </c>
      <c r="F1156" s="423">
        <v>0</v>
      </c>
      <c r="G1156" s="423">
        <v>0</v>
      </c>
      <c r="H1156" s="423">
        <v>0</v>
      </c>
    </row>
    <row r="1157" spans="1:8" x14ac:dyDescent="0.3">
      <c r="A1157" s="419" t="s">
        <v>2150</v>
      </c>
      <c r="B1157" s="419" t="s">
        <v>262</v>
      </c>
      <c r="C1157" s="423">
        <v>5189</v>
      </c>
      <c r="D1157" s="423">
        <v>5189</v>
      </c>
      <c r="E1157" s="423">
        <v>1393.64</v>
      </c>
      <c r="F1157" s="423">
        <v>2735.44</v>
      </c>
      <c r="G1157" s="423">
        <v>2453.56</v>
      </c>
      <c r="H1157" s="423">
        <v>52.72</v>
      </c>
    </row>
    <row r="1158" spans="1:8" x14ac:dyDescent="0.3">
      <c r="A1158" s="419" t="s">
        <v>3655</v>
      </c>
      <c r="B1158" s="419" t="s">
        <v>3656</v>
      </c>
      <c r="C1158" s="423">
        <v>0</v>
      </c>
      <c r="D1158" s="423">
        <v>0</v>
      </c>
      <c r="E1158" s="423">
        <v>0</v>
      </c>
      <c r="F1158" s="423">
        <v>0</v>
      </c>
      <c r="G1158" s="423">
        <v>0</v>
      </c>
      <c r="H1158" s="423">
        <v>0</v>
      </c>
    </row>
    <row r="1159" spans="1:8" x14ac:dyDescent="0.3">
      <c r="A1159" s="419" t="s">
        <v>2151</v>
      </c>
      <c r="B1159" s="419" t="s">
        <v>697</v>
      </c>
      <c r="C1159" s="423">
        <v>2072</v>
      </c>
      <c r="D1159" s="423">
        <v>2072</v>
      </c>
      <c r="E1159" s="423">
        <v>518</v>
      </c>
      <c r="F1159" s="423">
        <v>1036</v>
      </c>
      <c r="G1159" s="423">
        <v>1036</v>
      </c>
      <c r="H1159" s="423">
        <v>50</v>
      </c>
    </row>
    <row r="1160" spans="1:8" x14ac:dyDescent="0.3">
      <c r="A1160" s="419" t="s">
        <v>3657</v>
      </c>
      <c r="B1160" s="419" t="s">
        <v>55</v>
      </c>
      <c r="C1160" s="423">
        <v>0</v>
      </c>
      <c r="D1160" s="423">
        <v>0</v>
      </c>
      <c r="E1160" s="423">
        <v>0</v>
      </c>
      <c r="F1160" s="423">
        <v>0</v>
      </c>
      <c r="G1160" s="423">
        <v>0</v>
      </c>
      <c r="H1160" s="423">
        <v>0</v>
      </c>
    </row>
    <row r="1161" spans="1:8" x14ac:dyDescent="0.3">
      <c r="A1161" s="419" t="s">
        <v>2152</v>
      </c>
      <c r="B1161" s="419" t="s">
        <v>1323</v>
      </c>
      <c r="C1161" s="423">
        <v>15000</v>
      </c>
      <c r="D1161" s="423">
        <v>15000</v>
      </c>
      <c r="E1161" s="423">
        <v>3970.82</v>
      </c>
      <c r="F1161" s="423">
        <v>6452.58</v>
      </c>
      <c r="G1161" s="423">
        <v>8547.42</v>
      </c>
      <c r="H1161" s="423">
        <v>43.02</v>
      </c>
    </row>
    <row r="1162" spans="1:8" x14ac:dyDescent="0.3">
      <c r="A1162" s="419" t="s">
        <v>3658</v>
      </c>
      <c r="B1162" s="419" t="s">
        <v>914</v>
      </c>
      <c r="C1162" s="423">
        <v>0</v>
      </c>
      <c r="D1162" s="423">
        <v>0</v>
      </c>
      <c r="E1162" s="423">
        <v>0</v>
      </c>
      <c r="F1162" s="423">
        <v>0</v>
      </c>
      <c r="G1162" s="423">
        <v>0</v>
      </c>
      <c r="H1162" s="423">
        <v>0</v>
      </c>
    </row>
    <row r="1163" spans="1:8" x14ac:dyDescent="0.3">
      <c r="A1163" s="419" t="s">
        <v>2153</v>
      </c>
      <c r="B1163" s="419" t="s">
        <v>569</v>
      </c>
      <c r="C1163" s="423">
        <v>9000</v>
      </c>
      <c r="D1163" s="423">
        <v>9000</v>
      </c>
      <c r="E1163" s="423">
        <v>0</v>
      </c>
      <c r="F1163" s="423">
        <v>0</v>
      </c>
      <c r="G1163" s="423">
        <v>9000</v>
      </c>
      <c r="H1163" s="423">
        <v>0</v>
      </c>
    </row>
    <row r="1164" spans="1:8" x14ac:dyDescent="0.3">
      <c r="A1164" s="419" t="s">
        <v>2154</v>
      </c>
      <c r="B1164" s="419" t="s">
        <v>571</v>
      </c>
      <c r="C1164" s="423">
        <v>1584</v>
      </c>
      <c r="D1164" s="423">
        <v>1584</v>
      </c>
      <c r="E1164" s="423">
        <v>0</v>
      </c>
      <c r="F1164" s="423">
        <v>707.29</v>
      </c>
      <c r="G1164" s="423">
        <v>876.71</v>
      </c>
      <c r="H1164" s="423">
        <v>44.65</v>
      </c>
    </row>
    <row r="1165" spans="1:8" x14ac:dyDescent="0.3">
      <c r="A1165" s="419" t="s">
        <v>3659</v>
      </c>
      <c r="B1165" s="419" t="s">
        <v>3660</v>
      </c>
      <c r="C1165" s="423">
        <v>0</v>
      </c>
      <c r="D1165" s="423">
        <v>0</v>
      </c>
      <c r="E1165" s="423">
        <v>0</v>
      </c>
      <c r="F1165" s="423">
        <v>0</v>
      </c>
      <c r="G1165" s="423">
        <v>0</v>
      </c>
      <c r="H1165" s="423">
        <v>0</v>
      </c>
    </row>
    <row r="1166" spans="1:8" x14ac:dyDescent="0.3">
      <c r="A1166" s="419" t="s">
        <v>2155</v>
      </c>
      <c r="B1166" s="419" t="s">
        <v>605</v>
      </c>
      <c r="C1166" s="423">
        <v>1097</v>
      </c>
      <c r="D1166" s="423">
        <v>1097</v>
      </c>
      <c r="E1166" s="423">
        <v>0</v>
      </c>
      <c r="F1166" s="423">
        <v>0</v>
      </c>
      <c r="G1166" s="423">
        <v>1097</v>
      </c>
      <c r="H1166" s="423">
        <v>0</v>
      </c>
    </row>
    <row r="1167" spans="1:8" x14ac:dyDescent="0.3">
      <c r="A1167" s="419" t="s">
        <v>2156</v>
      </c>
      <c r="B1167" s="419" t="s">
        <v>607</v>
      </c>
      <c r="C1167" s="423">
        <v>5000</v>
      </c>
      <c r="D1167" s="423">
        <v>5000</v>
      </c>
      <c r="E1167" s="423">
        <v>1442.4</v>
      </c>
      <c r="F1167" s="423">
        <v>2406.34</v>
      </c>
      <c r="G1167" s="423">
        <v>2593.66</v>
      </c>
      <c r="H1167" s="423">
        <v>48.13</v>
      </c>
    </row>
    <row r="1168" spans="1:8" x14ac:dyDescent="0.3">
      <c r="A1168" s="419" t="s">
        <v>3661</v>
      </c>
      <c r="B1168" s="419" t="s">
        <v>3662</v>
      </c>
      <c r="C1168" s="423">
        <v>0</v>
      </c>
      <c r="D1168" s="423">
        <v>0</v>
      </c>
      <c r="E1168" s="423">
        <v>0</v>
      </c>
      <c r="F1168" s="423">
        <v>0</v>
      </c>
      <c r="G1168" s="423">
        <v>0</v>
      </c>
      <c r="H1168" s="423">
        <v>0</v>
      </c>
    </row>
    <row r="1169" spans="1:8" x14ac:dyDescent="0.3">
      <c r="A1169" s="419" t="s">
        <v>3663</v>
      </c>
      <c r="B1169" s="419" t="s">
        <v>3664</v>
      </c>
      <c r="C1169" s="423">
        <v>0</v>
      </c>
      <c r="D1169" s="423">
        <v>0</v>
      </c>
      <c r="E1169" s="423">
        <v>0</v>
      </c>
      <c r="F1169" s="423">
        <v>0</v>
      </c>
      <c r="G1169" s="423">
        <v>0</v>
      </c>
      <c r="H1169" s="423">
        <v>0</v>
      </c>
    </row>
    <row r="1170" spans="1:8" x14ac:dyDescent="0.3">
      <c r="A1170" s="419" t="s">
        <v>3665</v>
      </c>
      <c r="B1170" s="419" t="s">
        <v>709</v>
      </c>
      <c r="C1170" s="423">
        <v>0</v>
      </c>
      <c r="D1170" s="423">
        <v>0</v>
      </c>
      <c r="E1170" s="423">
        <v>0</v>
      </c>
      <c r="F1170" s="423">
        <v>0</v>
      </c>
      <c r="G1170" s="423">
        <v>0</v>
      </c>
      <c r="H1170" s="423">
        <v>0</v>
      </c>
    </row>
    <row r="1171" spans="1:8" x14ac:dyDescent="0.3">
      <c r="A1171" s="419" t="s">
        <v>3666</v>
      </c>
      <c r="B1171" s="419" t="s">
        <v>3667</v>
      </c>
      <c r="C1171" s="423">
        <v>0</v>
      </c>
      <c r="D1171" s="423">
        <v>0</v>
      </c>
      <c r="E1171" s="423">
        <v>0</v>
      </c>
      <c r="F1171" s="423">
        <v>0</v>
      </c>
      <c r="G1171" s="423">
        <v>0</v>
      </c>
      <c r="H1171" s="423">
        <v>0</v>
      </c>
    </row>
    <row r="1172" spans="1:8" x14ac:dyDescent="0.3">
      <c r="A1172" s="419" t="s">
        <v>3668</v>
      </c>
      <c r="B1172" s="419" t="s">
        <v>3669</v>
      </c>
      <c r="C1172" s="423">
        <v>0</v>
      </c>
      <c r="D1172" s="423">
        <v>0</v>
      </c>
      <c r="E1172" s="423">
        <v>0</v>
      </c>
      <c r="F1172" s="423">
        <v>0</v>
      </c>
      <c r="G1172" s="423">
        <v>0</v>
      </c>
      <c r="H1172" s="423">
        <v>0</v>
      </c>
    </row>
    <row r="1173" spans="1:8" x14ac:dyDescent="0.3">
      <c r="A1173" s="419" t="s">
        <v>2157</v>
      </c>
      <c r="B1173" s="419" t="s">
        <v>261</v>
      </c>
      <c r="C1173" s="423">
        <v>15573</v>
      </c>
      <c r="D1173" s="423">
        <v>15573</v>
      </c>
      <c r="E1173" s="423">
        <v>0</v>
      </c>
      <c r="F1173" s="423">
        <v>849</v>
      </c>
      <c r="G1173" s="423">
        <v>14724</v>
      </c>
      <c r="H1173" s="423">
        <v>5.45</v>
      </c>
    </row>
    <row r="1174" spans="1:8" x14ac:dyDescent="0.3">
      <c r="A1174" s="419" t="s">
        <v>2158</v>
      </c>
      <c r="B1174" s="419" t="s">
        <v>330</v>
      </c>
      <c r="C1174" s="423">
        <v>36960</v>
      </c>
      <c r="D1174" s="423">
        <v>36960</v>
      </c>
      <c r="E1174" s="423">
        <v>10012.36</v>
      </c>
      <c r="F1174" s="423">
        <v>21102.09</v>
      </c>
      <c r="G1174" s="423">
        <v>15857.91</v>
      </c>
      <c r="H1174" s="423">
        <v>57.09</v>
      </c>
    </row>
    <row r="1175" spans="1:8" x14ac:dyDescent="0.3">
      <c r="A1175" s="419" t="s">
        <v>2159</v>
      </c>
      <c r="B1175" s="419" t="s">
        <v>674</v>
      </c>
      <c r="C1175" s="423">
        <v>603</v>
      </c>
      <c r="D1175" s="423">
        <v>603</v>
      </c>
      <c r="E1175" s="423">
        <v>48.42</v>
      </c>
      <c r="F1175" s="423">
        <v>126.34</v>
      </c>
      <c r="G1175" s="423">
        <v>476.66</v>
      </c>
      <c r="H1175" s="423">
        <v>20.95</v>
      </c>
    </row>
    <row r="1176" spans="1:8" x14ac:dyDescent="0.3">
      <c r="A1176" s="419" t="s">
        <v>3670</v>
      </c>
      <c r="B1176" s="419" t="s">
        <v>676</v>
      </c>
      <c r="C1176" s="423">
        <v>0</v>
      </c>
      <c r="D1176" s="423">
        <v>0</v>
      </c>
      <c r="E1176" s="423">
        <v>0</v>
      </c>
      <c r="F1176" s="423">
        <v>0</v>
      </c>
      <c r="G1176" s="423">
        <v>0</v>
      </c>
      <c r="H1176" s="423">
        <v>0</v>
      </c>
    </row>
    <row r="1177" spans="1:8" x14ac:dyDescent="0.3">
      <c r="A1177" s="419" t="s">
        <v>2160</v>
      </c>
      <c r="B1177" s="419" t="s">
        <v>317</v>
      </c>
      <c r="C1177" s="423">
        <v>528</v>
      </c>
      <c r="D1177" s="423">
        <v>528</v>
      </c>
      <c r="E1177" s="423">
        <v>1079.8</v>
      </c>
      <c r="F1177" s="423">
        <v>1202.82</v>
      </c>
      <c r="G1177" s="423">
        <v>-674.82</v>
      </c>
      <c r="H1177" s="423">
        <v>227.81</v>
      </c>
    </row>
    <row r="1178" spans="1:8" x14ac:dyDescent="0.3">
      <c r="A1178" s="419" t="s">
        <v>3671</v>
      </c>
      <c r="B1178" s="419" t="s">
        <v>3672</v>
      </c>
      <c r="C1178" s="423">
        <v>0</v>
      </c>
      <c r="D1178" s="423">
        <v>0</v>
      </c>
      <c r="E1178" s="423">
        <v>0</v>
      </c>
      <c r="F1178" s="423">
        <v>0</v>
      </c>
      <c r="G1178" s="423">
        <v>0</v>
      </c>
      <c r="H1178" s="423">
        <v>0</v>
      </c>
    </row>
    <row r="1179" spans="1:8" x14ac:dyDescent="0.3">
      <c r="A1179" s="419" t="s">
        <v>2161</v>
      </c>
      <c r="B1179" s="419" t="s">
        <v>1333</v>
      </c>
      <c r="C1179" s="423">
        <v>32761</v>
      </c>
      <c r="D1179" s="423">
        <v>32761</v>
      </c>
      <c r="E1179" s="423">
        <v>10769.65</v>
      </c>
      <c r="F1179" s="423">
        <v>17101.560000000001</v>
      </c>
      <c r="G1179" s="423">
        <v>15659.44</v>
      </c>
      <c r="H1179" s="423">
        <v>52.2</v>
      </c>
    </row>
    <row r="1180" spans="1:8" x14ac:dyDescent="0.3">
      <c r="A1180" s="419" t="s">
        <v>3673</v>
      </c>
      <c r="B1180" s="419" t="s">
        <v>318</v>
      </c>
      <c r="C1180" s="423">
        <v>0</v>
      </c>
      <c r="D1180" s="423">
        <v>0</v>
      </c>
      <c r="E1180" s="423">
        <v>0</v>
      </c>
      <c r="F1180" s="423">
        <v>0</v>
      </c>
      <c r="G1180" s="423">
        <v>0</v>
      </c>
      <c r="H1180" s="423">
        <v>0</v>
      </c>
    </row>
    <row r="1181" spans="1:8" x14ac:dyDescent="0.3">
      <c r="A1181" s="419" t="s">
        <v>3674</v>
      </c>
      <c r="B1181" s="419" t="s">
        <v>3675</v>
      </c>
      <c r="C1181" s="423">
        <v>0</v>
      </c>
      <c r="D1181" s="423">
        <v>0</v>
      </c>
      <c r="E1181" s="423">
        <v>0</v>
      </c>
      <c r="F1181" s="423">
        <v>0</v>
      </c>
      <c r="G1181" s="423">
        <v>0</v>
      </c>
      <c r="H1181" s="423">
        <v>0</v>
      </c>
    </row>
    <row r="1182" spans="1:8" x14ac:dyDescent="0.3">
      <c r="A1182" s="419" t="s">
        <v>2162</v>
      </c>
      <c r="B1182" s="419" t="s">
        <v>573</v>
      </c>
      <c r="C1182" s="423">
        <v>1689</v>
      </c>
      <c r="D1182" s="423">
        <v>1689</v>
      </c>
      <c r="E1182" s="423">
        <v>817.08</v>
      </c>
      <c r="F1182" s="423">
        <v>1728.7</v>
      </c>
      <c r="G1182" s="423">
        <v>-39.700000000000003</v>
      </c>
      <c r="H1182" s="423">
        <v>102.35</v>
      </c>
    </row>
    <row r="1183" spans="1:8" x14ac:dyDescent="0.3">
      <c r="A1183" s="419" t="s">
        <v>3676</v>
      </c>
      <c r="B1183" s="419" t="s">
        <v>713</v>
      </c>
      <c r="C1183" s="423">
        <v>0</v>
      </c>
      <c r="D1183" s="423">
        <v>0</v>
      </c>
      <c r="E1183" s="423">
        <v>0</v>
      </c>
      <c r="F1183" s="423">
        <v>0</v>
      </c>
      <c r="G1183" s="423">
        <v>0</v>
      </c>
      <c r="H1183" s="423">
        <v>0</v>
      </c>
    </row>
    <row r="1184" spans="1:8" x14ac:dyDescent="0.3">
      <c r="A1184" s="419" t="s">
        <v>3677</v>
      </c>
      <c r="B1184" s="419" t="s">
        <v>575</v>
      </c>
      <c r="C1184" s="423">
        <v>0</v>
      </c>
      <c r="D1184" s="423">
        <v>0</v>
      </c>
      <c r="E1184" s="423">
        <v>0</v>
      </c>
      <c r="F1184" s="423">
        <v>0</v>
      </c>
      <c r="G1184" s="423">
        <v>0</v>
      </c>
      <c r="H1184" s="423">
        <v>0</v>
      </c>
    </row>
    <row r="1185" spans="1:8" x14ac:dyDescent="0.3">
      <c r="A1185" s="419" t="s">
        <v>3678</v>
      </c>
      <c r="B1185" s="419" t="s">
        <v>252</v>
      </c>
      <c r="C1185" s="423">
        <v>0</v>
      </c>
      <c r="D1185" s="423">
        <v>0</v>
      </c>
      <c r="E1185" s="423">
        <v>0</v>
      </c>
      <c r="F1185" s="423">
        <v>0</v>
      </c>
      <c r="G1185" s="423">
        <v>0</v>
      </c>
      <c r="H1185" s="423">
        <v>0</v>
      </c>
    </row>
    <row r="1186" spans="1:8" x14ac:dyDescent="0.3">
      <c r="A1186" s="419" t="s">
        <v>3679</v>
      </c>
      <c r="B1186" s="419" t="s">
        <v>3680</v>
      </c>
      <c r="C1186" s="423">
        <v>0</v>
      </c>
      <c r="D1186" s="423">
        <v>0</v>
      </c>
      <c r="E1186" s="423">
        <v>0</v>
      </c>
      <c r="F1186" s="423">
        <v>0</v>
      </c>
      <c r="G1186" s="423">
        <v>0</v>
      </c>
      <c r="H1186" s="423">
        <v>0</v>
      </c>
    </row>
    <row r="1187" spans="1:8" x14ac:dyDescent="0.3">
      <c r="A1187" s="419" t="s">
        <v>3681</v>
      </c>
      <c r="B1187" s="419" t="s">
        <v>716</v>
      </c>
      <c r="C1187" s="423">
        <v>0</v>
      </c>
      <c r="D1187" s="423">
        <v>0</v>
      </c>
      <c r="E1187" s="423">
        <v>0</v>
      </c>
      <c r="F1187" s="423">
        <v>0</v>
      </c>
      <c r="G1187" s="423">
        <v>0</v>
      </c>
      <c r="H1187" s="423">
        <v>0</v>
      </c>
    </row>
    <row r="1188" spans="1:8" x14ac:dyDescent="0.3">
      <c r="A1188" s="419" t="s">
        <v>3682</v>
      </c>
      <c r="B1188" s="419" t="s">
        <v>3683</v>
      </c>
      <c r="C1188" s="423">
        <v>0</v>
      </c>
      <c r="D1188" s="423">
        <v>0</v>
      </c>
      <c r="E1188" s="423">
        <v>0</v>
      </c>
      <c r="F1188" s="423">
        <v>0</v>
      </c>
      <c r="G1188" s="423">
        <v>0</v>
      </c>
      <c r="H1188" s="423">
        <v>0</v>
      </c>
    </row>
    <row r="1189" spans="1:8" x14ac:dyDescent="0.3">
      <c r="A1189" s="419" t="s">
        <v>3684</v>
      </c>
      <c r="B1189" s="419" t="s">
        <v>791</v>
      </c>
      <c r="C1189" s="423">
        <v>0</v>
      </c>
      <c r="D1189" s="423">
        <v>0</v>
      </c>
      <c r="E1189" s="423">
        <v>0</v>
      </c>
      <c r="F1189" s="423">
        <v>0</v>
      </c>
      <c r="G1189" s="423">
        <v>0</v>
      </c>
      <c r="H1189" s="423">
        <v>0</v>
      </c>
    </row>
    <row r="1190" spans="1:8" x14ac:dyDescent="0.3">
      <c r="A1190" s="419" t="s">
        <v>3685</v>
      </c>
      <c r="B1190" s="419" t="s">
        <v>1087</v>
      </c>
      <c r="C1190" s="423">
        <v>0</v>
      </c>
      <c r="D1190" s="423">
        <v>0</v>
      </c>
      <c r="E1190" s="423">
        <v>0</v>
      </c>
      <c r="F1190" s="423">
        <v>0</v>
      </c>
      <c r="G1190" s="423">
        <v>0</v>
      </c>
      <c r="H1190" s="423">
        <v>0</v>
      </c>
    </row>
    <row r="1191" spans="1:8" x14ac:dyDescent="0.3">
      <c r="A1191" s="419" t="s">
        <v>2163</v>
      </c>
      <c r="B1191" s="419" t="s">
        <v>1336</v>
      </c>
      <c r="C1191" s="423">
        <v>151000</v>
      </c>
      <c r="D1191" s="423">
        <v>151000</v>
      </c>
      <c r="E1191" s="423">
        <v>63260.93</v>
      </c>
      <c r="F1191" s="423">
        <v>105833.61</v>
      </c>
      <c r="G1191" s="423">
        <v>45166.39</v>
      </c>
      <c r="H1191" s="423">
        <v>70.09</v>
      </c>
    </row>
    <row r="1192" spans="1:8" x14ac:dyDescent="0.3">
      <c r="A1192" s="419" t="s">
        <v>3686</v>
      </c>
      <c r="B1192" s="419" t="s">
        <v>3687</v>
      </c>
      <c r="C1192" s="423">
        <v>0</v>
      </c>
      <c r="D1192" s="423">
        <v>0</v>
      </c>
      <c r="E1192" s="423">
        <v>0</v>
      </c>
      <c r="F1192" s="423">
        <v>0</v>
      </c>
      <c r="G1192" s="423">
        <v>0</v>
      </c>
      <c r="H1192" s="423">
        <v>0</v>
      </c>
    </row>
    <row r="1193" spans="1:8" x14ac:dyDescent="0.3">
      <c r="A1193" s="419" t="s">
        <v>3688</v>
      </c>
      <c r="B1193" s="419" t="s">
        <v>3689</v>
      </c>
      <c r="C1193" s="423">
        <v>0</v>
      </c>
      <c r="D1193" s="423">
        <v>0</v>
      </c>
      <c r="E1193" s="423">
        <v>0</v>
      </c>
      <c r="F1193" s="423">
        <v>0</v>
      </c>
      <c r="G1193" s="423">
        <v>0</v>
      </c>
      <c r="H1193" s="423">
        <v>0</v>
      </c>
    </row>
    <row r="1194" spans="1:8" x14ac:dyDescent="0.3">
      <c r="A1194" s="419" t="s">
        <v>3690</v>
      </c>
      <c r="B1194" s="419" t="s">
        <v>3691</v>
      </c>
      <c r="C1194" s="423">
        <v>0</v>
      </c>
      <c r="D1194" s="423">
        <v>0</v>
      </c>
      <c r="E1194" s="423">
        <v>0</v>
      </c>
      <c r="F1194" s="423">
        <v>0</v>
      </c>
      <c r="G1194" s="423">
        <v>0</v>
      </c>
      <c r="H1194" s="423">
        <v>0</v>
      </c>
    </row>
    <row r="1195" spans="1:8" x14ac:dyDescent="0.3">
      <c r="A1195" s="419" t="s">
        <v>3692</v>
      </c>
      <c r="B1195" s="419" t="s">
        <v>3693</v>
      </c>
      <c r="C1195" s="423">
        <v>0</v>
      </c>
      <c r="D1195" s="423">
        <v>0</v>
      </c>
      <c r="E1195" s="423">
        <v>0</v>
      </c>
      <c r="F1195" s="423">
        <v>0</v>
      </c>
      <c r="G1195" s="423">
        <v>0</v>
      </c>
      <c r="H1195" s="423">
        <v>0</v>
      </c>
    </row>
    <row r="1196" spans="1:8" x14ac:dyDescent="0.3">
      <c r="A1196" s="419" t="s">
        <v>3694</v>
      </c>
      <c r="B1196" s="419" t="s">
        <v>3695</v>
      </c>
      <c r="C1196" s="423">
        <v>0</v>
      </c>
      <c r="D1196" s="423">
        <v>0</v>
      </c>
      <c r="E1196" s="423">
        <v>0</v>
      </c>
      <c r="F1196" s="423">
        <v>0</v>
      </c>
      <c r="G1196" s="423">
        <v>0</v>
      </c>
      <c r="H1196" s="423">
        <v>0</v>
      </c>
    </row>
    <row r="1197" spans="1:8" x14ac:dyDescent="0.3">
      <c r="A1197" s="419" t="s">
        <v>3696</v>
      </c>
      <c r="B1197" s="419" t="s">
        <v>3697</v>
      </c>
      <c r="C1197" s="423">
        <v>0</v>
      </c>
      <c r="D1197" s="423">
        <v>0</v>
      </c>
      <c r="E1197" s="423">
        <v>0</v>
      </c>
      <c r="F1197" s="423">
        <v>0</v>
      </c>
      <c r="G1197" s="423">
        <v>0</v>
      </c>
      <c r="H1197" s="423">
        <v>0</v>
      </c>
    </row>
    <row r="1198" spans="1:8" x14ac:dyDescent="0.3">
      <c r="A1198" s="419" t="s">
        <v>3698</v>
      </c>
      <c r="B1198" s="419" t="s">
        <v>3699</v>
      </c>
      <c r="C1198" s="423">
        <v>0</v>
      </c>
      <c r="D1198" s="423">
        <v>0</v>
      </c>
      <c r="E1198" s="423">
        <v>0</v>
      </c>
      <c r="F1198" s="423">
        <v>0</v>
      </c>
      <c r="G1198" s="423">
        <v>0</v>
      </c>
      <c r="H1198" s="423">
        <v>0</v>
      </c>
    </row>
    <row r="1199" spans="1:8" x14ac:dyDescent="0.3">
      <c r="A1199" s="419" t="s">
        <v>3700</v>
      </c>
      <c r="B1199" s="419" t="s">
        <v>3701</v>
      </c>
      <c r="C1199" s="423">
        <v>0</v>
      </c>
      <c r="D1199" s="423">
        <v>0</v>
      </c>
      <c r="E1199" s="423">
        <v>0</v>
      </c>
      <c r="F1199" s="423">
        <v>0</v>
      </c>
      <c r="G1199" s="423">
        <v>0</v>
      </c>
      <c r="H1199" s="423">
        <v>0</v>
      </c>
    </row>
    <row r="1200" spans="1:8" x14ac:dyDescent="0.3">
      <c r="A1200" s="419" t="s">
        <v>3702</v>
      </c>
      <c r="B1200" s="419" t="s">
        <v>3703</v>
      </c>
      <c r="C1200" s="423">
        <v>0</v>
      </c>
      <c r="D1200" s="423">
        <v>0</v>
      </c>
      <c r="E1200" s="423">
        <v>0</v>
      </c>
      <c r="F1200" s="423">
        <v>0</v>
      </c>
      <c r="G1200" s="423">
        <v>0</v>
      </c>
      <c r="H1200" s="423">
        <v>0</v>
      </c>
    </row>
    <row r="1201" spans="1:8" x14ac:dyDescent="0.3">
      <c r="A1201" s="419" t="s">
        <v>3704</v>
      </c>
      <c r="B1201" s="419" t="s">
        <v>3705</v>
      </c>
      <c r="C1201" s="423">
        <v>0</v>
      </c>
      <c r="D1201" s="423">
        <v>0</v>
      </c>
      <c r="E1201" s="423">
        <v>0</v>
      </c>
      <c r="F1201" s="423">
        <v>0</v>
      </c>
      <c r="G1201" s="423">
        <v>0</v>
      </c>
      <c r="H1201" s="423">
        <v>0</v>
      </c>
    </row>
    <row r="1202" spans="1:8" x14ac:dyDescent="0.3">
      <c r="A1202" s="419" t="s">
        <v>3706</v>
      </c>
      <c r="B1202" s="419" t="s">
        <v>3707</v>
      </c>
      <c r="C1202" s="423">
        <v>0</v>
      </c>
      <c r="D1202" s="423">
        <v>0</v>
      </c>
      <c r="E1202" s="423">
        <v>0</v>
      </c>
      <c r="F1202" s="423">
        <v>0</v>
      </c>
      <c r="G1202" s="423">
        <v>0</v>
      </c>
      <c r="H1202" s="423">
        <v>0</v>
      </c>
    </row>
    <row r="1203" spans="1:8" x14ac:dyDescent="0.3">
      <c r="A1203" s="419" t="s">
        <v>3708</v>
      </c>
      <c r="B1203" s="419" t="s">
        <v>3709</v>
      </c>
      <c r="C1203" s="423">
        <v>0</v>
      </c>
      <c r="D1203" s="423">
        <v>0</v>
      </c>
      <c r="E1203" s="423">
        <v>0</v>
      </c>
      <c r="F1203" s="423">
        <v>0</v>
      </c>
      <c r="G1203" s="423">
        <v>0</v>
      </c>
      <c r="H1203" s="423">
        <v>0</v>
      </c>
    </row>
    <row r="1204" spans="1:8" x14ac:dyDescent="0.3">
      <c r="A1204" s="419" t="s">
        <v>3710</v>
      </c>
      <c r="B1204" s="419" t="s">
        <v>3711</v>
      </c>
      <c r="C1204" s="423">
        <v>0</v>
      </c>
      <c r="D1204" s="423">
        <v>0</v>
      </c>
      <c r="E1204" s="423">
        <v>0</v>
      </c>
      <c r="F1204" s="423">
        <v>0</v>
      </c>
      <c r="G1204" s="423">
        <v>0</v>
      </c>
      <c r="H1204" s="423">
        <v>0</v>
      </c>
    </row>
    <row r="1205" spans="1:8" x14ac:dyDescent="0.3">
      <c r="A1205" s="419" t="s">
        <v>3712</v>
      </c>
      <c r="B1205" s="419" t="s">
        <v>3713</v>
      </c>
      <c r="C1205" s="423">
        <v>0</v>
      </c>
      <c r="D1205" s="423">
        <v>0</v>
      </c>
      <c r="E1205" s="423">
        <v>0</v>
      </c>
      <c r="F1205" s="423">
        <v>0</v>
      </c>
      <c r="G1205" s="423">
        <v>0</v>
      </c>
      <c r="H1205" s="423">
        <v>0</v>
      </c>
    </row>
    <row r="1206" spans="1:8" x14ac:dyDescent="0.3">
      <c r="A1206" s="419" t="s">
        <v>3714</v>
      </c>
      <c r="B1206" s="419" t="s">
        <v>3715</v>
      </c>
      <c r="C1206" s="423">
        <v>0</v>
      </c>
      <c r="D1206" s="423">
        <v>0</v>
      </c>
      <c r="E1206" s="423">
        <v>0</v>
      </c>
      <c r="F1206" s="423">
        <v>0</v>
      </c>
      <c r="G1206" s="423">
        <v>0</v>
      </c>
      <c r="H1206" s="423">
        <v>0</v>
      </c>
    </row>
    <row r="1207" spans="1:8" x14ac:dyDescent="0.3">
      <c r="A1207" s="419" t="s">
        <v>3716</v>
      </c>
      <c r="B1207" s="419" t="s">
        <v>3717</v>
      </c>
      <c r="C1207" s="423">
        <v>0</v>
      </c>
      <c r="D1207" s="423">
        <v>0</v>
      </c>
      <c r="E1207" s="423">
        <v>0</v>
      </c>
      <c r="F1207" s="423">
        <v>0</v>
      </c>
      <c r="G1207" s="423">
        <v>0</v>
      </c>
      <c r="H1207" s="423">
        <v>0</v>
      </c>
    </row>
    <row r="1208" spans="1:8" x14ac:dyDescent="0.3">
      <c r="A1208" s="419" t="s">
        <v>3718</v>
      </c>
      <c r="B1208" s="419" t="s">
        <v>3719</v>
      </c>
      <c r="C1208" s="423">
        <v>0</v>
      </c>
      <c r="D1208" s="423">
        <v>0</v>
      </c>
      <c r="E1208" s="423">
        <v>0</v>
      </c>
      <c r="F1208" s="423">
        <v>0</v>
      </c>
      <c r="G1208" s="423">
        <v>0</v>
      </c>
      <c r="H1208" s="423">
        <v>0</v>
      </c>
    </row>
    <row r="1209" spans="1:8" x14ac:dyDescent="0.3">
      <c r="A1209" s="419" t="s">
        <v>3720</v>
      </c>
      <c r="B1209" s="419" t="s">
        <v>3721</v>
      </c>
      <c r="C1209" s="423">
        <v>0</v>
      </c>
      <c r="D1209" s="423">
        <v>0</v>
      </c>
      <c r="E1209" s="423">
        <v>0</v>
      </c>
      <c r="F1209" s="423">
        <v>0</v>
      </c>
      <c r="G1209" s="423">
        <v>0</v>
      </c>
      <c r="H1209" s="423">
        <v>0</v>
      </c>
    </row>
    <row r="1210" spans="1:8" x14ac:dyDescent="0.3">
      <c r="A1210" s="419" t="s">
        <v>3722</v>
      </c>
      <c r="B1210" s="419" t="s">
        <v>3723</v>
      </c>
      <c r="C1210" s="423">
        <v>0</v>
      </c>
      <c r="D1210" s="423">
        <v>0</v>
      </c>
      <c r="E1210" s="423">
        <v>0</v>
      </c>
      <c r="F1210" s="423">
        <v>0</v>
      </c>
      <c r="G1210" s="423">
        <v>0</v>
      </c>
      <c r="H1210" s="423">
        <v>0</v>
      </c>
    </row>
    <row r="1211" spans="1:8" x14ac:dyDescent="0.3">
      <c r="A1211" s="419" t="s">
        <v>2164</v>
      </c>
      <c r="B1211" s="419" t="s">
        <v>1338</v>
      </c>
      <c r="C1211" s="423">
        <v>31680</v>
      </c>
      <c r="D1211" s="423">
        <v>212922</v>
      </c>
      <c r="E1211" s="423">
        <v>168712.91</v>
      </c>
      <c r="F1211" s="423">
        <v>169282.91</v>
      </c>
      <c r="G1211" s="423">
        <v>43639.09</v>
      </c>
      <c r="H1211" s="423">
        <v>79.5</v>
      </c>
    </row>
    <row r="1212" spans="1:8" x14ac:dyDescent="0.3">
      <c r="A1212" s="419" t="s">
        <v>3724</v>
      </c>
      <c r="B1212" s="419" t="s">
        <v>3725</v>
      </c>
      <c r="C1212" s="423">
        <v>0</v>
      </c>
      <c r="D1212" s="423">
        <v>0</v>
      </c>
      <c r="E1212" s="423">
        <v>0</v>
      </c>
      <c r="F1212" s="423">
        <v>0</v>
      </c>
      <c r="G1212" s="423">
        <v>0</v>
      </c>
      <c r="H1212" s="423">
        <v>0</v>
      </c>
    </row>
    <row r="1213" spans="1:8" x14ac:dyDescent="0.3">
      <c r="A1213" s="419" t="s">
        <v>3726</v>
      </c>
      <c r="B1213" s="419" t="s">
        <v>3727</v>
      </c>
      <c r="C1213" s="423">
        <v>0</v>
      </c>
      <c r="D1213" s="423">
        <v>0</v>
      </c>
      <c r="E1213" s="423">
        <v>0</v>
      </c>
      <c r="F1213" s="423">
        <v>0</v>
      </c>
      <c r="G1213" s="423">
        <v>0</v>
      </c>
      <c r="H1213" s="423">
        <v>0</v>
      </c>
    </row>
    <row r="1214" spans="1:8" x14ac:dyDescent="0.3">
      <c r="A1214" s="419" t="s">
        <v>3728</v>
      </c>
      <c r="B1214" s="419" t="s">
        <v>3729</v>
      </c>
      <c r="C1214" s="423">
        <v>0</v>
      </c>
      <c r="D1214" s="423">
        <v>0</v>
      </c>
      <c r="E1214" s="423">
        <v>0</v>
      </c>
      <c r="F1214" s="423">
        <v>0</v>
      </c>
      <c r="G1214" s="423">
        <v>0</v>
      </c>
      <c r="H1214" s="423">
        <v>0</v>
      </c>
    </row>
    <row r="1215" spans="1:8" x14ac:dyDescent="0.3">
      <c r="A1215" s="419" t="s">
        <v>3730</v>
      </c>
      <c r="B1215" s="419" t="s">
        <v>3731</v>
      </c>
      <c r="C1215" s="423">
        <v>0</v>
      </c>
      <c r="D1215" s="423">
        <v>0</v>
      </c>
      <c r="E1215" s="423">
        <v>0</v>
      </c>
      <c r="F1215" s="423">
        <v>0</v>
      </c>
      <c r="G1215" s="423">
        <v>0</v>
      </c>
      <c r="H1215" s="423">
        <v>0</v>
      </c>
    </row>
    <row r="1216" spans="1:8" x14ac:dyDescent="0.3">
      <c r="A1216" s="419" t="s">
        <v>3732</v>
      </c>
      <c r="B1216" s="419" t="s">
        <v>3733</v>
      </c>
      <c r="C1216" s="423">
        <v>0</v>
      </c>
      <c r="D1216" s="423">
        <v>0</v>
      </c>
      <c r="E1216" s="423">
        <v>0</v>
      </c>
      <c r="F1216" s="423">
        <v>0</v>
      </c>
      <c r="G1216" s="423">
        <v>0</v>
      </c>
      <c r="H1216" s="423">
        <v>0</v>
      </c>
    </row>
    <row r="1217" spans="1:8" x14ac:dyDescent="0.3">
      <c r="A1217" s="419" t="s">
        <v>3734</v>
      </c>
      <c r="B1217" s="419" t="s">
        <v>3723</v>
      </c>
      <c r="C1217" s="423">
        <v>0</v>
      </c>
      <c r="D1217" s="423">
        <v>0</v>
      </c>
      <c r="E1217" s="423">
        <v>0</v>
      </c>
      <c r="F1217" s="423">
        <v>0</v>
      </c>
      <c r="G1217" s="423">
        <v>0</v>
      </c>
      <c r="H1217" s="423">
        <v>0</v>
      </c>
    </row>
    <row r="1218" spans="1:8" x14ac:dyDescent="0.3">
      <c r="A1218" s="419" t="s">
        <v>3735</v>
      </c>
      <c r="B1218" s="419" t="s">
        <v>3736</v>
      </c>
      <c r="C1218" s="423">
        <v>0</v>
      </c>
      <c r="D1218" s="423">
        <v>0</v>
      </c>
      <c r="E1218" s="423">
        <v>0</v>
      </c>
      <c r="F1218" s="423">
        <v>0</v>
      </c>
      <c r="G1218" s="423">
        <v>0</v>
      </c>
      <c r="H1218" s="423">
        <v>0</v>
      </c>
    </row>
    <row r="1219" spans="1:8" x14ac:dyDescent="0.3">
      <c r="A1219" s="419" t="s">
        <v>3737</v>
      </c>
      <c r="B1219" s="419" t="s">
        <v>3738</v>
      </c>
      <c r="C1219" s="423">
        <v>0</v>
      </c>
      <c r="D1219" s="423">
        <v>0</v>
      </c>
      <c r="E1219" s="423">
        <v>0</v>
      </c>
      <c r="F1219" s="423">
        <v>0</v>
      </c>
      <c r="G1219" s="423">
        <v>0</v>
      </c>
      <c r="H1219" s="423">
        <v>0</v>
      </c>
    </row>
    <row r="1220" spans="1:8" x14ac:dyDescent="0.3">
      <c r="A1220" s="419" t="s">
        <v>3739</v>
      </c>
      <c r="B1220" s="419" t="s">
        <v>3740</v>
      </c>
      <c r="C1220" s="423">
        <v>0</v>
      </c>
      <c r="D1220" s="423">
        <v>0</v>
      </c>
      <c r="E1220" s="423">
        <v>0</v>
      </c>
      <c r="F1220" s="423">
        <v>0</v>
      </c>
      <c r="G1220" s="423">
        <v>0</v>
      </c>
      <c r="H1220" s="423">
        <v>0</v>
      </c>
    </row>
    <row r="1221" spans="1:8" x14ac:dyDescent="0.3">
      <c r="A1221" s="419" t="s">
        <v>3741</v>
      </c>
      <c r="B1221" s="419" t="s">
        <v>3742</v>
      </c>
      <c r="C1221" s="423">
        <v>0</v>
      </c>
      <c r="D1221" s="423">
        <v>0</v>
      </c>
      <c r="E1221" s="423">
        <v>0</v>
      </c>
      <c r="F1221" s="423">
        <v>0</v>
      </c>
      <c r="G1221" s="423">
        <v>0</v>
      </c>
      <c r="H1221" s="423">
        <v>0</v>
      </c>
    </row>
    <row r="1222" spans="1:8" x14ac:dyDescent="0.3">
      <c r="A1222" s="419" t="s">
        <v>3743</v>
      </c>
      <c r="B1222" s="419" t="s">
        <v>3744</v>
      </c>
      <c r="C1222" s="423">
        <v>0</v>
      </c>
      <c r="D1222" s="423">
        <v>0</v>
      </c>
      <c r="E1222" s="423">
        <v>0</v>
      </c>
      <c r="F1222" s="423">
        <v>0</v>
      </c>
      <c r="G1222" s="423">
        <v>0</v>
      </c>
      <c r="H1222" s="423">
        <v>0</v>
      </c>
    </row>
    <row r="1223" spans="1:8" x14ac:dyDescent="0.3">
      <c r="A1223" s="419" t="s">
        <v>3745</v>
      </c>
      <c r="B1223" s="419" t="s">
        <v>3746</v>
      </c>
      <c r="C1223" s="423">
        <v>0</v>
      </c>
      <c r="D1223" s="423">
        <v>0</v>
      </c>
      <c r="E1223" s="423">
        <v>0</v>
      </c>
      <c r="F1223" s="423">
        <v>0</v>
      </c>
      <c r="G1223" s="423">
        <v>0</v>
      </c>
      <c r="H1223" s="423">
        <v>0</v>
      </c>
    </row>
    <row r="1224" spans="1:8" x14ac:dyDescent="0.3">
      <c r="A1224" s="419" t="s">
        <v>3747</v>
      </c>
      <c r="B1224" s="419" t="s">
        <v>3748</v>
      </c>
      <c r="C1224" s="423">
        <v>0</v>
      </c>
      <c r="D1224" s="423">
        <v>0</v>
      </c>
      <c r="E1224" s="423">
        <v>0</v>
      </c>
      <c r="F1224" s="423">
        <v>0</v>
      </c>
      <c r="G1224" s="423">
        <v>0</v>
      </c>
      <c r="H1224" s="423">
        <v>0</v>
      </c>
    </row>
    <row r="1225" spans="1:8" x14ac:dyDescent="0.3">
      <c r="A1225" s="419" t="s">
        <v>3749</v>
      </c>
      <c r="B1225" s="419" t="s">
        <v>3750</v>
      </c>
      <c r="C1225" s="423">
        <v>0</v>
      </c>
      <c r="D1225" s="423">
        <v>0</v>
      </c>
      <c r="E1225" s="423">
        <v>0</v>
      </c>
      <c r="F1225" s="423">
        <v>0</v>
      </c>
      <c r="G1225" s="423">
        <v>0</v>
      </c>
      <c r="H1225" s="423">
        <v>0</v>
      </c>
    </row>
    <row r="1226" spans="1:8" x14ac:dyDescent="0.3">
      <c r="A1226" s="419" t="s">
        <v>3751</v>
      </c>
      <c r="B1226" s="419" t="s">
        <v>3752</v>
      </c>
      <c r="C1226" s="423">
        <v>0</v>
      </c>
      <c r="D1226" s="423">
        <v>0</v>
      </c>
      <c r="E1226" s="423">
        <v>0</v>
      </c>
      <c r="F1226" s="423">
        <v>0</v>
      </c>
      <c r="G1226" s="423">
        <v>0</v>
      </c>
      <c r="H1226" s="423">
        <v>0</v>
      </c>
    </row>
    <row r="1227" spans="1:8" x14ac:dyDescent="0.3">
      <c r="A1227" s="419" t="s">
        <v>3753</v>
      </c>
      <c r="B1227" s="419" t="s">
        <v>3754</v>
      </c>
      <c r="C1227" s="423">
        <v>0</v>
      </c>
      <c r="D1227" s="423">
        <v>0</v>
      </c>
      <c r="E1227" s="423">
        <v>0</v>
      </c>
      <c r="F1227" s="423">
        <v>0</v>
      </c>
      <c r="G1227" s="423">
        <v>0</v>
      </c>
      <c r="H1227" s="423">
        <v>0</v>
      </c>
    </row>
    <row r="1228" spans="1:8" x14ac:dyDescent="0.3">
      <c r="A1228" s="419" t="s">
        <v>3755</v>
      </c>
      <c r="B1228" s="419" t="s">
        <v>3756</v>
      </c>
      <c r="C1228" s="423">
        <v>0</v>
      </c>
      <c r="D1228" s="423">
        <v>0</v>
      </c>
      <c r="E1228" s="423">
        <v>0</v>
      </c>
      <c r="F1228" s="423">
        <v>0</v>
      </c>
      <c r="G1228" s="423">
        <v>0</v>
      </c>
      <c r="H1228" s="423">
        <v>0</v>
      </c>
    </row>
    <row r="1229" spans="1:8" x14ac:dyDescent="0.3">
      <c r="A1229" s="419" t="s">
        <v>3757</v>
      </c>
      <c r="B1229" s="419" t="s">
        <v>3758</v>
      </c>
      <c r="C1229" s="423">
        <v>0</v>
      </c>
      <c r="D1229" s="423">
        <v>0</v>
      </c>
      <c r="E1229" s="423">
        <v>0</v>
      </c>
      <c r="F1229" s="423">
        <v>0</v>
      </c>
      <c r="G1229" s="423">
        <v>0</v>
      </c>
      <c r="H1229" s="423">
        <v>0</v>
      </c>
    </row>
    <row r="1230" spans="1:8" x14ac:dyDescent="0.3">
      <c r="A1230" s="419" t="s">
        <v>2165</v>
      </c>
      <c r="B1230" s="419" t="s">
        <v>1340</v>
      </c>
      <c r="C1230" s="423">
        <v>250000</v>
      </c>
      <c r="D1230" s="423">
        <v>250000</v>
      </c>
      <c r="E1230" s="423">
        <v>86900</v>
      </c>
      <c r="F1230" s="423">
        <v>173800</v>
      </c>
      <c r="G1230" s="423">
        <v>76200</v>
      </c>
      <c r="H1230" s="423">
        <v>69.52</v>
      </c>
    </row>
    <row r="1231" spans="1:8" x14ac:dyDescent="0.3">
      <c r="A1231" s="419" t="s">
        <v>3759</v>
      </c>
      <c r="B1231" s="419" t="s">
        <v>3760</v>
      </c>
      <c r="C1231" s="423">
        <v>0</v>
      </c>
      <c r="D1231" s="423">
        <v>0</v>
      </c>
      <c r="E1231" s="423">
        <v>0</v>
      </c>
      <c r="F1231" s="423">
        <v>0</v>
      </c>
      <c r="G1231" s="423">
        <v>0</v>
      </c>
      <c r="H1231" s="423">
        <v>0</v>
      </c>
    </row>
    <row r="1232" spans="1:8" x14ac:dyDescent="0.3">
      <c r="A1232" s="419" t="s">
        <v>3761</v>
      </c>
      <c r="B1232" s="419" t="s">
        <v>3762</v>
      </c>
      <c r="C1232" s="423">
        <v>0</v>
      </c>
      <c r="D1232" s="423">
        <v>0</v>
      </c>
      <c r="E1232" s="423">
        <v>0</v>
      </c>
      <c r="F1232" s="423">
        <v>0</v>
      </c>
      <c r="G1232" s="423">
        <v>0</v>
      </c>
      <c r="H1232" s="423">
        <v>0</v>
      </c>
    </row>
    <row r="1233" spans="1:8" x14ac:dyDescent="0.3">
      <c r="A1233" s="419" t="s">
        <v>3763</v>
      </c>
      <c r="B1233" s="419" t="s">
        <v>3764</v>
      </c>
      <c r="C1233" s="423">
        <v>0</v>
      </c>
      <c r="D1233" s="423">
        <v>0</v>
      </c>
      <c r="E1233" s="423">
        <v>0</v>
      </c>
      <c r="F1233" s="423">
        <v>0</v>
      </c>
      <c r="G1233" s="423">
        <v>0</v>
      </c>
      <c r="H1233" s="423">
        <v>0</v>
      </c>
    </row>
    <row r="1234" spans="1:8" x14ac:dyDescent="0.3">
      <c r="A1234" s="419" t="s">
        <v>3765</v>
      </c>
      <c r="B1234" s="419" t="s">
        <v>3766</v>
      </c>
      <c r="C1234" s="423">
        <v>0</v>
      </c>
      <c r="D1234" s="423">
        <v>0</v>
      </c>
      <c r="E1234" s="423">
        <v>0</v>
      </c>
      <c r="F1234" s="423">
        <v>0</v>
      </c>
      <c r="G1234" s="423">
        <v>0</v>
      </c>
      <c r="H1234" s="423">
        <v>0</v>
      </c>
    </row>
    <row r="1235" spans="1:8" x14ac:dyDescent="0.3">
      <c r="A1235" s="419" t="s">
        <v>3767</v>
      </c>
      <c r="B1235" s="419" t="s">
        <v>3768</v>
      </c>
      <c r="C1235" s="423">
        <v>0</v>
      </c>
      <c r="D1235" s="423">
        <v>0</v>
      </c>
      <c r="E1235" s="423">
        <v>0</v>
      </c>
      <c r="F1235" s="423">
        <v>0</v>
      </c>
      <c r="G1235" s="423">
        <v>0</v>
      </c>
      <c r="H1235" s="423">
        <v>0</v>
      </c>
    </row>
    <row r="1236" spans="1:8" x14ac:dyDescent="0.3">
      <c r="A1236" s="419" t="s">
        <v>3769</v>
      </c>
      <c r="B1236" s="419" t="s">
        <v>3770</v>
      </c>
      <c r="C1236" s="423">
        <v>0</v>
      </c>
      <c r="D1236" s="423">
        <v>0</v>
      </c>
      <c r="E1236" s="423">
        <v>0</v>
      </c>
      <c r="F1236" s="423">
        <v>0</v>
      </c>
      <c r="G1236" s="423">
        <v>0</v>
      </c>
      <c r="H1236" s="423">
        <v>0</v>
      </c>
    </row>
    <row r="1237" spans="1:8" x14ac:dyDescent="0.3">
      <c r="A1237" s="419" t="s">
        <v>3771</v>
      </c>
      <c r="B1237" s="419" t="s">
        <v>3772</v>
      </c>
      <c r="C1237" s="423">
        <v>0</v>
      </c>
      <c r="D1237" s="423">
        <v>0</v>
      </c>
      <c r="E1237" s="423">
        <v>0</v>
      </c>
      <c r="F1237" s="423">
        <v>0</v>
      </c>
      <c r="G1237" s="423">
        <v>0</v>
      </c>
      <c r="H1237" s="423">
        <v>0</v>
      </c>
    </row>
    <row r="1238" spans="1:8" x14ac:dyDescent="0.3">
      <c r="A1238" s="419" t="s">
        <v>3773</v>
      </c>
      <c r="B1238" s="419" t="s">
        <v>3774</v>
      </c>
      <c r="C1238" s="423">
        <v>0</v>
      </c>
      <c r="D1238" s="423">
        <v>0</v>
      </c>
      <c r="E1238" s="423">
        <v>0</v>
      </c>
      <c r="F1238" s="423">
        <v>0</v>
      </c>
      <c r="G1238" s="423">
        <v>0</v>
      </c>
      <c r="H1238" s="423">
        <v>0</v>
      </c>
    </row>
    <row r="1239" spans="1:8" x14ac:dyDescent="0.3">
      <c r="A1239" s="419" t="s">
        <v>3775</v>
      </c>
      <c r="B1239" s="419" t="s">
        <v>3776</v>
      </c>
      <c r="C1239" s="423">
        <v>0</v>
      </c>
      <c r="D1239" s="423">
        <v>0</v>
      </c>
      <c r="E1239" s="423">
        <v>0</v>
      </c>
      <c r="F1239" s="423">
        <v>0</v>
      </c>
      <c r="G1239" s="423">
        <v>0</v>
      </c>
      <c r="H1239" s="423">
        <v>0</v>
      </c>
    </row>
    <row r="1240" spans="1:8" x14ac:dyDescent="0.3">
      <c r="A1240" s="419" t="s">
        <v>3777</v>
      </c>
      <c r="B1240" s="419" t="s">
        <v>3778</v>
      </c>
      <c r="C1240" s="423">
        <v>0</v>
      </c>
      <c r="D1240" s="423">
        <v>0</v>
      </c>
      <c r="E1240" s="423">
        <v>0</v>
      </c>
      <c r="F1240" s="423">
        <v>0</v>
      </c>
      <c r="G1240" s="423">
        <v>0</v>
      </c>
      <c r="H1240" s="423">
        <v>0</v>
      </c>
    </row>
    <row r="1241" spans="1:8" x14ac:dyDescent="0.3">
      <c r="A1241" s="419" t="s">
        <v>3779</v>
      </c>
      <c r="B1241" s="419" t="s">
        <v>3780</v>
      </c>
      <c r="C1241" s="423">
        <v>0</v>
      </c>
      <c r="D1241" s="423">
        <v>0</v>
      </c>
      <c r="E1241" s="423">
        <v>0</v>
      </c>
      <c r="F1241" s="423">
        <v>0</v>
      </c>
      <c r="G1241" s="423">
        <v>0</v>
      </c>
      <c r="H1241" s="423">
        <v>0</v>
      </c>
    </row>
    <row r="1242" spans="1:8" x14ac:dyDescent="0.3">
      <c r="A1242" s="419" t="s">
        <v>3781</v>
      </c>
      <c r="B1242" s="419" t="s">
        <v>722</v>
      </c>
      <c r="C1242" s="423">
        <v>0</v>
      </c>
      <c r="D1242" s="423">
        <v>0</v>
      </c>
      <c r="E1242" s="423">
        <v>0</v>
      </c>
      <c r="F1242" s="423">
        <v>0</v>
      </c>
      <c r="G1242" s="423">
        <v>0</v>
      </c>
      <c r="H1242" s="423">
        <v>0</v>
      </c>
    </row>
    <row r="1243" spans="1:8" x14ac:dyDescent="0.3">
      <c r="A1243" s="419" t="s">
        <v>3782</v>
      </c>
      <c r="B1243" s="419" t="s">
        <v>794</v>
      </c>
      <c r="C1243" s="423">
        <v>0</v>
      </c>
      <c r="D1243" s="423">
        <v>0</v>
      </c>
      <c r="E1243" s="423">
        <v>0</v>
      </c>
      <c r="F1243" s="423">
        <v>0</v>
      </c>
      <c r="G1243" s="423">
        <v>0</v>
      </c>
      <c r="H1243" s="423">
        <v>0</v>
      </c>
    </row>
    <row r="1244" spans="1:8" x14ac:dyDescent="0.3">
      <c r="A1244" s="419" t="s">
        <v>3783</v>
      </c>
      <c r="B1244" s="419" t="s">
        <v>646</v>
      </c>
      <c r="C1244" s="423">
        <v>0</v>
      </c>
      <c r="D1244" s="423">
        <v>0</v>
      </c>
      <c r="E1244" s="423">
        <v>0</v>
      </c>
      <c r="F1244" s="423">
        <v>0</v>
      </c>
      <c r="G1244" s="423">
        <v>0</v>
      </c>
      <c r="H1244" s="423">
        <v>0</v>
      </c>
    </row>
    <row r="1245" spans="1:8" x14ac:dyDescent="0.3">
      <c r="A1245" s="419" t="s">
        <v>2166</v>
      </c>
      <c r="B1245" s="419" t="s">
        <v>1342</v>
      </c>
      <c r="C1245" s="423">
        <v>100444</v>
      </c>
      <c r="D1245" s="423">
        <v>100444</v>
      </c>
      <c r="E1245" s="423">
        <v>0</v>
      </c>
      <c r="F1245" s="423">
        <v>0</v>
      </c>
      <c r="G1245" s="423">
        <v>100444</v>
      </c>
      <c r="H1245" s="423">
        <v>0</v>
      </c>
    </row>
    <row r="1246" spans="1:8" x14ac:dyDescent="0.3">
      <c r="A1246" s="419" t="s">
        <v>3784</v>
      </c>
      <c r="B1246" s="419" t="s">
        <v>3785</v>
      </c>
      <c r="C1246" s="423">
        <v>0</v>
      </c>
      <c r="D1246" s="423">
        <v>0</v>
      </c>
      <c r="E1246" s="423">
        <v>0</v>
      </c>
      <c r="F1246" s="423">
        <v>0</v>
      </c>
      <c r="G1246" s="423">
        <v>0</v>
      </c>
      <c r="H1246" s="423">
        <v>0</v>
      </c>
    </row>
    <row r="1247" spans="1:8" x14ac:dyDescent="0.3">
      <c r="A1247" s="419" t="s">
        <v>3786</v>
      </c>
      <c r="B1247" s="419" t="s">
        <v>3787</v>
      </c>
      <c r="C1247" s="423">
        <v>0</v>
      </c>
      <c r="D1247" s="423">
        <v>0</v>
      </c>
      <c r="E1247" s="423">
        <v>0</v>
      </c>
      <c r="F1247" s="423">
        <v>0</v>
      </c>
      <c r="G1247" s="423">
        <v>0</v>
      </c>
      <c r="H1247" s="423">
        <v>0</v>
      </c>
    </row>
    <row r="1248" spans="1:8" x14ac:dyDescent="0.3">
      <c r="A1248" s="419" t="s">
        <v>3788</v>
      </c>
      <c r="B1248" s="419" t="s">
        <v>3789</v>
      </c>
      <c r="C1248" s="423">
        <v>0</v>
      </c>
      <c r="D1248" s="423">
        <v>0</v>
      </c>
      <c r="E1248" s="423">
        <v>0</v>
      </c>
      <c r="F1248" s="423">
        <v>0</v>
      </c>
      <c r="G1248" s="423">
        <v>0</v>
      </c>
      <c r="H1248" s="423">
        <v>0</v>
      </c>
    </row>
    <row r="1249" spans="1:8" x14ac:dyDescent="0.3">
      <c r="A1249" s="419" t="s">
        <v>3790</v>
      </c>
      <c r="B1249" s="419" t="s">
        <v>251</v>
      </c>
      <c r="C1249" s="423">
        <v>0</v>
      </c>
      <c r="D1249" s="423">
        <v>0</v>
      </c>
      <c r="E1249" s="423">
        <v>0</v>
      </c>
      <c r="F1249" s="423">
        <v>0</v>
      </c>
      <c r="G1249" s="423">
        <v>0</v>
      </c>
      <c r="H1249" s="423">
        <v>0</v>
      </c>
    </row>
    <row r="1250" spans="1:8" x14ac:dyDescent="0.3">
      <c r="A1250" s="419" t="s">
        <v>3791</v>
      </c>
      <c r="B1250" s="419" t="s">
        <v>3792</v>
      </c>
      <c r="C1250" s="423">
        <v>0</v>
      </c>
      <c r="D1250" s="423">
        <v>0</v>
      </c>
      <c r="E1250" s="423">
        <v>0</v>
      </c>
      <c r="F1250" s="423">
        <v>0</v>
      </c>
      <c r="G1250" s="423">
        <v>0</v>
      </c>
      <c r="H1250" s="423">
        <v>0</v>
      </c>
    </row>
    <row r="1251" spans="1:8" x14ac:dyDescent="0.3">
      <c r="A1251" s="419" t="s">
        <v>3793</v>
      </c>
      <c r="B1251" s="419" t="s">
        <v>3794</v>
      </c>
      <c r="C1251" s="423">
        <v>0</v>
      </c>
      <c r="D1251" s="423">
        <v>0</v>
      </c>
      <c r="E1251" s="423">
        <v>0</v>
      </c>
      <c r="F1251" s="423">
        <v>0</v>
      </c>
      <c r="G1251" s="423">
        <v>0</v>
      </c>
      <c r="H1251" s="423">
        <v>0</v>
      </c>
    </row>
    <row r="1252" spans="1:8" x14ac:dyDescent="0.3">
      <c r="A1252" s="419" t="s">
        <v>3795</v>
      </c>
      <c r="B1252" s="419" t="s">
        <v>3796</v>
      </c>
      <c r="C1252" s="423">
        <v>0</v>
      </c>
      <c r="D1252" s="423">
        <v>0</v>
      </c>
      <c r="E1252" s="423">
        <v>0</v>
      </c>
      <c r="F1252" s="423">
        <v>0</v>
      </c>
      <c r="G1252" s="423">
        <v>0</v>
      </c>
      <c r="H1252" s="423">
        <v>0</v>
      </c>
    </row>
    <row r="1253" spans="1:8" x14ac:dyDescent="0.3">
      <c r="A1253" s="419" t="s">
        <v>3797</v>
      </c>
      <c r="B1253" s="419" t="s">
        <v>2820</v>
      </c>
      <c r="C1253" s="423">
        <v>0</v>
      </c>
      <c r="D1253" s="423">
        <v>40000</v>
      </c>
      <c r="E1253" s="423">
        <v>40000</v>
      </c>
      <c r="F1253" s="423">
        <v>40000</v>
      </c>
      <c r="G1253" s="423">
        <v>0</v>
      </c>
      <c r="H1253" s="423">
        <v>100</v>
      </c>
    </row>
    <row r="1254" spans="1:8" x14ac:dyDescent="0.3">
      <c r="A1254" s="419" t="s">
        <v>2167</v>
      </c>
      <c r="B1254" s="419" t="s">
        <v>967</v>
      </c>
      <c r="C1254" s="423">
        <v>373156</v>
      </c>
      <c r="D1254" s="423">
        <v>401708</v>
      </c>
      <c r="E1254" s="423">
        <v>0</v>
      </c>
      <c r="F1254" s="423">
        <v>633.33000000000004</v>
      </c>
      <c r="G1254" s="423">
        <v>401074.67</v>
      </c>
      <c r="H1254" s="423">
        <v>0.16</v>
      </c>
    </row>
    <row r="1255" spans="1:8" x14ac:dyDescent="0.3">
      <c r="A1255" s="419" t="s">
        <v>3798</v>
      </c>
      <c r="B1255" s="419" t="s">
        <v>3799</v>
      </c>
      <c r="C1255" s="423">
        <v>0</v>
      </c>
      <c r="D1255" s="423">
        <v>0</v>
      </c>
      <c r="E1255" s="423">
        <v>0</v>
      </c>
      <c r="F1255" s="423">
        <v>0</v>
      </c>
      <c r="G1255" s="423">
        <v>0</v>
      </c>
      <c r="H1255" s="423">
        <v>0</v>
      </c>
    </row>
    <row r="1256" spans="1:8" x14ac:dyDescent="0.3">
      <c r="A1256" s="419" t="s">
        <v>3800</v>
      </c>
      <c r="B1256" s="419" t="s">
        <v>3801</v>
      </c>
      <c r="C1256" s="423">
        <v>0</v>
      </c>
      <c r="D1256" s="423">
        <v>0</v>
      </c>
      <c r="E1256" s="423">
        <v>0</v>
      </c>
      <c r="F1256" s="423">
        <v>0</v>
      </c>
      <c r="G1256" s="423">
        <v>0</v>
      </c>
      <c r="H1256" s="423">
        <v>0</v>
      </c>
    </row>
    <row r="1257" spans="1:8" x14ac:dyDescent="0.3">
      <c r="A1257" s="419" t="s">
        <v>3802</v>
      </c>
      <c r="B1257" s="419" t="s">
        <v>3803</v>
      </c>
      <c r="C1257" s="423">
        <v>0</v>
      </c>
      <c r="D1257" s="423">
        <v>0</v>
      </c>
      <c r="E1257" s="423">
        <v>0</v>
      </c>
      <c r="F1257" s="423">
        <v>0</v>
      </c>
      <c r="G1257" s="423">
        <v>0</v>
      </c>
      <c r="H1257" s="423">
        <v>0</v>
      </c>
    </row>
    <row r="1258" spans="1:8" x14ac:dyDescent="0.3">
      <c r="A1258" s="419" t="s">
        <v>3804</v>
      </c>
      <c r="B1258" s="419" t="s">
        <v>3805</v>
      </c>
      <c r="C1258" s="423">
        <v>0</v>
      </c>
      <c r="D1258" s="423">
        <v>0</v>
      </c>
      <c r="E1258" s="423">
        <v>0</v>
      </c>
      <c r="F1258" s="423">
        <v>0</v>
      </c>
      <c r="G1258" s="423">
        <v>0</v>
      </c>
      <c r="H1258" s="423">
        <v>0</v>
      </c>
    </row>
    <row r="1259" spans="1:8" x14ac:dyDescent="0.3">
      <c r="A1259" s="419" t="s">
        <v>3806</v>
      </c>
      <c r="B1259" s="419" t="s">
        <v>2830</v>
      </c>
      <c r="C1259" s="423">
        <v>0</v>
      </c>
      <c r="D1259" s="423">
        <v>0</v>
      </c>
      <c r="E1259" s="423">
        <v>0</v>
      </c>
      <c r="F1259" s="423">
        <v>0</v>
      </c>
      <c r="G1259" s="423">
        <v>0</v>
      </c>
      <c r="H1259" s="423">
        <v>0</v>
      </c>
    </row>
    <row r="1260" spans="1:8" x14ac:dyDescent="0.3">
      <c r="A1260" s="419" t="s">
        <v>3807</v>
      </c>
      <c r="B1260" s="419" t="s">
        <v>3808</v>
      </c>
      <c r="C1260" s="423">
        <v>0</v>
      </c>
      <c r="D1260" s="423">
        <v>0</v>
      </c>
      <c r="E1260" s="423">
        <v>0</v>
      </c>
      <c r="F1260" s="423">
        <v>0</v>
      </c>
      <c r="G1260" s="423">
        <v>0</v>
      </c>
      <c r="H1260" s="423">
        <v>0</v>
      </c>
    </row>
    <row r="1261" spans="1:8" x14ac:dyDescent="0.3">
      <c r="A1261" s="419" t="s">
        <v>2168</v>
      </c>
      <c r="B1261" s="419" t="s">
        <v>1345</v>
      </c>
      <c r="C1261" s="423">
        <v>162164</v>
      </c>
      <c r="D1261" s="423">
        <v>162164</v>
      </c>
      <c r="E1261" s="423">
        <v>0</v>
      </c>
      <c r="F1261" s="423">
        <v>0</v>
      </c>
      <c r="G1261" s="423">
        <v>162164</v>
      </c>
      <c r="H1261" s="423">
        <v>0</v>
      </c>
    </row>
    <row r="1262" spans="1:8" x14ac:dyDescent="0.3">
      <c r="A1262" s="419" t="s">
        <v>3809</v>
      </c>
      <c r="B1262" s="419" t="s">
        <v>2861</v>
      </c>
      <c r="C1262" s="424">
        <v>0</v>
      </c>
      <c r="D1262" s="424">
        <v>0</v>
      </c>
      <c r="E1262" s="424">
        <v>0</v>
      </c>
      <c r="F1262" s="424">
        <v>0</v>
      </c>
      <c r="G1262" s="424">
        <v>0</v>
      </c>
      <c r="H1262" s="424">
        <v>0</v>
      </c>
    </row>
    <row r="1263" spans="1:8" x14ac:dyDescent="0.3">
      <c r="A1263" s="419" t="s">
        <v>1346</v>
      </c>
      <c r="B1263" s="425"/>
      <c r="C1263" s="423"/>
      <c r="D1263" s="423"/>
      <c r="E1263" s="423"/>
      <c r="F1263" s="423"/>
      <c r="G1263" s="423"/>
      <c r="H1263" s="423"/>
    </row>
    <row r="1265" spans="1:8" x14ac:dyDescent="0.3">
      <c r="A1265" s="419" t="s">
        <v>975</v>
      </c>
      <c r="B1265" s="425"/>
      <c r="C1265" s="423">
        <v>1754278</v>
      </c>
      <c r="D1265" s="423">
        <v>1754278</v>
      </c>
      <c r="E1265" s="423">
        <v>226487.24</v>
      </c>
      <c r="F1265" s="423">
        <v>1768568.88</v>
      </c>
      <c r="G1265" s="423">
        <v>-14290.88</v>
      </c>
      <c r="H1265" s="423">
        <v>100.81</v>
      </c>
    </row>
    <row r="1266" spans="1:8" x14ac:dyDescent="0.3">
      <c r="A1266" s="419" t="s">
        <v>976</v>
      </c>
      <c r="B1266" s="425"/>
      <c r="C1266" s="424">
        <v>1754278</v>
      </c>
      <c r="D1266" s="424">
        <v>2004072</v>
      </c>
      <c r="E1266" s="424">
        <v>486840.72</v>
      </c>
      <c r="F1266" s="424">
        <v>726267.69</v>
      </c>
      <c r="G1266" s="424">
        <v>1277804.31</v>
      </c>
      <c r="H1266" s="424">
        <v>36.24</v>
      </c>
    </row>
    <row r="1267" spans="1:8" x14ac:dyDescent="0.3">
      <c r="A1267" s="419" t="s">
        <v>977</v>
      </c>
      <c r="B1267" s="425"/>
      <c r="C1267" s="423">
        <v>0</v>
      </c>
      <c r="D1267" s="423">
        <v>-249794</v>
      </c>
      <c r="E1267" s="423">
        <v>-260353.48</v>
      </c>
      <c r="F1267" s="423">
        <v>1042301.19</v>
      </c>
      <c r="G1267" s="423">
        <v>-1292095.19</v>
      </c>
      <c r="H1267" s="423">
        <v>417.26</v>
      </c>
    </row>
    <row r="1269" spans="1:8" x14ac:dyDescent="0.3">
      <c r="A1269" s="419" t="s">
        <v>373</v>
      </c>
      <c r="B1269" s="418"/>
      <c r="C1269" s="418"/>
      <c r="D1269" s="418"/>
      <c r="E1269" s="418"/>
      <c r="F1269" s="418"/>
      <c r="G1269" s="418"/>
      <c r="H1269" s="418"/>
    </row>
    <row r="1270" spans="1:8" x14ac:dyDescent="0.3">
      <c r="A1270" s="419" t="s">
        <v>3810</v>
      </c>
      <c r="B1270" s="419" t="s">
        <v>1026</v>
      </c>
      <c r="C1270" s="423">
        <v>0</v>
      </c>
      <c r="D1270" s="423">
        <v>0</v>
      </c>
      <c r="E1270" s="423">
        <v>0</v>
      </c>
      <c r="F1270" s="423">
        <v>0</v>
      </c>
      <c r="G1270" s="423">
        <v>0</v>
      </c>
      <c r="H1270" s="423">
        <v>0</v>
      </c>
    </row>
    <row r="1271" spans="1:8" x14ac:dyDescent="0.3">
      <c r="A1271" s="419" t="s">
        <v>3811</v>
      </c>
      <c r="B1271" s="419" t="s">
        <v>489</v>
      </c>
      <c r="C1271" s="423">
        <v>0</v>
      </c>
      <c r="D1271" s="423">
        <v>0</v>
      </c>
      <c r="E1271" s="423">
        <v>0</v>
      </c>
      <c r="F1271" s="423">
        <v>0</v>
      </c>
      <c r="G1271" s="423">
        <v>0</v>
      </c>
      <c r="H1271" s="423">
        <v>0</v>
      </c>
    </row>
    <row r="1272" spans="1:8" x14ac:dyDescent="0.3">
      <c r="A1272" s="419" t="s">
        <v>3812</v>
      </c>
      <c r="B1272" s="419" t="s">
        <v>3813</v>
      </c>
      <c r="C1272" s="423">
        <v>0</v>
      </c>
      <c r="D1272" s="423">
        <v>0</v>
      </c>
      <c r="E1272" s="423">
        <v>0</v>
      </c>
      <c r="F1272" s="423">
        <v>0</v>
      </c>
      <c r="G1272" s="423">
        <v>0</v>
      </c>
      <c r="H1272" s="423">
        <v>0</v>
      </c>
    </row>
    <row r="1273" spans="1:8" x14ac:dyDescent="0.3">
      <c r="A1273" s="419" t="s">
        <v>3814</v>
      </c>
      <c r="B1273" s="419" t="s">
        <v>3815</v>
      </c>
      <c r="C1273" s="423">
        <v>0</v>
      </c>
      <c r="D1273" s="423">
        <v>0</v>
      </c>
      <c r="E1273" s="423">
        <v>0</v>
      </c>
      <c r="F1273" s="423">
        <v>0</v>
      </c>
      <c r="G1273" s="423">
        <v>0</v>
      </c>
      <c r="H1273" s="423">
        <v>0</v>
      </c>
    </row>
    <row r="1274" spans="1:8" x14ac:dyDescent="0.3">
      <c r="A1274" s="419" t="s">
        <v>3816</v>
      </c>
      <c r="B1274" s="419" t="s">
        <v>3817</v>
      </c>
      <c r="C1274" s="423">
        <v>0</v>
      </c>
      <c r="D1274" s="423">
        <v>0</v>
      </c>
      <c r="E1274" s="423">
        <v>0</v>
      </c>
      <c r="F1274" s="423">
        <v>0</v>
      </c>
      <c r="G1274" s="423">
        <v>0</v>
      </c>
      <c r="H1274" s="423">
        <v>0</v>
      </c>
    </row>
    <row r="1275" spans="1:8" x14ac:dyDescent="0.3">
      <c r="A1275" s="419" t="s">
        <v>3818</v>
      </c>
      <c r="B1275" s="419" t="s">
        <v>3819</v>
      </c>
      <c r="C1275" s="423">
        <v>0</v>
      </c>
      <c r="D1275" s="423">
        <v>0</v>
      </c>
      <c r="E1275" s="423">
        <v>0</v>
      </c>
      <c r="F1275" s="423">
        <v>0</v>
      </c>
      <c r="G1275" s="423">
        <v>0</v>
      </c>
      <c r="H1275" s="423">
        <v>0</v>
      </c>
    </row>
    <row r="1276" spans="1:8" x14ac:dyDescent="0.3">
      <c r="A1276" s="419" t="s">
        <v>3820</v>
      </c>
      <c r="B1276" s="419" t="s">
        <v>2600</v>
      </c>
      <c r="C1276" s="423">
        <v>0</v>
      </c>
      <c r="D1276" s="423">
        <v>0</v>
      </c>
      <c r="E1276" s="423">
        <v>0</v>
      </c>
      <c r="F1276" s="423">
        <v>0</v>
      </c>
      <c r="G1276" s="423">
        <v>0</v>
      </c>
      <c r="H1276" s="423">
        <v>0</v>
      </c>
    </row>
    <row r="1277" spans="1:8" x14ac:dyDescent="0.3">
      <c r="A1277" s="419" t="s">
        <v>3821</v>
      </c>
      <c r="B1277" s="419" t="s">
        <v>245</v>
      </c>
      <c r="C1277" s="423">
        <v>0</v>
      </c>
      <c r="D1277" s="423">
        <v>0</v>
      </c>
      <c r="E1277" s="423">
        <v>0</v>
      </c>
      <c r="F1277" s="423">
        <v>0</v>
      </c>
      <c r="G1277" s="423">
        <v>0</v>
      </c>
      <c r="H1277" s="423">
        <v>0</v>
      </c>
    </row>
    <row r="1278" spans="1:8" x14ac:dyDescent="0.3">
      <c r="A1278" s="419" t="s">
        <v>3822</v>
      </c>
      <c r="B1278" s="419" t="s">
        <v>2602</v>
      </c>
      <c r="C1278" s="423">
        <v>0</v>
      </c>
      <c r="D1278" s="423">
        <v>0</v>
      </c>
      <c r="E1278" s="423">
        <v>0</v>
      </c>
      <c r="F1278" s="423">
        <v>0</v>
      </c>
      <c r="G1278" s="423">
        <v>0</v>
      </c>
      <c r="H1278" s="423">
        <v>0</v>
      </c>
    </row>
    <row r="1279" spans="1:8" x14ac:dyDescent="0.3">
      <c r="A1279" s="419" t="s">
        <v>3823</v>
      </c>
      <c r="B1279" s="419" t="s">
        <v>525</v>
      </c>
      <c r="C1279" s="423">
        <v>0</v>
      </c>
      <c r="D1279" s="423">
        <v>0</v>
      </c>
      <c r="E1279" s="423">
        <v>0</v>
      </c>
      <c r="F1279" s="423">
        <v>0</v>
      </c>
      <c r="G1279" s="423">
        <v>0</v>
      </c>
      <c r="H1279" s="423">
        <v>0</v>
      </c>
    </row>
    <row r="1280" spans="1:8" x14ac:dyDescent="0.3">
      <c r="A1280" s="419" t="s">
        <v>3824</v>
      </c>
      <c r="B1280" s="419" t="s">
        <v>2604</v>
      </c>
      <c r="C1280" s="423">
        <v>0</v>
      </c>
      <c r="D1280" s="423">
        <v>0</v>
      </c>
      <c r="E1280" s="423">
        <v>0</v>
      </c>
      <c r="F1280" s="423">
        <v>0</v>
      </c>
      <c r="G1280" s="423">
        <v>0</v>
      </c>
      <c r="H1280" s="423">
        <v>0</v>
      </c>
    </row>
    <row r="1281" spans="1:8" x14ac:dyDescent="0.3">
      <c r="A1281" s="419" t="s">
        <v>3825</v>
      </c>
      <c r="B1281" s="419" t="s">
        <v>2606</v>
      </c>
      <c r="C1281" s="423">
        <v>0</v>
      </c>
      <c r="D1281" s="423">
        <v>0</v>
      </c>
      <c r="E1281" s="423">
        <v>0</v>
      </c>
      <c r="F1281" s="423">
        <v>0</v>
      </c>
      <c r="G1281" s="423">
        <v>0</v>
      </c>
      <c r="H1281" s="423">
        <v>0</v>
      </c>
    </row>
    <row r="1282" spans="1:8" x14ac:dyDescent="0.3">
      <c r="A1282" s="419" t="s">
        <v>3826</v>
      </c>
      <c r="B1282" s="419" t="s">
        <v>2608</v>
      </c>
      <c r="C1282" s="423">
        <v>0</v>
      </c>
      <c r="D1282" s="423">
        <v>0</v>
      </c>
      <c r="E1282" s="423">
        <v>0</v>
      </c>
      <c r="F1282" s="423">
        <v>0</v>
      </c>
      <c r="G1282" s="423">
        <v>0</v>
      </c>
      <c r="H1282" s="423">
        <v>0</v>
      </c>
    </row>
    <row r="1283" spans="1:8" x14ac:dyDescent="0.3">
      <c r="A1283" s="419" t="s">
        <v>3827</v>
      </c>
      <c r="B1283" s="419" t="s">
        <v>2610</v>
      </c>
      <c r="C1283" s="423">
        <v>0</v>
      </c>
      <c r="D1283" s="423">
        <v>0</v>
      </c>
      <c r="E1283" s="423">
        <v>0</v>
      </c>
      <c r="F1283" s="423">
        <v>0</v>
      </c>
      <c r="G1283" s="423">
        <v>0</v>
      </c>
      <c r="H1283" s="423">
        <v>0</v>
      </c>
    </row>
    <row r="1284" spans="1:8" x14ac:dyDescent="0.3">
      <c r="A1284" s="419" t="s">
        <v>3828</v>
      </c>
      <c r="B1284" s="419" t="s">
        <v>2614</v>
      </c>
      <c r="C1284" s="423">
        <v>0</v>
      </c>
      <c r="D1284" s="423">
        <v>0</v>
      </c>
      <c r="E1284" s="423">
        <v>0</v>
      </c>
      <c r="F1284" s="423">
        <v>0</v>
      </c>
      <c r="G1284" s="423">
        <v>0</v>
      </c>
      <c r="H1284" s="423">
        <v>0</v>
      </c>
    </row>
    <row r="1285" spans="1:8" x14ac:dyDescent="0.3">
      <c r="A1285" s="419" t="s">
        <v>3829</v>
      </c>
      <c r="B1285" s="419" t="s">
        <v>2624</v>
      </c>
      <c r="C1285" s="423">
        <v>0</v>
      </c>
      <c r="D1285" s="423">
        <v>0</v>
      </c>
      <c r="E1285" s="423">
        <v>0</v>
      </c>
      <c r="F1285" s="423">
        <v>0</v>
      </c>
      <c r="G1285" s="423">
        <v>0</v>
      </c>
      <c r="H1285" s="423">
        <v>0</v>
      </c>
    </row>
    <row r="1286" spans="1:8" x14ac:dyDescent="0.3">
      <c r="A1286" s="419" t="s">
        <v>3830</v>
      </c>
      <c r="B1286" s="419" t="s">
        <v>2976</v>
      </c>
      <c r="C1286" s="423">
        <v>0</v>
      </c>
      <c r="D1286" s="423">
        <v>0</v>
      </c>
      <c r="E1286" s="423">
        <v>0</v>
      </c>
      <c r="F1286" s="423">
        <v>0</v>
      </c>
      <c r="G1286" s="423">
        <v>0</v>
      </c>
      <c r="H1286" s="423">
        <v>0</v>
      </c>
    </row>
    <row r="1287" spans="1:8" x14ac:dyDescent="0.3">
      <c r="A1287" s="419" t="s">
        <v>3831</v>
      </c>
      <c r="B1287" s="419" t="s">
        <v>2492</v>
      </c>
      <c r="C1287" s="423">
        <v>0</v>
      </c>
      <c r="D1287" s="423">
        <v>0</v>
      </c>
      <c r="E1287" s="423">
        <v>12.56</v>
      </c>
      <c r="F1287" s="423">
        <v>27.17</v>
      </c>
      <c r="G1287" s="423">
        <v>-27.17</v>
      </c>
      <c r="H1287" s="423">
        <v>100</v>
      </c>
    </row>
    <row r="1288" spans="1:8" x14ac:dyDescent="0.3">
      <c r="A1288" s="419" t="s">
        <v>3832</v>
      </c>
      <c r="B1288" s="419" t="s">
        <v>3833</v>
      </c>
      <c r="C1288" s="423">
        <v>0</v>
      </c>
      <c r="D1288" s="423">
        <v>0</v>
      </c>
      <c r="E1288" s="423">
        <v>0</v>
      </c>
      <c r="F1288" s="423">
        <v>0</v>
      </c>
      <c r="G1288" s="423">
        <v>0</v>
      </c>
      <c r="H1288" s="423">
        <v>0</v>
      </c>
    </row>
    <row r="1289" spans="1:8" x14ac:dyDescent="0.3">
      <c r="A1289" s="419" t="s">
        <v>3834</v>
      </c>
      <c r="B1289" s="419" t="s">
        <v>2979</v>
      </c>
      <c r="C1289" s="423">
        <v>0</v>
      </c>
      <c r="D1289" s="423">
        <v>0</v>
      </c>
      <c r="E1289" s="423">
        <v>0</v>
      </c>
      <c r="F1289" s="423">
        <v>0</v>
      </c>
      <c r="G1289" s="423">
        <v>0</v>
      </c>
      <c r="H1289" s="423">
        <v>0</v>
      </c>
    </row>
    <row r="1290" spans="1:8" x14ac:dyDescent="0.3">
      <c r="A1290" s="419" t="s">
        <v>3835</v>
      </c>
      <c r="B1290" s="419" t="s">
        <v>3836</v>
      </c>
      <c r="C1290" s="423">
        <v>0</v>
      </c>
      <c r="D1290" s="423">
        <v>0</v>
      </c>
      <c r="E1290" s="423">
        <v>0</v>
      </c>
      <c r="F1290" s="423">
        <v>0</v>
      </c>
      <c r="G1290" s="423">
        <v>0</v>
      </c>
      <c r="H1290" s="423">
        <v>0</v>
      </c>
    </row>
    <row r="1291" spans="1:8" x14ac:dyDescent="0.3">
      <c r="A1291" s="419" t="s">
        <v>3837</v>
      </c>
      <c r="B1291" s="419" t="s">
        <v>3838</v>
      </c>
      <c r="C1291" s="423">
        <v>0</v>
      </c>
      <c r="D1291" s="423">
        <v>0</v>
      </c>
      <c r="E1291" s="423">
        <v>0</v>
      </c>
      <c r="F1291" s="423">
        <v>0</v>
      </c>
      <c r="G1291" s="423">
        <v>0</v>
      </c>
      <c r="H1291" s="423">
        <v>0</v>
      </c>
    </row>
    <row r="1292" spans="1:8" x14ac:dyDescent="0.3">
      <c r="A1292" s="419" t="s">
        <v>3839</v>
      </c>
      <c r="B1292" s="419" t="s">
        <v>3840</v>
      </c>
      <c r="C1292" s="423">
        <v>0</v>
      </c>
      <c r="D1292" s="423">
        <v>0</v>
      </c>
      <c r="E1292" s="423">
        <v>0</v>
      </c>
      <c r="F1292" s="423">
        <v>0</v>
      </c>
      <c r="G1292" s="423">
        <v>0</v>
      </c>
      <c r="H1292" s="423">
        <v>0</v>
      </c>
    </row>
    <row r="1293" spans="1:8" x14ac:dyDescent="0.3">
      <c r="A1293" s="419" t="s">
        <v>3841</v>
      </c>
      <c r="B1293" s="419" t="s">
        <v>3842</v>
      </c>
      <c r="C1293" s="423">
        <v>0</v>
      </c>
      <c r="D1293" s="423">
        <v>0</v>
      </c>
      <c r="E1293" s="423">
        <v>0</v>
      </c>
      <c r="F1293" s="423">
        <v>0</v>
      </c>
      <c r="G1293" s="423">
        <v>0</v>
      </c>
      <c r="H1293" s="423">
        <v>0</v>
      </c>
    </row>
    <row r="1294" spans="1:8" x14ac:dyDescent="0.3">
      <c r="A1294" s="419" t="s">
        <v>3843</v>
      </c>
      <c r="B1294" s="419" t="s">
        <v>3844</v>
      </c>
      <c r="C1294" s="423">
        <v>0</v>
      </c>
      <c r="D1294" s="423">
        <v>0</v>
      </c>
      <c r="E1294" s="423">
        <v>0</v>
      </c>
      <c r="F1294" s="423">
        <v>0</v>
      </c>
      <c r="G1294" s="423">
        <v>0</v>
      </c>
      <c r="H1294" s="423">
        <v>0</v>
      </c>
    </row>
    <row r="1295" spans="1:8" x14ac:dyDescent="0.3">
      <c r="A1295" s="419" t="s">
        <v>3845</v>
      </c>
      <c r="B1295" s="419" t="s">
        <v>3846</v>
      </c>
      <c r="C1295" s="423">
        <v>0</v>
      </c>
      <c r="D1295" s="423">
        <v>0</v>
      </c>
      <c r="E1295" s="423">
        <v>0</v>
      </c>
      <c r="F1295" s="423">
        <v>0</v>
      </c>
      <c r="G1295" s="423">
        <v>0</v>
      </c>
      <c r="H1295" s="423">
        <v>0</v>
      </c>
    </row>
    <row r="1296" spans="1:8" x14ac:dyDescent="0.3">
      <c r="A1296" s="419" t="s">
        <v>3847</v>
      </c>
      <c r="B1296" s="419" t="s">
        <v>3848</v>
      </c>
      <c r="C1296" s="423">
        <v>0</v>
      </c>
      <c r="D1296" s="423">
        <v>0</v>
      </c>
      <c r="E1296" s="423">
        <v>0</v>
      </c>
      <c r="F1296" s="423">
        <v>0</v>
      </c>
      <c r="G1296" s="423">
        <v>0</v>
      </c>
      <c r="H1296" s="423">
        <v>0</v>
      </c>
    </row>
    <row r="1297" spans="1:8" x14ac:dyDescent="0.3">
      <c r="A1297" s="419" t="s">
        <v>3849</v>
      </c>
      <c r="B1297" s="419" t="s">
        <v>3850</v>
      </c>
      <c r="C1297" s="423">
        <v>0</v>
      </c>
      <c r="D1297" s="423">
        <v>0</v>
      </c>
      <c r="E1297" s="423">
        <v>0</v>
      </c>
      <c r="F1297" s="423">
        <v>0</v>
      </c>
      <c r="G1297" s="423">
        <v>0</v>
      </c>
      <c r="H1297" s="423">
        <v>0</v>
      </c>
    </row>
    <row r="1298" spans="1:8" x14ac:dyDescent="0.3">
      <c r="A1298" s="419" t="s">
        <v>3851</v>
      </c>
      <c r="B1298" s="419" t="s">
        <v>1032</v>
      </c>
      <c r="C1298" s="423">
        <v>0</v>
      </c>
      <c r="D1298" s="423">
        <v>0</v>
      </c>
      <c r="E1298" s="423">
        <v>0</v>
      </c>
      <c r="F1298" s="423">
        <v>0</v>
      </c>
      <c r="G1298" s="423">
        <v>0</v>
      </c>
      <c r="H1298" s="423">
        <v>0</v>
      </c>
    </row>
    <row r="1299" spans="1:8" x14ac:dyDescent="0.3">
      <c r="A1299" s="419" t="s">
        <v>3852</v>
      </c>
      <c r="B1299" s="419" t="s">
        <v>3853</v>
      </c>
      <c r="C1299" s="423">
        <v>0</v>
      </c>
      <c r="D1299" s="423">
        <v>0</v>
      </c>
      <c r="E1299" s="423">
        <v>0</v>
      </c>
      <c r="F1299" s="423">
        <v>0</v>
      </c>
      <c r="G1299" s="423">
        <v>0</v>
      </c>
      <c r="H1299" s="423">
        <v>0</v>
      </c>
    </row>
    <row r="1300" spans="1:8" x14ac:dyDescent="0.3">
      <c r="A1300" s="419" t="s">
        <v>2169</v>
      </c>
      <c r="B1300" s="419" t="s">
        <v>1074</v>
      </c>
      <c r="C1300" s="423">
        <v>0</v>
      </c>
      <c r="D1300" s="423">
        <v>0</v>
      </c>
      <c r="E1300" s="423">
        <v>-7368.65</v>
      </c>
      <c r="F1300" s="423">
        <v>-5725.52</v>
      </c>
      <c r="G1300" s="423">
        <v>5725.52</v>
      </c>
      <c r="H1300" s="423">
        <v>100</v>
      </c>
    </row>
    <row r="1301" spans="1:8" x14ac:dyDescent="0.3">
      <c r="A1301" s="419" t="s">
        <v>3854</v>
      </c>
      <c r="B1301" s="419" t="s">
        <v>3855</v>
      </c>
      <c r="C1301" s="423">
        <v>0</v>
      </c>
      <c r="D1301" s="423">
        <v>0</v>
      </c>
      <c r="E1301" s="423">
        <v>0</v>
      </c>
      <c r="F1301" s="423">
        <v>0</v>
      </c>
      <c r="G1301" s="423">
        <v>0</v>
      </c>
      <c r="H1301" s="423">
        <v>0</v>
      </c>
    </row>
    <row r="1302" spans="1:8" x14ac:dyDescent="0.3">
      <c r="A1302" s="419" t="s">
        <v>3856</v>
      </c>
      <c r="B1302" s="419" t="s">
        <v>3857</v>
      </c>
      <c r="C1302" s="423">
        <v>0</v>
      </c>
      <c r="D1302" s="423">
        <v>0</v>
      </c>
      <c r="E1302" s="423">
        <v>0</v>
      </c>
      <c r="F1302" s="423">
        <v>0</v>
      </c>
      <c r="G1302" s="423">
        <v>0</v>
      </c>
      <c r="H1302" s="423">
        <v>0</v>
      </c>
    </row>
    <row r="1303" spans="1:8" x14ac:dyDescent="0.3">
      <c r="A1303" s="419" t="s">
        <v>3858</v>
      </c>
      <c r="B1303" s="419" t="s">
        <v>3576</v>
      </c>
      <c r="C1303" s="423">
        <v>0</v>
      </c>
      <c r="D1303" s="423">
        <v>0</v>
      </c>
      <c r="E1303" s="423">
        <v>0</v>
      </c>
      <c r="F1303" s="423">
        <v>0</v>
      </c>
      <c r="G1303" s="423">
        <v>0</v>
      </c>
      <c r="H1303" s="423">
        <v>0</v>
      </c>
    </row>
    <row r="1304" spans="1:8" x14ac:dyDescent="0.3">
      <c r="A1304" s="419" t="s">
        <v>3859</v>
      </c>
      <c r="B1304" s="419" t="s">
        <v>2478</v>
      </c>
      <c r="C1304" s="423">
        <v>0</v>
      </c>
      <c r="D1304" s="423">
        <v>0</v>
      </c>
      <c r="E1304" s="423">
        <v>0</v>
      </c>
      <c r="F1304" s="423">
        <v>0</v>
      </c>
      <c r="G1304" s="423">
        <v>0</v>
      </c>
      <c r="H1304" s="423">
        <v>0</v>
      </c>
    </row>
    <row r="1305" spans="1:8" x14ac:dyDescent="0.3">
      <c r="A1305" s="419" t="s">
        <v>3860</v>
      </c>
      <c r="B1305" s="419" t="s">
        <v>984</v>
      </c>
      <c r="C1305" s="423">
        <v>0</v>
      </c>
      <c r="D1305" s="423">
        <v>0</v>
      </c>
      <c r="E1305" s="423">
        <v>0</v>
      </c>
      <c r="F1305" s="423">
        <v>0</v>
      </c>
      <c r="G1305" s="423">
        <v>0</v>
      </c>
      <c r="H1305" s="423">
        <v>0</v>
      </c>
    </row>
    <row r="1306" spans="1:8" x14ac:dyDescent="0.3">
      <c r="A1306" s="419" t="s">
        <v>3861</v>
      </c>
      <c r="B1306" s="419" t="s">
        <v>244</v>
      </c>
      <c r="C1306" s="423">
        <v>0</v>
      </c>
      <c r="D1306" s="423">
        <v>0</v>
      </c>
      <c r="E1306" s="423">
        <v>0</v>
      </c>
      <c r="F1306" s="423">
        <v>0</v>
      </c>
      <c r="G1306" s="423">
        <v>0</v>
      </c>
      <c r="H1306" s="423">
        <v>0</v>
      </c>
    </row>
    <row r="1307" spans="1:8" x14ac:dyDescent="0.3">
      <c r="A1307" s="419" t="s">
        <v>3862</v>
      </c>
      <c r="B1307" s="419" t="s">
        <v>553</v>
      </c>
      <c r="C1307" s="423">
        <v>0</v>
      </c>
      <c r="D1307" s="423">
        <v>0</v>
      </c>
      <c r="E1307" s="423">
        <v>0</v>
      </c>
      <c r="F1307" s="423">
        <v>0</v>
      </c>
      <c r="G1307" s="423">
        <v>0</v>
      </c>
      <c r="H1307" s="423">
        <v>0</v>
      </c>
    </row>
    <row r="1308" spans="1:8" x14ac:dyDescent="0.3">
      <c r="A1308" s="419" t="s">
        <v>3863</v>
      </c>
      <c r="B1308" s="419" t="s">
        <v>1036</v>
      </c>
      <c r="C1308" s="423">
        <v>0</v>
      </c>
      <c r="D1308" s="423">
        <v>0</v>
      </c>
      <c r="E1308" s="423">
        <v>0</v>
      </c>
      <c r="F1308" s="423">
        <v>0</v>
      </c>
      <c r="G1308" s="423">
        <v>0</v>
      </c>
      <c r="H1308" s="423">
        <v>0</v>
      </c>
    </row>
    <row r="1309" spans="1:8" x14ac:dyDescent="0.3">
      <c r="A1309" s="419" t="s">
        <v>3864</v>
      </c>
      <c r="B1309" s="419" t="s">
        <v>2987</v>
      </c>
      <c r="C1309" s="423">
        <v>0</v>
      </c>
      <c r="D1309" s="423">
        <v>0</v>
      </c>
      <c r="E1309" s="423">
        <v>0</v>
      </c>
      <c r="F1309" s="423">
        <v>0</v>
      </c>
      <c r="G1309" s="423">
        <v>0</v>
      </c>
      <c r="H1309" s="423">
        <v>0</v>
      </c>
    </row>
    <row r="1310" spans="1:8" x14ac:dyDescent="0.3">
      <c r="A1310" s="419" t="s">
        <v>3865</v>
      </c>
      <c r="B1310" s="419" t="s">
        <v>2656</v>
      </c>
      <c r="C1310" s="423">
        <v>0</v>
      </c>
      <c r="D1310" s="423">
        <v>0</v>
      </c>
      <c r="E1310" s="423">
        <v>0</v>
      </c>
      <c r="F1310" s="423">
        <v>0</v>
      </c>
      <c r="G1310" s="423">
        <v>0</v>
      </c>
      <c r="H1310" s="423">
        <v>0</v>
      </c>
    </row>
    <row r="1311" spans="1:8" x14ac:dyDescent="0.3">
      <c r="A1311" s="419" t="s">
        <v>3866</v>
      </c>
      <c r="B1311" s="419" t="s">
        <v>3867</v>
      </c>
      <c r="C1311" s="423">
        <v>0</v>
      </c>
      <c r="D1311" s="423">
        <v>0</v>
      </c>
      <c r="E1311" s="423">
        <v>0</v>
      </c>
      <c r="F1311" s="423">
        <v>0</v>
      </c>
      <c r="G1311" s="423">
        <v>0</v>
      </c>
      <c r="H1311" s="423">
        <v>0</v>
      </c>
    </row>
    <row r="1312" spans="1:8" x14ac:dyDescent="0.3">
      <c r="A1312" s="419" t="s">
        <v>3868</v>
      </c>
      <c r="B1312" s="419" t="s">
        <v>246</v>
      </c>
      <c r="C1312" s="423">
        <v>0</v>
      </c>
      <c r="D1312" s="423">
        <v>0</v>
      </c>
      <c r="E1312" s="423">
        <v>0</v>
      </c>
      <c r="F1312" s="423">
        <v>0</v>
      </c>
      <c r="G1312" s="423">
        <v>0</v>
      </c>
      <c r="H1312" s="423">
        <v>0</v>
      </c>
    </row>
    <row r="1313" spans="1:8" x14ac:dyDescent="0.3">
      <c r="A1313" s="419" t="s">
        <v>3869</v>
      </c>
      <c r="B1313" s="419" t="s">
        <v>3870</v>
      </c>
      <c r="C1313" s="423">
        <v>0</v>
      </c>
      <c r="D1313" s="423">
        <v>0</v>
      </c>
      <c r="E1313" s="423">
        <v>0</v>
      </c>
      <c r="F1313" s="423">
        <v>0</v>
      </c>
      <c r="G1313" s="423">
        <v>0</v>
      </c>
      <c r="H1313" s="423">
        <v>0</v>
      </c>
    </row>
    <row r="1314" spans="1:8" x14ac:dyDescent="0.3">
      <c r="A1314" s="419" t="s">
        <v>3871</v>
      </c>
      <c r="B1314" s="419" t="s">
        <v>2904</v>
      </c>
      <c r="C1314" s="423">
        <v>0</v>
      </c>
      <c r="D1314" s="423">
        <v>0</v>
      </c>
      <c r="E1314" s="423">
        <v>0</v>
      </c>
      <c r="F1314" s="423">
        <v>0</v>
      </c>
      <c r="G1314" s="423">
        <v>0</v>
      </c>
      <c r="H1314" s="423">
        <v>0</v>
      </c>
    </row>
    <row r="1315" spans="1:8" x14ac:dyDescent="0.3">
      <c r="A1315" s="419" t="s">
        <v>3872</v>
      </c>
      <c r="B1315" s="419" t="s">
        <v>2995</v>
      </c>
      <c r="C1315" s="423">
        <v>0</v>
      </c>
      <c r="D1315" s="423">
        <v>0</v>
      </c>
      <c r="E1315" s="423">
        <v>0</v>
      </c>
      <c r="F1315" s="423">
        <v>0</v>
      </c>
      <c r="G1315" s="423">
        <v>0</v>
      </c>
      <c r="H1315" s="423">
        <v>0</v>
      </c>
    </row>
    <row r="1316" spans="1:8" x14ac:dyDescent="0.3">
      <c r="A1316" s="419" t="s">
        <v>3873</v>
      </c>
      <c r="B1316" s="419" t="s">
        <v>3874</v>
      </c>
      <c r="C1316" s="423">
        <v>0</v>
      </c>
      <c r="D1316" s="423">
        <v>0</v>
      </c>
      <c r="E1316" s="423">
        <v>0</v>
      </c>
      <c r="F1316" s="423">
        <v>0</v>
      </c>
      <c r="G1316" s="423">
        <v>0</v>
      </c>
      <c r="H1316" s="423">
        <v>0</v>
      </c>
    </row>
    <row r="1317" spans="1:8" x14ac:dyDescent="0.3">
      <c r="A1317" s="419" t="s">
        <v>3875</v>
      </c>
      <c r="B1317" s="419" t="s">
        <v>3876</v>
      </c>
      <c r="C1317" s="423">
        <v>0</v>
      </c>
      <c r="D1317" s="423">
        <v>0</v>
      </c>
      <c r="E1317" s="423">
        <v>0</v>
      </c>
      <c r="F1317" s="423">
        <v>0</v>
      </c>
      <c r="G1317" s="423">
        <v>0</v>
      </c>
      <c r="H1317" s="423">
        <v>0</v>
      </c>
    </row>
    <row r="1318" spans="1:8" x14ac:dyDescent="0.3">
      <c r="A1318" s="419" t="s">
        <v>3877</v>
      </c>
      <c r="B1318" s="419" t="s">
        <v>3878</v>
      </c>
      <c r="C1318" s="423">
        <v>0</v>
      </c>
      <c r="D1318" s="423">
        <v>0</v>
      </c>
      <c r="E1318" s="423">
        <v>0</v>
      </c>
      <c r="F1318" s="423">
        <v>0</v>
      </c>
      <c r="G1318" s="423">
        <v>0</v>
      </c>
      <c r="H1318" s="423">
        <v>0</v>
      </c>
    </row>
    <row r="1319" spans="1:8" x14ac:dyDescent="0.3">
      <c r="A1319" s="419" t="s">
        <v>3879</v>
      </c>
      <c r="B1319" s="419" t="s">
        <v>3880</v>
      </c>
      <c r="C1319" s="423">
        <v>0</v>
      </c>
      <c r="D1319" s="423">
        <v>0</v>
      </c>
      <c r="E1319" s="423">
        <v>0</v>
      </c>
      <c r="F1319" s="423">
        <v>0</v>
      </c>
      <c r="G1319" s="423">
        <v>0</v>
      </c>
      <c r="H1319" s="423">
        <v>0</v>
      </c>
    </row>
    <row r="1320" spans="1:8" x14ac:dyDescent="0.3">
      <c r="A1320" s="419" t="s">
        <v>3881</v>
      </c>
      <c r="B1320" s="419" t="s">
        <v>2663</v>
      </c>
      <c r="C1320" s="423">
        <v>0</v>
      </c>
      <c r="D1320" s="423">
        <v>0</v>
      </c>
      <c r="E1320" s="423">
        <v>0</v>
      </c>
      <c r="F1320" s="423">
        <v>0</v>
      </c>
      <c r="G1320" s="423">
        <v>0</v>
      </c>
      <c r="H1320" s="423">
        <v>0</v>
      </c>
    </row>
    <row r="1321" spans="1:8" x14ac:dyDescent="0.3">
      <c r="A1321" s="419" t="s">
        <v>3882</v>
      </c>
      <c r="B1321" s="419" t="s">
        <v>44</v>
      </c>
      <c r="C1321" s="423">
        <v>0</v>
      </c>
      <c r="D1321" s="423">
        <v>0</v>
      </c>
      <c r="E1321" s="423">
        <v>0</v>
      </c>
      <c r="F1321" s="423">
        <v>0</v>
      </c>
      <c r="G1321" s="423">
        <v>0</v>
      </c>
      <c r="H1321" s="423">
        <v>0</v>
      </c>
    </row>
    <row r="1322" spans="1:8" x14ac:dyDescent="0.3">
      <c r="A1322" s="419" t="s">
        <v>3883</v>
      </c>
      <c r="B1322" s="419" t="s">
        <v>3261</v>
      </c>
      <c r="C1322" s="423">
        <v>0</v>
      </c>
      <c r="D1322" s="423">
        <v>0</v>
      </c>
      <c r="E1322" s="423">
        <v>0</v>
      </c>
      <c r="F1322" s="423">
        <v>0</v>
      </c>
      <c r="G1322" s="423">
        <v>0</v>
      </c>
      <c r="H1322" s="423">
        <v>0</v>
      </c>
    </row>
    <row r="1323" spans="1:8" x14ac:dyDescent="0.3">
      <c r="A1323" s="419" t="s">
        <v>3884</v>
      </c>
      <c r="B1323" s="419" t="s">
        <v>943</v>
      </c>
      <c r="C1323" s="423">
        <v>0</v>
      </c>
      <c r="D1323" s="423">
        <v>0</v>
      </c>
      <c r="E1323" s="423">
        <v>0</v>
      </c>
      <c r="F1323" s="423">
        <v>0</v>
      </c>
      <c r="G1323" s="423">
        <v>0</v>
      </c>
      <c r="H1323" s="423">
        <v>0</v>
      </c>
    </row>
    <row r="1324" spans="1:8" x14ac:dyDescent="0.3">
      <c r="A1324" s="419" t="s">
        <v>3885</v>
      </c>
      <c r="B1324" s="419" t="s">
        <v>3886</v>
      </c>
      <c r="C1324" s="423">
        <v>0</v>
      </c>
      <c r="D1324" s="423">
        <v>0</v>
      </c>
      <c r="E1324" s="423">
        <v>0</v>
      </c>
      <c r="F1324" s="423">
        <v>0</v>
      </c>
      <c r="G1324" s="423">
        <v>0</v>
      </c>
      <c r="H1324" s="423">
        <v>0</v>
      </c>
    </row>
    <row r="1325" spans="1:8" x14ac:dyDescent="0.3">
      <c r="A1325" s="419" t="s">
        <v>3887</v>
      </c>
      <c r="B1325" s="419" t="s">
        <v>690</v>
      </c>
      <c r="C1325" s="423">
        <v>0</v>
      </c>
      <c r="D1325" s="423">
        <v>0</v>
      </c>
      <c r="E1325" s="423">
        <v>0</v>
      </c>
      <c r="F1325" s="423">
        <v>0</v>
      </c>
      <c r="G1325" s="423">
        <v>0</v>
      </c>
      <c r="H1325" s="423">
        <v>0</v>
      </c>
    </row>
    <row r="1326" spans="1:8" x14ac:dyDescent="0.3">
      <c r="A1326" s="419" t="s">
        <v>3888</v>
      </c>
      <c r="B1326" s="419" t="s">
        <v>3889</v>
      </c>
      <c r="C1326" s="423">
        <v>0</v>
      </c>
      <c r="D1326" s="423">
        <v>0</v>
      </c>
      <c r="E1326" s="423">
        <v>0</v>
      </c>
      <c r="F1326" s="423">
        <v>0</v>
      </c>
      <c r="G1326" s="423">
        <v>0</v>
      </c>
      <c r="H1326" s="423">
        <v>0</v>
      </c>
    </row>
    <row r="1327" spans="1:8" x14ac:dyDescent="0.3">
      <c r="A1327" s="419" t="s">
        <v>3890</v>
      </c>
      <c r="B1327" s="419" t="s">
        <v>575</v>
      </c>
      <c r="C1327" s="423">
        <v>0</v>
      </c>
      <c r="D1327" s="423">
        <v>0</v>
      </c>
      <c r="E1327" s="423">
        <v>0</v>
      </c>
      <c r="F1327" s="423">
        <v>0</v>
      </c>
      <c r="G1327" s="423">
        <v>0</v>
      </c>
      <c r="H1327" s="423">
        <v>0</v>
      </c>
    </row>
    <row r="1328" spans="1:8" x14ac:dyDescent="0.3">
      <c r="A1328" s="419" t="s">
        <v>3891</v>
      </c>
      <c r="B1328" s="419" t="s">
        <v>993</v>
      </c>
      <c r="C1328" s="423">
        <v>0</v>
      </c>
      <c r="D1328" s="423">
        <v>0</v>
      </c>
      <c r="E1328" s="423">
        <v>0</v>
      </c>
      <c r="F1328" s="423">
        <v>0</v>
      </c>
      <c r="G1328" s="423">
        <v>0</v>
      </c>
      <c r="H1328" s="423">
        <v>0</v>
      </c>
    </row>
    <row r="1329" spans="1:8" x14ac:dyDescent="0.3">
      <c r="A1329" s="419" t="s">
        <v>3892</v>
      </c>
      <c r="B1329" s="419" t="s">
        <v>3893</v>
      </c>
      <c r="C1329" s="423">
        <v>0</v>
      </c>
      <c r="D1329" s="423">
        <v>0</v>
      </c>
      <c r="E1329" s="423">
        <v>0</v>
      </c>
      <c r="F1329" s="423">
        <v>0</v>
      </c>
      <c r="G1329" s="423">
        <v>0</v>
      </c>
      <c r="H1329" s="423">
        <v>0</v>
      </c>
    </row>
    <row r="1330" spans="1:8" x14ac:dyDescent="0.3">
      <c r="A1330" s="419" t="s">
        <v>3894</v>
      </c>
      <c r="B1330" s="419" t="s">
        <v>3895</v>
      </c>
      <c r="C1330" s="423">
        <v>0</v>
      </c>
      <c r="D1330" s="423">
        <v>0</v>
      </c>
      <c r="E1330" s="423">
        <v>0</v>
      </c>
      <c r="F1330" s="423">
        <v>0</v>
      </c>
      <c r="G1330" s="423">
        <v>0</v>
      </c>
      <c r="H1330" s="423">
        <v>0</v>
      </c>
    </row>
    <row r="1331" spans="1:8" x14ac:dyDescent="0.3">
      <c r="A1331" s="419" t="s">
        <v>3896</v>
      </c>
      <c r="B1331" s="419" t="s">
        <v>3897</v>
      </c>
      <c r="C1331" s="423">
        <v>0</v>
      </c>
      <c r="D1331" s="423">
        <v>0</v>
      </c>
      <c r="E1331" s="423">
        <v>0</v>
      </c>
      <c r="F1331" s="423">
        <v>0</v>
      </c>
      <c r="G1331" s="423">
        <v>0</v>
      </c>
      <c r="H1331" s="423">
        <v>0</v>
      </c>
    </row>
    <row r="1332" spans="1:8" x14ac:dyDescent="0.3">
      <c r="A1332" s="419" t="s">
        <v>3898</v>
      </c>
      <c r="B1332" s="419" t="s">
        <v>3899</v>
      </c>
      <c r="C1332" s="423">
        <v>0</v>
      </c>
      <c r="D1332" s="423">
        <v>0</v>
      </c>
      <c r="E1332" s="423">
        <v>0</v>
      </c>
      <c r="F1332" s="423">
        <v>0</v>
      </c>
      <c r="G1332" s="423">
        <v>0</v>
      </c>
      <c r="H1332" s="423">
        <v>0</v>
      </c>
    </row>
    <row r="1333" spans="1:8" x14ac:dyDescent="0.3">
      <c r="A1333" s="419" t="s">
        <v>3900</v>
      </c>
      <c r="B1333" s="419" t="s">
        <v>1087</v>
      </c>
      <c r="C1333" s="423">
        <v>0</v>
      </c>
      <c r="D1333" s="423">
        <v>0</v>
      </c>
      <c r="E1333" s="423">
        <v>0</v>
      </c>
      <c r="F1333" s="423">
        <v>0</v>
      </c>
      <c r="G1333" s="423">
        <v>0</v>
      </c>
      <c r="H1333" s="423">
        <v>0</v>
      </c>
    </row>
    <row r="1334" spans="1:8" x14ac:dyDescent="0.3">
      <c r="A1334" s="419" t="s">
        <v>3901</v>
      </c>
      <c r="B1334" s="419" t="s">
        <v>3902</v>
      </c>
      <c r="C1334" s="423">
        <v>0</v>
      </c>
      <c r="D1334" s="423">
        <v>0</v>
      </c>
      <c r="E1334" s="423">
        <v>0</v>
      </c>
      <c r="F1334" s="423">
        <v>0</v>
      </c>
      <c r="G1334" s="423">
        <v>0</v>
      </c>
      <c r="H1334" s="423">
        <v>0</v>
      </c>
    </row>
    <row r="1335" spans="1:8" x14ac:dyDescent="0.3">
      <c r="A1335" s="419" t="s">
        <v>3903</v>
      </c>
      <c r="B1335" s="419" t="s">
        <v>3904</v>
      </c>
      <c r="C1335" s="423">
        <v>0</v>
      </c>
      <c r="D1335" s="423">
        <v>0</v>
      </c>
      <c r="E1335" s="423">
        <v>0</v>
      </c>
      <c r="F1335" s="423">
        <v>0</v>
      </c>
      <c r="G1335" s="423">
        <v>0</v>
      </c>
      <c r="H1335" s="423">
        <v>0</v>
      </c>
    </row>
    <row r="1336" spans="1:8" x14ac:dyDescent="0.3">
      <c r="A1336" s="419" t="s">
        <v>3905</v>
      </c>
      <c r="B1336" s="419" t="s">
        <v>3906</v>
      </c>
      <c r="C1336" s="423">
        <v>0</v>
      </c>
      <c r="D1336" s="423">
        <v>0</v>
      </c>
      <c r="E1336" s="423">
        <v>0</v>
      </c>
      <c r="F1336" s="423">
        <v>0</v>
      </c>
      <c r="G1336" s="423">
        <v>0</v>
      </c>
      <c r="H1336" s="423">
        <v>0</v>
      </c>
    </row>
    <row r="1337" spans="1:8" x14ac:dyDescent="0.3">
      <c r="A1337" s="419" t="s">
        <v>3907</v>
      </c>
      <c r="B1337" s="419" t="s">
        <v>3908</v>
      </c>
      <c r="C1337" s="423">
        <v>0</v>
      </c>
      <c r="D1337" s="423">
        <v>0</v>
      </c>
      <c r="E1337" s="423">
        <v>0</v>
      </c>
      <c r="F1337" s="423">
        <v>0</v>
      </c>
      <c r="G1337" s="423">
        <v>0</v>
      </c>
      <c r="H1337" s="423">
        <v>0</v>
      </c>
    </row>
    <row r="1338" spans="1:8" x14ac:dyDescent="0.3">
      <c r="A1338" s="419" t="s">
        <v>3909</v>
      </c>
      <c r="B1338" s="419" t="s">
        <v>3910</v>
      </c>
      <c r="C1338" s="423">
        <v>0</v>
      </c>
      <c r="D1338" s="423">
        <v>0</v>
      </c>
      <c r="E1338" s="423">
        <v>0</v>
      </c>
      <c r="F1338" s="423">
        <v>0</v>
      </c>
      <c r="G1338" s="423">
        <v>0</v>
      </c>
      <c r="H1338" s="423">
        <v>0</v>
      </c>
    </row>
    <row r="1339" spans="1:8" x14ac:dyDescent="0.3">
      <c r="A1339" s="419" t="s">
        <v>3911</v>
      </c>
      <c r="B1339" s="419" t="s">
        <v>3912</v>
      </c>
      <c r="C1339" s="423">
        <v>0</v>
      </c>
      <c r="D1339" s="423">
        <v>0</v>
      </c>
      <c r="E1339" s="423">
        <v>0</v>
      </c>
      <c r="F1339" s="423">
        <v>0</v>
      </c>
      <c r="G1339" s="423">
        <v>0</v>
      </c>
      <c r="H1339" s="423">
        <v>0</v>
      </c>
    </row>
    <row r="1340" spans="1:8" x14ac:dyDescent="0.3">
      <c r="A1340" s="419" t="s">
        <v>3913</v>
      </c>
      <c r="B1340" s="419" t="s">
        <v>3914</v>
      </c>
      <c r="C1340" s="423">
        <v>0</v>
      </c>
      <c r="D1340" s="423">
        <v>0</v>
      </c>
      <c r="E1340" s="423">
        <v>0</v>
      </c>
      <c r="F1340" s="423">
        <v>0</v>
      </c>
      <c r="G1340" s="423">
        <v>0</v>
      </c>
      <c r="H1340" s="423">
        <v>0</v>
      </c>
    </row>
    <row r="1341" spans="1:8" x14ac:dyDescent="0.3">
      <c r="A1341" s="419" t="s">
        <v>3915</v>
      </c>
      <c r="B1341" s="419" t="s">
        <v>3916</v>
      </c>
      <c r="C1341" s="423">
        <v>0</v>
      </c>
      <c r="D1341" s="423">
        <v>0</v>
      </c>
      <c r="E1341" s="423">
        <v>0</v>
      </c>
      <c r="F1341" s="423">
        <v>0</v>
      </c>
      <c r="G1341" s="423">
        <v>0</v>
      </c>
      <c r="H1341" s="423">
        <v>0</v>
      </c>
    </row>
    <row r="1342" spans="1:8" x14ac:dyDescent="0.3">
      <c r="A1342" s="419" t="s">
        <v>3917</v>
      </c>
      <c r="B1342" s="419" t="s">
        <v>3918</v>
      </c>
      <c r="C1342" s="423">
        <v>0</v>
      </c>
      <c r="D1342" s="423">
        <v>0</v>
      </c>
      <c r="E1342" s="423">
        <v>0</v>
      </c>
      <c r="F1342" s="423">
        <v>0</v>
      </c>
      <c r="G1342" s="423">
        <v>0</v>
      </c>
      <c r="H1342" s="423">
        <v>0</v>
      </c>
    </row>
    <row r="1343" spans="1:8" x14ac:dyDescent="0.3">
      <c r="A1343" s="419" t="s">
        <v>3919</v>
      </c>
      <c r="B1343" s="419" t="s">
        <v>3920</v>
      </c>
      <c r="C1343" s="423">
        <v>0</v>
      </c>
      <c r="D1343" s="423">
        <v>0</v>
      </c>
      <c r="E1343" s="423">
        <v>0</v>
      </c>
      <c r="F1343" s="423">
        <v>0</v>
      </c>
      <c r="G1343" s="423">
        <v>0</v>
      </c>
      <c r="H1343" s="423">
        <v>0</v>
      </c>
    </row>
    <row r="1344" spans="1:8" x14ac:dyDescent="0.3">
      <c r="A1344" s="419" t="s">
        <v>3921</v>
      </c>
      <c r="B1344" s="419" t="s">
        <v>3922</v>
      </c>
      <c r="C1344" s="423">
        <v>0</v>
      </c>
      <c r="D1344" s="423">
        <v>0</v>
      </c>
      <c r="E1344" s="423">
        <v>0</v>
      </c>
      <c r="F1344" s="423">
        <v>0</v>
      </c>
      <c r="G1344" s="423">
        <v>0</v>
      </c>
      <c r="H1344" s="423">
        <v>0</v>
      </c>
    </row>
    <row r="1345" spans="1:8" x14ac:dyDescent="0.3">
      <c r="A1345" s="419" t="s">
        <v>3923</v>
      </c>
      <c r="B1345" s="419" t="s">
        <v>3924</v>
      </c>
      <c r="C1345" s="423">
        <v>0</v>
      </c>
      <c r="D1345" s="423">
        <v>0</v>
      </c>
      <c r="E1345" s="423">
        <v>0</v>
      </c>
      <c r="F1345" s="423">
        <v>0</v>
      </c>
      <c r="G1345" s="423">
        <v>0</v>
      </c>
      <c r="H1345" s="423">
        <v>0</v>
      </c>
    </row>
    <row r="1346" spans="1:8" x14ac:dyDescent="0.3">
      <c r="A1346" s="419" t="s">
        <v>3925</v>
      </c>
      <c r="B1346" s="419" t="s">
        <v>3926</v>
      </c>
      <c r="C1346" s="423">
        <v>0</v>
      </c>
      <c r="D1346" s="423">
        <v>0</v>
      </c>
      <c r="E1346" s="423">
        <v>0</v>
      </c>
      <c r="F1346" s="423">
        <v>0</v>
      </c>
      <c r="G1346" s="423">
        <v>0</v>
      </c>
      <c r="H1346" s="423">
        <v>0</v>
      </c>
    </row>
    <row r="1347" spans="1:8" x14ac:dyDescent="0.3">
      <c r="A1347" s="419" t="s">
        <v>3927</v>
      </c>
      <c r="B1347" s="419" t="s">
        <v>3928</v>
      </c>
      <c r="C1347" s="423">
        <v>0</v>
      </c>
      <c r="D1347" s="423">
        <v>0</v>
      </c>
      <c r="E1347" s="423">
        <v>0</v>
      </c>
      <c r="F1347" s="423">
        <v>0</v>
      </c>
      <c r="G1347" s="423">
        <v>0</v>
      </c>
      <c r="H1347" s="423">
        <v>0</v>
      </c>
    </row>
    <row r="1348" spans="1:8" x14ac:dyDescent="0.3">
      <c r="A1348" s="419" t="s">
        <v>3929</v>
      </c>
      <c r="B1348" s="419" t="s">
        <v>3930</v>
      </c>
      <c r="C1348" s="423">
        <v>0</v>
      </c>
      <c r="D1348" s="423">
        <v>0</v>
      </c>
      <c r="E1348" s="423">
        <v>0</v>
      </c>
      <c r="F1348" s="423">
        <v>0</v>
      </c>
      <c r="G1348" s="423">
        <v>0</v>
      </c>
      <c r="H1348" s="423">
        <v>0</v>
      </c>
    </row>
    <row r="1349" spans="1:8" x14ac:dyDescent="0.3">
      <c r="A1349" s="419" t="s">
        <v>3931</v>
      </c>
      <c r="B1349" s="419" t="s">
        <v>3932</v>
      </c>
      <c r="C1349" s="423">
        <v>0</v>
      </c>
      <c r="D1349" s="423">
        <v>0</v>
      </c>
      <c r="E1349" s="423">
        <v>0</v>
      </c>
      <c r="F1349" s="423">
        <v>0</v>
      </c>
      <c r="G1349" s="423">
        <v>0</v>
      </c>
      <c r="H1349" s="423">
        <v>0</v>
      </c>
    </row>
    <row r="1350" spans="1:8" x14ac:dyDescent="0.3">
      <c r="A1350" s="419" t="s">
        <v>3933</v>
      </c>
      <c r="B1350" s="419" t="s">
        <v>3934</v>
      </c>
      <c r="C1350" s="423">
        <v>0</v>
      </c>
      <c r="D1350" s="423">
        <v>0</v>
      </c>
      <c r="E1350" s="423">
        <v>0</v>
      </c>
      <c r="F1350" s="423">
        <v>0</v>
      </c>
      <c r="G1350" s="423">
        <v>0</v>
      </c>
      <c r="H1350" s="423">
        <v>0</v>
      </c>
    </row>
    <row r="1351" spans="1:8" x14ac:dyDescent="0.3">
      <c r="A1351" s="419" t="s">
        <v>3935</v>
      </c>
      <c r="B1351" s="419" t="s">
        <v>3936</v>
      </c>
      <c r="C1351" s="423">
        <v>0</v>
      </c>
      <c r="D1351" s="423">
        <v>0</v>
      </c>
      <c r="E1351" s="423">
        <v>0</v>
      </c>
      <c r="F1351" s="423">
        <v>0</v>
      </c>
      <c r="G1351" s="423">
        <v>0</v>
      </c>
      <c r="H1351" s="423">
        <v>0</v>
      </c>
    </row>
    <row r="1352" spans="1:8" x14ac:dyDescent="0.3">
      <c r="A1352" s="419" t="s">
        <v>3937</v>
      </c>
      <c r="B1352" s="419" t="s">
        <v>3938</v>
      </c>
      <c r="C1352" s="423">
        <v>0</v>
      </c>
      <c r="D1352" s="423">
        <v>0</v>
      </c>
      <c r="E1352" s="423">
        <v>0</v>
      </c>
      <c r="F1352" s="423">
        <v>0</v>
      </c>
      <c r="G1352" s="423">
        <v>0</v>
      </c>
      <c r="H1352" s="423">
        <v>0</v>
      </c>
    </row>
    <row r="1353" spans="1:8" x14ac:dyDescent="0.3">
      <c r="A1353" s="419" t="s">
        <v>3939</v>
      </c>
      <c r="B1353" s="419" t="s">
        <v>3940</v>
      </c>
      <c r="C1353" s="423">
        <v>0</v>
      </c>
      <c r="D1353" s="423">
        <v>0</v>
      </c>
      <c r="E1353" s="423">
        <v>0</v>
      </c>
      <c r="F1353" s="423">
        <v>0</v>
      </c>
      <c r="G1353" s="423">
        <v>0</v>
      </c>
      <c r="H1353" s="423">
        <v>0</v>
      </c>
    </row>
    <row r="1354" spans="1:8" x14ac:dyDescent="0.3">
      <c r="A1354" s="419" t="s">
        <v>3941</v>
      </c>
      <c r="B1354" s="419" t="s">
        <v>3942</v>
      </c>
      <c r="C1354" s="423">
        <v>0</v>
      </c>
      <c r="D1354" s="423">
        <v>0</v>
      </c>
      <c r="E1354" s="423">
        <v>0</v>
      </c>
      <c r="F1354" s="423">
        <v>0</v>
      </c>
      <c r="G1354" s="423">
        <v>0</v>
      </c>
      <c r="H1354" s="423">
        <v>0</v>
      </c>
    </row>
    <row r="1355" spans="1:8" x14ac:dyDescent="0.3">
      <c r="A1355" s="419" t="s">
        <v>3943</v>
      </c>
      <c r="B1355" s="419" t="s">
        <v>3944</v>
      </c>
      <c r="C1355" s="423">
        <v>0</v>
      </c>
      <c r="D1355" s="423">
        <v>0</v>
      </c>
      <c r="E1355" s="423">
        <v>0</v>
      </c>
      <c r="F1355" s="423">
        <v>0</v>
      </c>
      <c r="G1355" s="423">
        <v>0</v>
      </c>
      <c r="H1355" s="423">
        <v>0</v>
      </c>
    </row>
    <row r="1356" spans="1:8" x14ac:dyDescent="0.3">
      <c r="A1356" s="419" t="s">
        <v>3945</v>
      </c>
      <c r="B1356" s="419" t="s">
        <v>3946</v>
      </c>
      <c r="C1356" s="423">
        <v>0</v>
      </c>
      <c r="D1356" s="423">
        <v>0</v>
      </c>
      <c r="E1356" s="423">
        <v>0</v>
      </c>
      <c r="F1356" s="423">
        <v>0</v>
      </c>
      <c r="G1356" s="423">
        <v>0</v>
      </c>
      <c r="H1356" s="423">
        <v>0</v>
      </c>
    </row>
    <row r="1357" spans="1:8" x14ac:dyDescent="0.3">
      <c r="A1357" s="419" t="s">
        <v>3947</v>
      </c>
      <c r="B1357" s="419" t="s">
        <v>3948</v>
      </c>
      <c r="C1357" s="423">
        <v>0</v>
      </c>
      <c r="D1357" s="423">
        <v>0</v>
      </c>
      <c r="E1357" s="423">
        <v>0</v>
      </c>
      <c r="F1357" s="423">
        <v>0</v>
      </c>
      <c r="G1357" s="423">
        <v>0</v>
      </c>
      <c r="H1357" s="423">
        <v>0</v>
      </c>
    </row>
    <row r="1358" spans="1:8" x14ac:dyDescent="0.3">
      <c r="A1358" s="419" t="s">
        <v>3949</v>
      </c>
      <c r="B1358" s="419" t="s">
        <v>3950</v>
      </c>
      <c r="C1358" s="423">
        <v>0</v>
      </c>
      <c r="D1358" s="423">
        <v>0</v>
      </c>
      <c r="E1358" s="423">
        <v>0</v>
      </c>
      <c r="F1358" s="423">
        <v>0</v>
      </c>
      <c r="G1358" s="423">
        <v>0</v>
      </c>
      <c r="H1358" s="423">
        <v>0</v>
      </c>
    </row>
    <row r="1359" spans="1:8" x14ac:dyDescent="0.3">
      <c r="A1359" s="419" t="s">
        <v>3951</v>
      </c>
      <c r="B1359" s="419" t="s">
        <v>3952</v>
      </c>
      <c r="C1359" s="423">
        <v>0</v>
      </c>
      <c r="D1359" s="423">
        <v>0</v>
      </c>
      <c r="E1359" s="423">
        <v>0</v>
      </c>
      <c r="F1359" s="423">
        <v>0</v>
      </c>
      <c r="G1359" s="423">
        <v>0</v>
      </c>
      <c r="H1359" s="423">
        <v>0</v>
      </c>
    </row>
    <row r="1360" spans="1:8" x14ac:dyDescent="0.3">
      <c r="A1360" s="419" t="s">
        <v>3953</v>
      </c>
      <c r="B1360" s="419" t="s">
        <v>3954</v>
      </c>
      <c r="C1360" s="423">
        <v>0</v>
      </c>
      <c r="D1360" s="423">
        <v>0</v>
      </c>
      <c r="E1360" s="423">
        <v>0</v>
      </c>
      <c r="F1360" s="423">
        <v>0</v>
      </c>
      <c r="G1360" s="423">
        <v>0</v>
      </c>
      <c r="H1360" s="423">
        <v>0</v>
      </c>
    </row>
    <row r="1361" spans="1:8" x14ac:dyDescent="0.3">
      <c r="A1361" s="419" t="s">
        <v>3955</v>
      </c>
      <c r="B1361" s="419" t="s">
        <v>3956</v>
      </c>
      <c r="C1361" s="423">
        <v>0</v>
      </c>
      <c r="D1361" s="423">
        <v>0</v>
      </c>
      <c r="E1361" s="423">
        <v>0</v>
      </c>
      <c r="F1361" s="423">
        <v>0</v>
      </c>
      <c r="G1361" s="423">
        <v>0</v>
      </c>
      <c r="H1361" s="423">
        <v>0</v>
      </c>
    </row>
    <row r="1362" spans="1:8" x14ac:dyDescent="0.3">
      <c r="A1362" s="419" t="s">
        <v>3957</v>
      </c>
      <c r="B1362" s="419" t="s">
        <v>3958</v>
      </c>
      <c r="C1362" s="423">
        <v>0</v>
      </c>
      <c r="D1362" s="423">
        <v>0</v>
      </c>
      <c r="E1362" s="423">
        <v>0</v>
      </c>
      <c r="F1362" s="423">
        <v>0</v>
      </c>
      <c r="G1362" s="423">
        <v>0</v>
      </c>
      <c r="H1362" s="423">
        <v>0</v>
      </c>
    </row>
    <row r="1363" spans="1:8" x14ac:dyDescent="0.3">
      <c r="A1363" s="419" t="s">
        <v>3959</v>
      </c>
      <c r="B1363" s="419" t="s">
        <v>3960</v>
      </c>
      <c r="C1363" s="423">
        <v>0</v>
      </c>
      <c r="D1363" s="423">
        <v>0</v>
      </c>
      <c r="E1363" s="423">
        <v>0</v>
      </c>
      <c r="F1363" s="423">
        <v>0</v>
      </c>
      <c r="G1363" s="423">
        <v>0</v>
      </c>
      <c r="H1363" s="423">
        <v>0</v>
      </c>
    </row>
    <row r="1364" spans="1:8" x14ac:dyDescent="0.3">
      <c r="A1364" s="419" t="s">
        <v>3961</v>
      </c>
      <c r="B1364" s="419" t="s">
        <v>3962</v>
      </c>
      <c r="C1364" s="423">
        <v>0</v>
      </c>
      <c r="D1364" s="423">
        <v>0</v>
      </c>
      <c r="E1364" s="423">
        <v>0</v>
      </c>
      <c r="F1364" s="423">
        <v>0</v>
      </c>
      <c r="G1364" s="423">
        <v>0</v>
      </c>
      <c r="H1364" s="423">
        <v>0</v>
      </c>
    </row>
    <row r="1365" spans="1:8" x14ac:dyDescent="0.3">
      <c r="A1365" s="419" t="s">
        <v>3963</v>
      </c>
      <c r="B1365" s="419" t="s">
        <v>3964</v>
      </c>
      <c r="C1365" s="423">
        <v>0</v>
      </c>
      <c r="D1365" s="423">
        <v>0</v>
      </c>
      <c r="E1365" s="423">
        <v>0</v>
      </c>
      <c r="F1365" s="423">
        <v>0</v>
      </c>
      <c r="G1365" s="423">
        <v>0</v>
      </c>
      <c r="H1365" s="423">
        <v>0</v>
      </c>
    </row>
    <row r="1366" spans="1:8" x14ac:dyDescent="0.3">
      <c r="A1366" s="419" t="s">
        <v>3965</v>
      </c>
      <c r="B1366" s="419" t="s">
        <v>3966</v>
      </c>
      <c r="C1366" s="423">
        <v>0</v>
      </c>
      <c r="D1366" s="423">
        <v>0</v>
      </c>
      <c r="E1366" s="423">
        <v>0</v>
      </c>
      <c r="F1366" s="423">
        <v>0</v>
      </c>
      <c r="G1366" s="423">
        <v>0</v>
      </c>
      <c r="H1366" s="423">
        <v>0</v>
      </c>
    </row>
    <row r="1367" spans="1:8" x14ac:dyDescent="0.3">
      <c r="A1367" s="419" t="s">
        <v>3967</v>
      </c>
      <c r="B1367" s="419" t="s">
        <v>3968</v>
      </c>
      <c r="C1367" s="423">
        <v>0</v>
      </c>
      <c r="D1367" s="423">
        <v>0</v>
      </c>
      <c r="E1367" s="423">
        <v>0</v>
      </c>
      <c r="F1367" s="423">
        <v>0</v>
      </c>
      <c r="G1367" s="423">
        <v>0</v>
      </c>
      <c r="H1367" s="423">
        <v>0</v>
      </c>
    </row>
    <row r="1368" spans="1:8" x14ac:dyDescent="0.3">
      <c r="A1368" s="419" t="s">
        <v>3969</v>
      </c>
      <c r="B1368" s="419" t="s">
        <v>3970</v>
      </c>
      <c r="C1368" s="423">
        <v>0</v>
      </c>
      <c r="D1368" s="423">
        <v>0</v>
      </c>
      <c r="E1368" s="423">
        <v>0</v>
      </c>
      <c r="F1368" s="423">
        <v>0</v>
      </c>
      <c r="G1368" s="423">
        <v>0</v>
      </c>
      <c r="H1368" s="423">
        <v>0</v>
      </c>
    </row>
    <row r="1369" spans="1:8" x14ac:dyDescent="0.3">
      <c r="A1369" s="419" t="s">
        <v>3971</v>
      </c>
      <c r="B1369" s="419" t="s">
        <v>3972</v>
      </c>
      <c r="C1369" s="423">
        <v>0</v>
      </c>
      <c r="D1369" s="423">
        <v>0</v>
      </c>
      <c r="E1369" s="423">
        <v>0</v>
      </c>
      <c r="F1369" s="423">
        <v>0</v>
      </c>
      <c r="G1369" s="423">
        <v>0</v>
      </c>
      <c r="H1369" s="423">
        <v>0</v>
      </c>
    </row>
    <row r="1370" spans="1:8" x14ac:dyDescent="0.3">
      <c r="A1370" s="419" t="s">
        <v>3973</v>
      </c>
      <c r="B1370" s="419" t="s">
        <v>3974</v>
      </c>
      <c r="C1370" s="423">
        <v>0</v>
      </c>
      <c r="D1370" s="423">
        <v>0</v>
      </c>
      <c r="E1370" s="423">
        <v>111</v>
      </c>
      <c r="F1370" s="423">
        <v>111</v>
      </c>
      <c r="G1370" s="423">
        <v>-111</v>
      </c>
      <c r="H1370" s="423">
        <v>100</v>
      </c>
    </row>
    <row r="1371" spans="1:8" x14ac:dyDescent="0.3">
      <c r="A1371" s="419" t="s">
        <v>3975</v>
      </c>
      <c r="B1371" s="419" t="s">
        <v>3976</v>
      </c>
      <c r="C1371" s="423">
        <v>0</v>
      </c>
      <c r="D1371" s="423">
        <v>0</v>
      </c>
      <c r="E1371" s="423">
        <v>0</v>
      </c>
      <c r="F1371" s="423">
        <v>0</v>
      </c>
      <c r="G1371" s="423">
        <v>0</v>
      </c>
      <c r="H1371" s="423">
        <v>0</v>
      </c>
    </row>
    <row r="1372" spans="1:8" x14ac:dyDescent="0.3">
      <c r="A1372" s="419" t="s">
        <v>3977</v>
      </c>
      <c r="B1372" s="419" t="s">
        <v>3978</v>
      </c>
      <c r="C1372" s="423">
        <v>0</v>
      </c>
      <c r="D1372" s="423">
        <v>0</v>
      </c>
      <c r="E1372" s="423">
        <v>0</v>
      </c>
      <c r="F1372" s="423">
        <v>0</v>
      </c>
      <c r="G1372" s="423">
        <v>0</v>
      </c>
      <c r="H1372" s="423">
        <v>0</v>
      </c>
    </row>
    <row r="1373" spans="1:8" x14ac:dyDescent="0.3">
      <c r="A1373" s="419" t="s">
        <v>3979</v>
      </c>
      <c r="B1373" s="419" t="s">
        <v>3980</v>
      </c>
      <c r="C1373" s="423">
        <v>0</v>
      </c>
      <c r="D1373" s="423">
        <v>0</v>
      </c>
      <c r="E1373" s="423">
        <v>0</v>
      </c>
      <c r="F1373" s="423">
        <v>0</v>
      </c>
      <c r="G1373" s="423">
        <v>0</v>
      </c>
      <c r="H1373" s="423">
        <v>0</v>
      </c>
    </row>
    <row r="1374" spans="1:8" x14ac:dyDescent="0.3">
      <c r="A1374" s="419" t="s">
        <v>3981</v>
      </c>
      <c r="B1374" s="419" t="s">
        <v>3982</v>
      </c>
      <c r="C1374" s="423">
        <v>0</v>
      </c>
      <c r="D1374" s="423">
        <v>0</v>
      </c>
      <c r="E1374" s="423">
        <v>0</v>
      </c>
      <c r="F1374" s="423">
        <v>0</v>
      </c>
      <c r="G1374" s="423">
        <v>0</v>
      </c>
      <c r="H1374" s="423">
        <v>0</v>
      </c>
    </row>
    <row r="1375" spans="1:8" x14ac:dyDescent="0.3">
      <c r="A1375" s="419" t="s">
        <v>3983</v>
      </c>
      <c r="B1375" s="419" t="s">
        <v>3984</v>
      </c>
      <c r="C1375" s="423">
        <v>0</v>
      </c>
      <c r="D1375" s="423">
        <v>0</v>
      </c>
      <c r="E1375" s="423">
        <v>0</v>
      </c>
      <c r="F1375" s="423">
        <v>0</v>
      </c>
      <c r="G1375" s="423">
        <v>0</v>
      </c>
      <c r="H1375" s="423">
        <v>0</v>
      </c>
    </row>
    <row r="1376" spans="1:8" x14ac:dyDescent="0.3">
      <c r="A1376" s="419" t="s">
        <v>3985</v>
      </c>
      <c r="B1376" s="419" t="s">
        <v>3986</v>
      </c>
      <c r="C1376" s="423">
        <v>0</v>
      </c>
      <c r="D1376" s="423">
        <v>0</v>
      </c>
      <c r="E1376" s="423">
        <v>0</v>
      </c>
      <c r="F1376" s="423">
        <v>0</v>
      </c>
      <c r="G1376" s="423">
        <v>0</v>
      </c>
      <c r="H1376" s="423">
        <v>0</v>
      </c>
    </row>
    <row r="1377" spans="1:8" x14ac:dyDescent="0.3">
      <c r="A1377" s="419" t="s">
        <v>3987</v>
      </c>
      <c r="B1377" s="419" t="s">
        <v>3988</v>
      </c>
      <c r="C1377" s="423">
        <v>0</v>
      </c>
      <c r="D1377" s="423">
        <v>0</v>
      </c>
      <c r="E1377" s="423">
        <v>0</v>
      </c>
      <c r="F1377" s="423">
        <v>0</v>
      </c>
      <c r="G1377" s="423">
        <v>0</v>
      </c>
      <c r="H1377" s="423">
        <v>0</v>
      </c>
    </row>
    <row r="1378" spans="1:8" x14ac:dyDescent="0.3">
      <c r="A1378" s="419" t="s">
        <v>3989</v>
      </c>
      <c r="B1378" s="419" t="s">
        <v>3990</v>
      </c>
      <c r="C1378" s="423">
        <v>0</v>
      </c>
      <c r="D1378" s="423">
        <v>0</v>
      </c>
      <c r="E1378" s="423">
        <v>0</v>
      </c>
      <c r="F1378" s="423">
        <v>0</v>
      </c>
      <c r="G1378" s="423">
        <v>0</v>
      </c>
      <c r="H1378" s="423">
        <v>0</v>
      </c>
    </row>
    <row r="1379" spans="1:8" x14ac:dyDescent="0.3">
      <c r="A1379" s="419" t="s">
        <v>3991</v>
      </c>
      <c r="B1379" s="419" t="s">
        <v>3992</v>
      </c>
      <c r="C1379" s="423">
        <v>0</v>
      </c>
      <c r="D1379" s="423">
        <v>0</v>
      </c>
      <c r="E1379" s="423">
        <v>0</v>
      </c>
      <c r="F1379" s="423">
        <v>0</v>
      </c>
      <c r="G1379" s="423">
        <v>0</v>
      </c>
      <c r="H1379" s="423">
        <v>0</v>
      </c>
    </row>
    <row r="1380" spans="1:8" x14ac:dyDescent="0.3">
      <c r="A1380" s="419" t="s">
        <v>3993</v>
      </c>
      <c r="B1380" s="419" t="s">
        <v>3994</v>
      </c>
      <c r="C1380" s="423">
        <v>0</v>
      </c>
      <c r="D1380" s="423">
        <v>0</v>
      </c>
      <c r="E1380" s="423">
        <v>0</v>
      </c>
      <c r="F1380" s="423">
        <v>0</v>
      </c>
      <c r="G1380" s="423">
        <v>0</v>
      </c>
      <c r="H1380" s="423">
        <v>0</v>
      </c>
    </row>
    <row r="1381" spans="1:8" x14ac:dyDescent="0.3">
      <c r="A1381" s="419" t="s">
        <v>3995</v>
      </c>
      <c r="B1381" s="419" t="s">
        <v>3996</v>
      </c>
      <c r="C1381" s="423">
        <v>0</v>
      </c>
      <c r="D1381" s="423">
        <v>0</v>
      </c>
      <c r="E1381" s="423">
        <v>0</v>
      </c>
      <c r="F1381" s="423">
        <v>0</v>
      </c>
      <c r="G1381" s="423">
        <v>0</v>
      </c>
      <c r="H1381" s="423">
        <v>0</v>
      </c>
    </row>
    <row r="1382" spans="1:8" x14ac:dyDescent="0.3">
      <c r="A1382" s="419" t="s">
        <v>3997</v>
      </c>
      <c r="B1382" s="419" t="s">
        <v>3998</v>
      </c>
      <c r="C1382" s="423">
        <v>0</v>
      </c>
      <c r="D1382" s="423">
        <v>0</v>
      </c>
      <c r="E1382" s="423">
        <v>0</v>
      </c>
      <c r="F1382" s="423">
        <v>0</v>
      </c>
      <c r="G1382" s="423">
        <v>0</v>
      </c>
      <c r="H1382" s="423">
        <v>0</v>
      </c>
    </row>
    <row r="1383" spans="1:8" x14ac:dyDescent="0.3">
      <c r="A1383" s="419" t="s">
        <v>3999</v>
      </c>
      <c r="B1383" s="419" t="s">
        <v>4000</v>
      </c>
      <c r="C1383" s="423">
        <v>0</v>
      </c>
      <c r="D1383" s="423">
        <v>0</v>
      </c>
      <c r="E1383" s="423">
        <v>0</v>
      </c>
      <c r="F1383" s="423">
        <v>0</v>
      </c>
      <c r="G1383" s="423">
        <v>0</v>
      </c>
      <c r="H1383" s="423">
        <v>0</v>
      </c>
    </row>
    <row r="1384" spans="1:8" x14ac:dyDescent="0.3">
      <c r="A1384" s="419" t="s">
        <v>4001</v>
      </c>
      <c r="B1384" s="419" t="s">
        <v>4002</v>
      </c>
      <c r="C1384" s="423">
        <v>0</v>
      </c>
      <c r="D1384" s="423">
        <v>0</v>
      </c>
      <c r="E1384" s="423">
        <v>0</v>
      </c>
      <c r="F1384" s="423">
        <v>0</v>
      </c>
      <c r="G1384" s="423">
        <v>0</v>
      </c>
      <c r="H1384" s="423">
        <v>0</v>
      </c>
    </row>
    <row r="1385" spans="1:8" x14ac:dyDescent="0.3">
      <c r="A1385" s="419" t="s">
        <v>4003</v>
      </c>
      <c r="B1385" s="419" t="s">
        <v>4004</v>
      </c>
      <c r="C1385" s="423">
        <v>0</v>
      </c>
      <c r="D1385" s="423">
        <v>0</v>
      </c>
      <c r="E1385" s="423">
        <v>0</v>
      </c>
      <c r="F1385" s="423">
        <v>0</v>
      </c>
      <c r="G1385" s="423">
        <v>0</v>
      </c>
      <c r="H1385" s="423">
        <v>0</v>
      </c>
    </row>
    <row r="1386" spans="1:8" x14ac:dyDescent="0.3">
      <c r="A1386" s="419" t="s">
        <v>4005</v>
      </c>
      <c r="B1386" s="419" t="s">
        <v>4006</v>
      </c>
      <c r="C1386" s="423">
        <v>0</v>
      </c>
      <c r="D1386" s="423">
        <v>0</v>
      </c>
      <c r="E1386" s="423">
        <v>0</v>
      </c>
      <c r="F1386" s="423">
        <v>0</v>
      </c>
      <c r="G1386" s="423">
        <v>0</v>
      </c>
      <c r="H1386" s="423">
        <v>0</v>
      </c>
    </row>
    <row r="1387" spans="1:8" x14ac:dyDescent="0.3">
      <c r="A1387" s="419" t="s">
        <v>4007</v>
      </c>
      <c r="B1387" s="419" t="s">
        <v>4008</v>
      </c>
      <c r="C1387" s="423">
        <v>0</v>
      </c>
      <c r="D1387" s="423">
        <v>0</v>
      </c>
      <c r="E1387" s="423">
        <v>0</v>
      </c>
      <c r="F1387" s="423">
        <v>0</v>
      </c>
      <c r="G1387" s="423">
        <v>0</v>
      </c>
      <c r="H1387" s="423">
        <v>0</v>
      </c>
    </row>
    <row r="1388" spans="1:8" x14ac:dyDescent="0.3">
      <c r="A1388" s="419" t="s">
        <v>4009</v>
      </c>
      <c r="B1388" s="419" t="s">
        <v>4010</v>
      </c>
      <c r="C1388" s="423">
        <v>0</v>
      </c>
      <c r="D1388" s="423">
        <v>0</v>
      </c>
      <c r="E1388" s="423">
        <v>0</v>
      </c>
      <c r="F1388" s="423">
        <v>0</v>
      </c>
      <c r="G1388" s="423">
        <v>0</v>
      </c>
      <c r="H1388" s="423">
        <v>0</v>
      </c>
    </row>
    <row r="1389" spans="1:8" x14ac:dyDescent="0.3">
      <c r="A1389" s="419" t="s">
        <v>4011</v>
      </c>
      <c r="B1389" s="419" t="s">
        <v>4012</v>
      </c>
      <c r="C1389" s="423">
        <v>0</v>
      </c>
      <c r="D1389" s="423">
        <v>0</v>
      </c>
      <c r="E1389" s="423">
        <v>0</v>
      </c>
      <c r="F1389" s="423">
        <v>0</v>
      </c>
      <c r="G1389" s="423">
        <v>0</v>
      </c>
      <c r="H1389" s="423">
        <v>0</v>
      </c>
    </row>
    <row r="1390" spans="1:8" x14ac:dyDescent="0.3">
      <c r="A1390" s="419" t="s">
        <v>4013</v>
      </c>
      <c r="B1390" s="419" t="s">
        <v>4014</v>
      </c>
      <c r="C1390" s="423">
        <v>0</v>
      </c>
      <c r="D1390" s="423">
        <v>0</v>
      </c>
      <c r="E1390" s="423">
        <v>0</v>
      </c>
      <c r="F1390" s="423">
        <v>0</v>
      </c>
      <c r="G1390" s="423">
        <v>0</v>
      </c>
      <c r="H1390" s="423">
        <v>0</v>
      </c>
    </row>
    <row r="1391" spans="1:8" x14ac:dyDescent="0.3">
      <c r="A1391" s="419" t="s">
        <v>4015</v>
      </c>
      <c r="B1391" s="419" t="s">
        <v>4016</v>
      </c>
      <c r="C1391" s="423">
        <v>0</v>
      </c>
      <c r="D1391" s="423">
        <v>0</v>
      </c>
      <c r="E1391" s="423">
        <v>0</v>
      </c>
      <c r="F1391" s="423">
        <v>0</v>
      </c>
      <c r="G1391" s="423">
        <v>0</v>
      </c>
      <c r="H1391" s="423">
        <v>0</v>
      </c>
    </row>
    <row r="1392" spans="1:8" x14ac:dyDescent="0.3">
      <c r="A1392" s="419" t="s">
        <v>4017</v>
      </c>
      <c r="B1392" s="419" t="s">
        <v>4018</v>
      </c>
      <c r="C1392" s="423">
        <v>0</v>
      </c>
      <c r="D1392" s="423">
        <v>0</v>
      </c>
      <c r="E1392" s="423">
        <v>0</v>
      </c>
      <c r="F1392" s="423">
        <v>0</v>
      </c>
      <c r="G1392" s="423">
        <v>0</v>
      </c>
      <c r="H1392" s="423">
        <v>0</v>
      </c>
    </row>
    <row r="1393" spans="1:8" x14ac:dyDescent="0.3">
      <c r="A1393" s="419" t="s">
        <v>4019</v>
      </c>
      <c r="B1393" s="419" t="s">
        <v>4020</v>
      </c>
      <c r="C1393" s="423">
        <v>0</v>
      </c>
      <c r="D1393" s="423">
        <v>0</v>
      </c>
      <c r="E1393" s="423">
        <v>0</v>
      </c>
      <c r="F1393" s="423">
        <v>0</v>
      </c>
      <c r="G1393" s="423">
        <v>0</v>
      </c>
      <c r="H1393" s="423">
        <v>0</v>
      </c>
    </row>
    <row r="1394" spans="1:8" x14ac:dyDescent="0.3">
      <c r="A1394" s="419" t="s">
        <v>4021</v>
      </c>
      <c r="B1394" s="419" t="s">
        <v>4022</v>
      </c>
      <c r="C1394" s="423">
        <v>0</v>
      </c>
      <c r="D1394" s="423">
        <v>0</v>
      </c>
      <c r="E1394" s="423">
        <v>0</v>
      </c>
      <c r="F1394" s="423">
        <v>0</v>
      </c>
      <c r="G1394" s="423">
        <v>0</v>
      </c>
      <c r="H1394" s="423">
        <v>0</v>
      </c>
    </row>
    <row r="1395" spans="1:8" x14ac:dyDescent="0.3">
      <c r="A1395" s="419" t="s">
        <v>4023</v>
      </c>
      <c r="B1395" s="419" t="s">
        <v>4024</v>
      </c>
      <c r="C1395" s="423">
        <v>0</v>
      </c>
      <c r="D1395" s="423">
        <v>0</v>
      </c>
      <c r="E1395" s="423">
        <v>0</v>
      </c>
      <c r="F1395" s="423">
        <v>0</v>
      </c>
      <c r="G1395" s="423">
        <v>0</v>
      </c>
      <c r="H1395" s="423">
        <v>0</v>
      </c>
    </row>
    <row r="1396" spans="1:8" x14ac:dyDescent="0.3">
      <c r="A1396" s="419" t="s">
        <v>4025</v>
      </c>
      <c r="B1396" s="419" t="s">
        <v>4026</v>
      </c>
      <c r="C1396" s="423">
        <v>0</v>
      </c>
      <c r="D1396" s="423">
        <v>0</v>
      </c>
      <c r="E1396" s="423">
        <v>0</v>
      </c>
      <c r="F1396" s="423">
        <v>0</v>
      </c>
      <c r="G1396" s="423">
        <v>0</v>
      </c>
      <c r="H1396" s="423">
        <v>0</v>
      </c>
    </row>
    <row r="1397" spans="1:8" x14ac:dyDescent="0.3">
      <c r="A1397" s="419" t="s">
        <v>4027</v>
      </c>
      <c r="B1397" s="419" t="s">
        <v>4028</v>
      </c>
      <c r="C1397" s="423">
        <v>0</v>
      </c>
      <c r="D1397" s="423">
        <v>0</v>
      </c>
      <c r="E1397" s="423">
        <v>0</v>
      </c>
      <c r="F1397" s="423">
        <v>0</v>
      </c>
      <c r="G1397" s="423">
        <v>0</v>
      </c>
      <c r="H1397" s="423">
        <v>0</v>
      </c>
    </row>
    <row r="1398" spans="1:8" x14ac:dyDescent="0.3">
      <c r="A1398" s="419" t="s">
        <v>4029</v>
      </c>
      <c r="B1398" s="419" t="s">
        <v>4030</v>
      </c>
      <c r="C1398" s="423">
        <v>0</v>
      </c>
      <c r="D1398" s="423">
        <v>0</v>
      </c>
      <c r="E1398" s="423">
        <v>0</v>
      </c>
      <c r="F1398" s="423">
        <v>0</v>
      </c>
      <c r="G1398" s="423">
        <v>0</v>
      </c>
      <c r="H1398" s="423">
        <v>0</v>
      </c>
    </row>
    <row r="1399" spans="1:8" x14ac:dyDescent="0.3">
      <c r="A1399" s="419" t="s">
        <v>4031</v>
      </c>
      <c r="B1399" s="419" t="s">
        <v>4032</v>
      </c>
      <c r="C1399" s="423">
        <v>0</v>
      </c>
      <c r="D1399" s="423">
        <v>0</v>
      </c>
      <c r="E1399" s="423">
        <v>0</v>
      </c>
      <c r="F1399" s="423">
        <v>0</v>
      </c>
      <c r="G1399" s="423">
        <v>0</v>
      </c>
      <c r="H1399" s="423">
        <v>0</v>
      </c>
    </row>
    <row r="1400" spans="1:8" x14ac:dyDescent="0.3">
      <c r="A1400" s="419" t="s">
        <v>4033</v>
      </c>
      <c r="B1400" s="419" t="s">
        <v>4034</v>
      </c>
      <c r="C1400" s="423">
        <v>0</v>
      </c>
      <c r="D1400" s="423">
        <v>0</v>
      </c>
      <c r="E1400" s="423">
        <v>0</v>
      </c>
      <c r="F1400" s="423">
        <v>0</v>
      </c>
      <c r="G1400" s="423">
        <v>0</v>
      </c>
      <c r="H1400" s="423">
        <v>0</v>
      </c>
    </row>
    <row r="1401" spans="1:8" x14ac:dyDescent="0.3">
      <c r="A1401" s="419" t="s">
        <v>4035</v>
      </c>
      <c r="B1401" s="419" t="s">
        <v>4036</v>
      </c>
      <c r="C1401" s="423">
        <v>0</v>
      </c>
      <c r="D1401" s="423">
        <v>0</v>
      </c>
      <c r="E1401" s="423">
        <v>0</v>
      </c>
      <c r="F1401" s="423">
        <v>0</v>
      </c>
      <c r="G1401" s="423">
        <v>0</v>
      </c>
      <c r="H1401" s="423">
        <v>0</v>
      </c>
    </row>
    <row r="1402" spans="1:8" x14ac:dyDescent="0.3">
      <c r="A1402" s="419" t="s">
        <v>4037</v>
      </c>
      <c r="B1402" s="419" t="s">
        <v>4038</v>
      </c>
      <c r="C1402" s="423">
        <v>0</v>
      </c>
      <c r="D1402" s="423">
        <v>0</v>
      </c>
      <c r="E1402" s="423">
        <v>0</v>
      </c>
      <c r="F1402" s="423">
        <v>0</v>
      </c>
      <c r="G1402" s="423">
        <v>0</v>
      </c>
      <c r="H1402" s="423">
        <v>0</v>
      </c>
    </row>
    <row r="1403" spans="1:8" x14ac:dyDescent="0.3">
      <c r="A1403" s="419" t="s">
        <v>4039</v>
      </c>
      <c r="B1403" s="419" t="s">
        <v>4040</v>
      </c>
      <c r="C1403" s="423">
        <v>0</v>
      </c>
      <c r="D1403" s="423">
        <v>0</v>
      </c>
      <c r="E1403" s="423">
        <v>0</v>
      </c>
      <c r="F1403" s="423">
        <v>0</v>
      </c>
      <c r="G1403" s="423">
        <v>0</v>
      </c>
      <c r="H1403" s="423">
        <v>0</v>
      </c>
    </row>
    <row r="1404" spans="1:8" x14ac:dyDescent="0.3">
      <c r="A1404" s="419" t="s">
        <v>4041</v>
      </c>
      <c r="B1404" s="419" t="s">
        <v>4042</v>
      </c>
      <c r="C1404" s="423">
        <v>0</v>
      </c>
      <c r="D1404" s="423">
        <v>0</v>
      </c>
      <c r="E1404" s="423">
        <v>0</v>
      </c>
      <c r="F1404" s="423">
        <v>0</v>
      </c>
      <c r="G1404" s="423">
        <v>0</v>
      </c>
      <c r="H1404" s="423">
        <v>0</v>
      </c>
    </row>
    <row r="1405" spans="1:8" x14ac:dyDescent="0.3">
      <c r="A1405" s="419" t="s">
        <v>4043</v>
      </c>
      <c r="B1405" s="419" t="s">
        <v>4044</v>
      </c>
      <c r="C1405" s="423">
        <v>0</v>
      </c>
      <c r="D1405" s="423">
        <v>0</v>
      </c>
      <c r="E1405" s="423">
        <v>0</v>
      </c>
      <c r="F1405" s="423">
        <v>0</v>
      </c>
      <c r="G1405" s="423">
        <v>0</v>
      </c>
      <c r="H1405" s="423">
        <v>0</v>
      </c>
    </row>
    <row r="1406" spans="1:8" x14ac:dyDescent="0.3">
      <c r="A1406" s="419" t="s">
        <v>4045</v>
      </c>
      <c r="B1406" s="419" t="s">
        <v>4046</v>
      </c>
      <c r="C1406" s="423">
        <v>0</v>
      </c>
      <c r="D1406" s="423">
        <v>0</v>
      </c>
      <c r="E1406" s="423">
        <v>0</v>
      </c>
      <c r="F1406" s="423">
        <v>0</v>
      </c>
      <c r="G1406" s="423">
        <v>0</v>
      </c>
      <c r="H1406" s="423">
        <v>0</v>
      </c>
    </row>
    <row r="1407" spans="1:8" x14ac:dyDescent="0.3">
      <c r="A1407" s="419" t="s">
        <v>4047</v>
      </c>
      <c r="B1407" s="419" t="s">
        <v>4048</v>
      </c>
      <c r="C1407" s="423">
        <v>0</v>
      </c>
      <c r="D1407" s="423">
        <v>0</v>
      </c>
      <c r="E1407" s="423">
        <v>0</v>
      </c>
      <c r="F1407" s="423">
        <v>0</v>
      </c>
      <c r="G1407" s="423">
        <v>0</v>
      </c>
      <c r="H1407" s="423">
        <v>0</v>
      </c>
    </row>
    <row r="1408" spans="1:8" x14ac:dyDescent="0.3">
      <c r="A1408" s="419" t="s">
        <v>4049</v>
      </c>
      <c r="B1408" s="419" t="s">
        <v>4050</v>
      </c>
      <c r="C1408" s="423">
        <v>0</v>
      </c>
      <c r="D1408" s="423">
        <v>0</v>
      </c>
      <c r="E1408" s="423">
        <v>0</v>
      </c>
      <c r="F1408" s="423">
        <v>0</v>
      </c>
      <c r="G1408" s="423">
        <v>0</v>
      </c>
      <c r="H1408" s="423">
        <v>0</v>
      </c>
    </row>
    <row r="1409" spans="1:8" x14ac:dyDescent="0.3">
      <c r="A1409" s="419" t="s">
        <v>4051</v>
      </c>
      <c r="B1409" s="419" t="s">
        <v>4052</v>
      </c>
      <c r="C1409" s="423">
        <v>0</v>
      </c>
      <c r="D1409" s="423">
        <v>0</v>
      </c>
      <c r="E1409" s="423">
        <v>0</v>
      </c>
      <c r="F1409" s="423">
        <v>0</v>
      </c>
      <c r="G1409" s="423">
        <v>0</v>
      </c>
      <c r="H1409" s="423">
        <v>0</v>
      </c>
    </row>
    <row r="1410" spans="1:8" x14ac:dyDescent="0.3">
      <c r="A1410" s="419" t="s">
        <v>4053</v>
      </c>
      <c r="B1410" s="419" t="s">
        <v>4054</v>
      </c>
      <c r="C1410" s="423">
        <v>0</v>
      </c>
      <c r="D1410" s="423">
        <v>0</v>
      </c>
      <c r="E1410" s="423">
        <v>0</v>
      </c>
      <c r="F1410" s="423">
        <v>0</v>
      </c>
      <c r="G1410" s="423">
        <v>0</v>
      </c>
      <c r="H1410" s="423">
        <v>0</v>
      </c>
    </row>
    <row r="1411" spans="1:8" x14ac:dyDescent="0.3">
      <c r="A1411" s="419" t="s">
        <v>4055</v>
      </c>
      <c r="B1411" s="419" t="s">
        <v>4056</v>
      </c>
      <c r="C1411" s="423">
        <v>0</v>
      </c>
      <c r="D1411" s="423">
        <v>0</v>
      </c>
      <c r="E1411" s="423">
        <v>0</v>
      </c>
      <c r="F1411" s="423">
        <v>0</v>
      </c>
      <c r="G1411" s="423">
        <v>0</v>
      </c>
      <c r="H1411" s="423">
        <v>0</v>
      </c>
    </row>
    <row r="1412" spans="1:8" x14ac:dyDescent="0.3">
      <c r="A1412" s="419" t="s">
        <v>4057</v>
      </c>
      <c r="B1412" s="419" t="s">
        <v>4058</v>
      </c>
      <c r="C1412" s="423">
        <v>0</v>
      </c>
      <c r="D1412" s="423">
        <v>0</v>
      </c>
      <c r="E1412" s="423">
        <v>0</v>
      </c>
      <c r="F1412" s="423">
        <v>0</v>
      </c>
      <c r="G1412" s="423">
        <v>0</v>
      </c>
      <c r="H1412" s="423">
        <v>0</v>
      </c>
    </row>
    <row r="1413" spans="1:8" x14ac:dyDescent="0.3">
      <c r="A1413" s="419" t="s">
        <v>4059</v>
      </c>
      <c r="B1413" s="419" t="s">
        <v>4060</v>
      </c>
      <c r="C1413" s="423">
        <v>0</v>
      </c>
      <c r="D1413" s="423">
        <v>0</v>
      </c>
      <c r="E1413" s="423">
        <v>0</v>
      </c>
      <c r="F1413" s="423">
        <v>0</v>
      </c>
      <c r="G1413" s="423">
        <v>0</v>
      </c>
      <c r="H1413" s="423">
        <v>0</v>
      </c>
    </row>
    <row r="1414" spans="1:8" x14ac:dyDescent="0.3">
      <c r="A1414" s="419" t="s">
        <v>4061</v>
      </c>
      <c r="B1414" s="419" t="s">
        <v>4062</v>
      </c>
      <c r="C1414" s="423">
        <v>0</v>
      </c>
      <c r="D1414" s="423">
        <v>0</v>
      </c>
      <c r="E1414" s="423">
        <v>0</v>
      </c>
      <c r="F1414" s="423">
        <v>0</v>
      </c>
      <c r="G1414" s="423">
        <v>0</v>
      </c>
      <c r="H1414" s="423">
        <v>0</v>
      </c>
    </row>
    <row r="1415" spans="1:8" x14ac:dyDescent="0.3">
      <c r="A1415" s="419" t="s">
        <v>4063</v>
      </c>
      <c r="B1415" s="419" t="s">
        <v>4064</v>
      </c>
      <c r="C1415" s="423">
        <v>0</v>
      </c>
      <c r="D1415" s="423">
        <v>0</v>
      </c>
      <c r="E1415" s="423">
        <v>0</v>
      </c>
      <c r="F1415" s="423">
        <v>0</v>
      </c>
      <c r="G1415" s="423">
        <v>0</v>
      </c>
      <c r="H1415" s="423">
        <v>0</v>
      </c>
    </row>
    <row r="1416" spans="1:8" x14ac:dyDescent="0.3">
      <c r="A1416" s="419" t="s">
        <v>4065</v>
      </c>
      <c r="B1416" s="419" t="s">
        <v>4066</v>
      </c>
      <c r="C1416" s="423">
        <v>0</v>
      </c>
      <c r="D1416" s="423">
        <v>0</v>
      </c>
      <c r="E1416" s="423">
        <v>0</v>
      </c>
      <c r="F1416" s="423">
        <v>0</v>
      </c>
      <c r="G1416" s="423">
        <v>0</v>
      </c>
      <c r="H1416" s="423">
        <v>0</v>
      </c>
    </row>
    <row r="1417" spans="1:8" x14ac:dyDescent="0.3">
      <c r="A1417" s="419" t="s">
        <v>4067</v>
      </c>
      <c r="B1417" s="419" t="s">
        <v>1338</v>
      </c>
      <c r="C1417" s="423">
        <v>0</v>
      </c>
      <c r="D1417" s="423">
        <v>0</v>
      </c>
      <c r="E1417" s="423">
        <v>0</v>
      </c>
      <c r="F1417" s="423">
        <v>0</v>
      </c>
      <c r="G1417" s="423">
        <v>0</v>
      </c>
      <c r="H1417" s="423">
        <v>0</v>
      </c>
    </row>
    <row r="1418" spans="1:8" x14ac:dyDescent="0.3">
      <c r="A1418" s="419" t="s">
        <v>4068</v>
      </c>
      <c r="B1418" s="419" t="s">
        <v>4069</v>
      </c>
      <c r="C1418" s="423">
        <v>0</v>
      </c>
      <c r="D1418" s="423">
        <v>0</v>
      </c>
      <c r="E1418" s="423">
        <v>0</v>
      </c>
      <c r="F1418" s="423">
        <v>0</v>
      </c>
      <c r="G1418" s="423">
        <v>0</v>
      </c>
      <c r="H1418" s="423">
        <v>0</v>
      </c>
    </row>
    <row r="1419" spans="1:8" x14ac:dyDescent="0.3">
      <c r="A1419" s="419" t="s">
        <v>4070</v>
      </c>
      <c r="B1419" s="419" t="s">
        <v>4071</v>
      </c>
      <c r="C1419" s="423">
        <v>0</v>
      </c>
      <c r="D1419" s="423">
        <v>0</v>
      </c>
      <c r="E1419" s="423">
        <v>0</v>
      </c>
      <c r="F1419" s="423">
        <v>0</v>
      </c>
      <c r="G1419" s="423">
        <v>0</v>
      </c>
      <c r="H1419" s="423">
        <v>0</v>
      </c>
    </row>
    <row r="1420" spans="1:8" x14ac:dyDescent="0.3">
      <c r="A1420" s="419" t="s">
        <v>4072</v>
      </c>
      <c r="B1420" s="419" t="s">
        <v>4073</v>
      </c>
      <c r="C1420" s="423">
        <v>0</v>
      </c>
      <c r="D1420" s="423">
        <v>0</v>
      </c>
      <c r="E1420" s="423">
        <v>0</v>
      </c>
      <c r="F1420" s="423">
        <v>0</v>
      </c>
      <c r="G1420" s="423">
        <v>0</v>
      </c>
      <c r="H1420" s="423">
        <v>0</v>
      </c>
    </row>
    <row r="1421" spans="1:8" x14ac:dyDescent="0.3">
      <c r="A1421" s="419" t="s">
        <v>4074</v>
      </c>
      <c r="B1421" s="419" t="s">
        <v>4075</v>
      </c>
      <c r="C1421" s="423">
        <v>0</v>
      </c>
      <c r="D1421" s="423">
        <v>0</v>
      </c>
      <c r="E1421" s="423">
        <v>0</v>
      </c>
      <c r="F1421" s="423">
        <v>0</v>
      </c>
      <c r="G1421" s="423">
        <v>0</v>
      </c>
      <c r="H1421" s="423">
        <v>0</v>
      </c>
    </row>
    <row r="1422" spans="1:8" x14ac:dyDescent="0.3">
      <c r="A1422" s="419" t="s">
        <v>4076</v>
      </c>
      <c r="B1422" s="419" t="s">
        <v>4077</v>
      </c>
      <c r="C1422" s="423">
        <v>0</v>
      </c>
      <c r="D1422" s="423">
        <v>0</v>
      </c>
      <c r="E1422" s="423">
        <v>0</v>
      </c>
      <c r="F1422" s="423">
        <v>0</v>
      </c>
      <c r="G1422" s="423">
        <v>0</v>
      </c>
      <c r="H1422" s="423">
        <v>0</v>
      </c>
    </row>
    <row r="1423" spans="1:8" x14ac:dyDescent="0.3">
      <c r="A1423" s="419" t="s">
        <v>4078</v>
      </c>
      <c r="B1423" s="419" t="s">
        <v>4079</v>
      </c>
      <c r="C1423" s="423">
        <v>0</v>
      </c>
      <c r="D1423" s="423">
        <v>0</v>
      </c>
      <c r="E1423" s="423">
        <v>0</v>
      </c>
      <c r="F1423" s="423">
        <v>0</v>
      </c>
      <c r="G1423" s="423">
        <v>0</v>
      </c>
      <c r="H1423" s="423">
        <v>0</v>
      </c>
    </row>
    <row r="1424" spans="1:8" x14ac:dyDescent="0.3">
      <c r="A1424" s="419" t="s">
        <v>4080</v>
      </c>
      <c r="B1424" s="419" t="s">
        <v>4081</v>
      </c>
      <c r="C1424" s="423">
        <v>0</v>
      </c>
      <c r="D1424" s="423">
        <v>0</v>
      </c>
      <c r="E1424" s="423">
        <v>0</v>
      </c>
      <c r="F1424" s="423">
        <v>0</v>
      </c>
      <c r="G1424" s="423">
        <v>0</v>
      </c>
      <c r="H1424" s="423">
        <v>0</v>
      </c>
    </row>
    <row r="1425" spans="1:8" x14ac:dyDescent="0.3">
      <c r="A1425" s="419" t="s">
        <v>4082</v>
      </c>
      <c r="B1425" s="419" t="s">
        <v>4083</v>
      </c>
      <c r="C1425" s="423">
        <v>0</v>
      </c>
      <c r="D1425" s="423">
        <v>0</v>
      </c>
      <c r="E1425" s="423">
        <v>0</v>
      </c>
      <c r="F1425" s="423">
        <v>0</v>
      </c>
      <c r="G1425" s="423">
        <v>0</v>
      </c>
      <c r="H1425" s="423">
        <v>0</v>
      </c>
    </row>
    <row r="1426" spans="1:8" x14ac:dyDescent="0.3">
      <c r="A1426" s="419" t="s">
        <v>4084</v>
      </c>
      <c r="B1426" s="419" t="s">
        <v>4085</v>
      </c>
      <c r="C1426" s="423">
        <v>0</v>
      </c>
      <c r="D1426" s="423">
        <v>0</v>
      </c>
      <c r="E1426" s="423">
        <v>0</v>
      </c>
      <c r="F1426" s="423">
        <v>0</v>
      </c>
      <c r="G1426" s="423">
        <v>0</v>
      </c>
      <c r="H1426" s="423">
        <v>0</v>
      </c>
    </row>
    <row r="1427" spans="1:8" x14ac:dyDescent="0.3">
      <c r="A1427" s="419" t="s">
        <v>4086</v>
      </c>
      <c r="B1427" s="419" t="s">
        <v>4087</v>
      </c>
      <c r="C1427" s="423">
        <v>0</v>
      </c>
      <c r="D1427" s="423">
        <v>0</v>
      </c>
      <c r="E1427" s="423">
        <v>0</v>
      </c>
      <c r="F1427" s="423">
        <v>0</v>
      </c>
      <c r="G1427" s="423">
        <v>0</v>
      </c>
      <c r="H1427" s="423">
        <v>0</v>
      </c>
    </row>
    <row r="1428" spans="1:8" x14ac:dyDescent="0.3">
      <c r="A1428" s="419" t="s">
        <v>4088</v>
      </c>
      <c r="B1428" s="419" t="s">
        <v>4089</v>
      </c>
      <c r="C1428" s="423">
        <v>0</v>
      </c>
      <c r="D1428" s="423">
        <v>0</v>
      </c>
      <c r="E1428" s="423">
        <v>0</v>
      </c>
      <c r="F1428" s="423">
        <v>0</v>
      </c>
      <c r="G1428" s="423">
        <v>0</v>
      </c>
      <c r="H1428" s="423">
        <v>0</v>
      </c>
    </row>
    <row r="1429" spans="1:8" x14ac:dyDescent="0.3">
      <c r="A1429" s="419" t="s">
        <v>4090</v>
      </c>
      <c r="B1429" s="419" t="s">
        <v>4091</v>
      </c>
      <c r="C1429" s="423">
        <v>0</v>
      </c>
      <c r="D1429" s="423">
        <v>0</v>
      </c>
      <c r="E1429" s="423">
        <v>0</v>
      </c>
      <c r="F1429" s="423">
        <v>0</v>
      </c>
      <c r="G1429" s="423">
        <v>0</v>
      </c>
      <c r="H1429" s="423">
        <v>0</v>
      </c>
    </row>
    <row r="1430" spans="1:8" x14ac:dyDescent="0.3">
      <c r="A1430" s="419" t="s">
        <v>4092</v>
      </c>
      <c r="B1430" s="419" t="s">
        <v>4093</v>
      </c>
      <c r="C1430" s="423">
        <v>0</v>
      </c>
      <c r="D1430" s="423">
        <v>0</v>
      </c>
      <c r="E1430" s="423">
        <v>0</v>
      </c>
      <c r="F1430" s="423">
        <v>0</v>
      </c>
      <c r="G1430" s="423">
        <v>0</v>
      </c>
      <c r="H1430" s="423">
        <v>0</v>
      </c>
    </row>
    <row r="1431" spans="1:8" x14ac:dyDescent="0.3">
      <c r="A1431" s="419" t="s">
        <v>4094</v>
      </c>
      <c r="B1431" s="419" t="s">
        <v>4095</v>
      </c>
      <c r="C1431" s="423">
        <v>0</v>
      </c>
      <c r="D1431" s="423">
        <v>0</v>
      </c>
      <c r="E1431" s="423">
        <v>0</v>
      </c>
      <c r="F1431" s="423">
        <v>0</v>
      </c>
      <c r="G1431" s="423">
        <v>0</v>
      </c>
      <c r="H1431" s="423">
        <v>0</v>
      </c>
    </row>
    <row r="1432" spans="1:8" x14ac:dyDescent="0.3">
      <c r="A1432" s="419" t="s">
        <v>4096</v>
      </c>
      <c r="B1432" s="419" t="s">
        <v>4097</v>
      </c>
      <c r="C1432" s="423">
        <v>0</v>
      </c>
      <c r="D1432" s="423">
        <v>0</v>
      </c>
      <c r="E1432" s="423">
        <v>0</v>
      </c>
      <c r="F1432" s="423">
        <v>0</v>
      </c>
      <c r="G1432" s="423">
        <v>0</v>
      </c>
      <c r="H1432" s="423">
        <v>0</v>
      </c>
    </row>
    <row r="1433" spans="1:8" x14ac:dyDescent="0.3">
      <c r="A1433" s="419" t="s">
        <v>4098</v>
      </c>
      <c r="B1433" s="419" t="s">
        <v>4099</v>
      </c>
      <c r="C1433" s="423">
        <v>0</v>
      </c>
      <c r="D1433" s="423">
        <v>0</v>
      </c>
      <c r="E1433" s="423">
        <v>0</v>
      </c>
      <c r="F1433" s="423">
        <v>0</v>
      </c>
      <c r="G1433" s="423">
        <v>0</v>
      </c>
      <c r="H1433" s="423">
        <v>0</v>
      </c>
    </row>
    <row r="1434" spans="1:8" x14ac:dyDescent="0.3">
      <c r="A1434" s="419" t="s">
        <v>4100</v>
      </c>
      <c r="B1434" s="419" t="s">
        <v>4101</v>
      </c>
      <c r="C1434" s="423">
        <v>0</v>
      </c>
      <c r="D1434" s="423">
        <v>0</v>
      </c>
      <c r="E1434" s="423">
        <v>0</v>
      </c>
      <c r="F1434" s="423">
        <v>0</v>
      </c>
      <c r="G1434" s="423">
        <v>0</v>
      </c>
      <c r="H1434" s="423">
        <v>0</v>
      </c>
    </row>
    <row r="1435" spans="1:8" x14ac:dyDescent="0.3">
      <c r="A1435" s="419" t="s">
        <v>4102</v>
      </c>
      <c r="B1435" s="419" t="s">
        <v>4103</v>
      </c>
      <c r="C1435" s="423">
        <v>0</v>
      </c>
      <c r="D1435" s="423">
        <v>0</v>
      </c>
      <c r="E1435" s="423">
        <v>0</v>
      </c>
      <c r="F1435" s="423">
        <v>0</v>
      </c>
      <c r="G1435" s="423">
        <v>0</v>
      </c>
      <c r="H1435" s="423">
        <v>0</v>
      </c>
    </row>
    <row r="1436" spans="1:8" x14ac:dyDescent="0.3">
      <c r="A1436" s="419" t="s">
        <v>4104</v>
      </c>
      <c r="B1436" s="419" t="s">
        <v>4105</v>
      </c>
      <c r="C1436" s="423">
        <v>0</v>
      </c>
      <c r="D1436" s="423">
        <v>0</v>
      </c>
      <c r="E1436" s="423">
        <v>0</v>
      </c>
      <c r="F1436" s="423">
        <v>0</v>
      </c>
      <c r="G1436" s="423">
        <v>0</v>
      </c>
      <c r="H1436" s="423">
        <v>0</v>
      </c>
    </row>
    <row r="1437" spans="1:8" x14ac:dyDescent="0.3">
      <c r="A1437" s="419" t="s">
        <v>4106</v>
      </c>
      <c r="B1437" s="419" t="s">
        <v>4107</v>
      </c>
      <c r="C1437" s="423">
        <v>0</v>
      </c>
      <c r="D1437" s="423">
        <v>0</v>
      </c>
      <c r="E1437" s="423">
        <v>0</v>
      </c>
      <c r="F1437" s="423">
        <v>0</v>
      </c>
      <c r="G1437" s="423">
        <v>0</v>
      </c>
      <c r="H1437" s="423">
        <v>0</v>
      </c>
    </row>
    <row r="1438" spans="1:8" x14ac:dyDescent="0.3">
      <c r="A1438" s="419" t="s">
        <v>4108</v>
      </c>
      <c r="B1438" s="419" t="s">
        <v>4109</v>
      </c>
      <c r="C1438" s="423">
        <v>0</v>
      </c>
      <c r="D1438" s="423">
        <v>0</v>
      </c>
      <c r="E1438" s="423">
        <v>0</v>
      </c>
      <c r="F1438" s="423">
        <v>0</v>
      </c>
      <c r="G1438" s="423">
        <v>0</v>
      </c>
      <c r="H1438" s="423">
        <v>0</v>
      </c>
    </row>
    <row r="1439" spans="1:8" x14ac:dyDescent="0.3">
      <c r="A1439" s="419" t="s">
        <v>4110</v>
      </c>
      <c r="B1439" s="419" t="s">
        <v>4111</v>
      </c>
      <c r="C1439" s="423">
        <v>0</v>
      </c>
      <c r="D1439" s="423">
        <v>0</v>
      </c>
      <c r="E1439" s="423">
        <v>0</v>
      </c>
      <c r="F1439" s="423">
        <v>0</v>
      </c>
      <c r="G1439" s="423">
        <v>0</v>
      </c>
      <c r="H1439" s="423">
        <v>0</v>
      </c>
    </row>
    <row r="1440" spans="1:8" x14ac:dyDescent="0.3">
      <c r="A1440" s="419" t="s">
        <v>4112</v>
      </c>
      <c r="B1440" s="419" t="s">
        <v>4113</v>
      </c>
      <c r="C1440" s="423">
        <v>0</v>
      </c>
      <c r="D1440" s="423">
        <v>0</v>
      </c>
      <c r="E1440" s="423">
        <v>0</v>
      </c>
      <c r="F1440" s="423">
        <v>0</v>
      </c>
      <c r="G1440" s="423">
        <v>0</v>
      </c>
      <c r="H1440" s="423">
        <v>0</v>
      </c>
    </row>
    <row r="1441" spans="1:8" x14ac:dyDescent="0.3">
      <c r="A1441" s="419" t="s">
        <v>4114</v>
      </c>
      <c r="B1441" s="419" t="s">
        <v>4115</v>
      </c>
      <c r="C1441" s="423">
        <v>0</v>
      </c>
      <c r="D1441" s="423">
        <v>0</v>
      </c>
      <c r="E1441" s="423">
        <v>0</v>
      </c>
      <c r="F1441" s="423">
        <v>0</v>
      </c>
      <c r="G1441" s="423">
        <v>0</v>
      </c>
      <c r="H1441" s="423">
        <v>0</v>
      </c>
    </row>
    <row r="1442" spans="1:8" x14ac:dyDescent="0.3">
      <c r="A1442" s="419" t="s">
        <v>4116</v>
      </c>
      <c r="B1442" s="419" t="s">
        <v>4117</v>
      </c>
      <c r="C1442" s="423">
        <v>0</v>
      </c>
      <c r="D1442" s="423">
        <v>0</v>
      </c>
      <c r="E1442" s="423">
        <v>0</v>
      </c>
      <c r="F1442" s="423">
        <v>0</v>
      </c>
      <c r="G1442" s="423">
        <v>0</v>
      </c>
      <c r="H1442" s="423">
        <v>0</v>
      </c>
    </row>
    <row r="1443" spans="1:8" x14ac:dyDescent="0.3">
      <c r="A1443" s="419" t="s">
        <v>4118</v>
      </c>
      <c r="B1443" s="419" t="s">
        <v>3727</v>
      </c>
      <c r="C1443" s="423">
        <v>0</v>
      </c>
      <c r="D1443" s="423">
        <v>0</v>
      </c>
      <c r="E1443" s="423">
        <v>0</v>
      </c>
      <c r="F1443" s="423">
        <v>0</v>
      </c>
      <c r="G1443" s="423">
        <v>0</v>
      </c>
      <c r="H1443" s="423">
        <v>0</v>
      </c>
    </row>
    <row r="1444" spans="1:8" x14ac:dyDescent="0.3">
      <c r="A1444" s="419" t="s">
        <v>4119</v>
      </c>
      <c r="B1444" s="419" t="s">
        <v>4120</v>
      </c>
      <c r="C1444" s="423">
        <v>0</v>
      </c>
      <c r="D1444" s="423">
        <v>0</v>
      </c>
      <c r="E1444" s="423">
        <v>0</v>
      </c>
      <c r="F1444" s="423">
        <v>0</v>
      </c>
      <c r="G1444" s="423">
        <v>0</v>
      </c>
      <c r="H1444" s="423">
        <v>0</v>
      </c>
    </row>
    <row r="1445" spans="1:8" x14ac:dyDescent="0.3">
      <c r="A1445" s="419" t="s">
        <v>4121</v>
      </c>
      <c r="B1445" s="419" t="s">
        <v>4122</v>
      </c>
      <c r="C1445" s="423">
        <v>0</v>
      </c>
      <c r="D1445" s="423">
        <v>0</v>
      </c>
      <c r="E1445" s="423">
        <v>0</v>
      </c>
      <c r="F1445" s="423">
        <v>0</v>
      </c>
      <c r="G1445" s="423">
        <v>0</v>
      </c>
      <c r="H1445" s="423">
        <v>0</v>
      </c>
    </row>
    <row r="1446" spans="1:8" x14ac:dyDescent="0.3">
      <c r="A1446" s="419" t="s">
        <v>4123</v>
      </c>
      <c r="B1446" s="419" t="s">
        <v>4124</v>
      </c>
      <c r="C1446" s="423">
        <v>0</v>
      </c>
      <c r="D1446" s="423">
        <v>0</v>
      </c>
      <c r="E1446" s="423">
        <v>0</v>
      </c>
      <c r="F1446" s="423">
        <v>0</v>
      </c>
      <c r="G1446" s="423">
        <v>0</v>
      </c>
      <c r="H1446" s="423">
        <v>0</v>
      </c>
    </row>
    <row r="1447" spans="1:8" x14ac:dyDescent="0.3">
      <c r="A1447" s="419" t="s">
        <v>4125</v>
      </c>
      <c r="B1447" s="419" t="s">
        <v>4126</v>
      </c>
      <c r="C1447" s="423">
        <v>0</v>
      </c>
      <c r="D1447" s="423">
        <v>0</v>
      </c>
      <c r="E1447" s="423">
        <v>0</v>
      </c>
      <c r="F1447" s="423">
        <v>0</v>
      </c>
      <c r="G1447" s="423">
        <v>0</v>
      </c>
      <c r="H1447" s="423">
        <v>0</v>
      </c>
    </row>
    <row r="1448" spans="1:8" x14ac:dyDescent="0.3">
      <c r="A1448" s="419" t="s">
        <v>4127</v>
      </c>
      <c r="B1448" s="419" t="s">
        <v>4128</v>
      </c>
      <c r="C1448" s="423">
        <v>0</v>
      </c>
      <c r="D1448" s="423">
        <v>0</v>
      </c>
      <c r="E1448" s="423">
        <v>0</v>
      </c>
      <c r="F1448" s="423">
        <v>0</v>
      </c>
      <c r="G1448" s="423">
        <v>0</v>
      </c>
      <c r="H1448" s="423">
        <v>0</v>
      </c>
    </row>
    <row r="1449" spans="1:8" x14ac:dyDescent="0.3">
      <c r="A1449" s="419" t="s">
        <v>4129</v>
      </c>
      <c r="B1449" s="419" t="s">
        <v>4130</v>
      </c>
      <c r="C1449" s="423">
        <v>0</v>
      </c>
      <c r="D1449" s="423">
        <v>0</v>
      </c>
      <c r="E1449" s="423">
        <v>0</v>
      </c>
      <c r="F1449" s="423">
        <v>0</v>
      </c>
      <c r="G1449" s="423">
        <v>0</v>
      </c>
      <c r="H1449" s="423">
        <v>0</v>
      </c>
    </row>
    <row r="1450" spans="1:8" x14ac:dyDescent="0.3">
      <c r="A1450" s="419" t="s">
        <v>4131</v>
      </c>
      <c r="B1450" s="419" t="s">
        <v>4132</v>
      </c>
      <c r="C1450" s="423">
        <v>0</v>
      </c>
      <c r="D1450" s="423">
        <v>0</v>
      </c>
      <c r="E1450" s="423">
        <v>0</v>
      </c>
      <c r="F1450" s="423">
        <v>0</v>
      </c>
      <c r="G1450" s="423">
        <v>0</v>
      </c>
      <c r="H1450" s="423">
        <v>0</v>
      </c>
    </row>
    <row r="1451" spans="1:8" x14ac:dyDescent="0.3">
      <c r="A1451" s="419" t="s">
        <v>4133</v>
      </c>
      <c r="B1451" s="419" t="s">
        <v>4134</v>
      </c>
      <c r="C1451" s="423">
        <v>0</v>
      </c>
      <c r="D1451" s="423">
        <v>0</v>
      </c>
      <c r="E1451" s="423">
        <v>0</v>
      </c>
      <c r="F1451" s="423">
        <v>0</v>
      </c>
      <c r="G1451" s="423">
        <v>0</v>
      </c>
      <c r="H1451" s="423">
        <v>0</v>
      </c>
    </row>
    <row r="1452" spans="1:8" x14ac:dyDescent="0.3">
      <c r="A1452" s="419" t="s">
        <v>4135</v>
      </c>
      <c r="B1452" s="419" t="s">
        <v>3744</v>
      </c>
      <c r="C1452" s="423">
        <v>0</v>
      </c>
      <c r="D1452" s="423">
        <v>0</v>
      </c>
      <c r="E1452" s="423">
        <v>0</v>
      </c>
      <c r="F1452" s="423">
        <v>0</v>
      </c>
      <c r="G1452" s="423">
        <v>0</v>
      </c>
      <c r="H1452" s="423">
        <v>0</v>
      </c>
    </row>
    <row r="1453" spans="1:8" x14ac:dyDescent="0.3">
      <c r="A1453" s="419" t="s">
        <v>4136</v>
      </c>
      <c r="B1453" s="419" t="s">
        <v>4137</v>
      </c>
      <c r="C1453" s="423">
        <v>0</v>
      </c>
      <c r="D1453" s="423">
        <v>0</v>
      </c>
      <c r="E1453" s="423">
        <v>0</v>
      </c>
      <c r="F1453" s="423">
        <v>0</v>
      </c>
      <c r="G1453" s="423">
        <v>0</v>
      </c>
      <c r="H1453" s="423">
        <v>0</v>
      </c>
    </row>
    <row r="1454" spans="1:8" x14ac:dyDescent="0.3">
      <c r="A1454" s="419" t="s">
        <v>4138</v>
      </c>
      <c r="B1454" s="419" t="s">
        <v>4139</v>
      </c>
      <c r="C1454" s="423">
        <v>0</v>
      </c>
      <c r="D1454" s="423">
        <v>0</v>
      </c>
      <c r="E1454" s="423">
        <v>0</v>
      </c>
      <c r="F1454" s="423">
        <v>0</v>
      </c>
      <c r="G1454" s="423">
        <v>0</v>
      </c>
      <c r="H1454" s="423">
        <v>0</v>
      </c>
    </row>
    <row r="1455" spans="1:8" x14ac:dyDescent="0.3">
      <c r="A1455" s="419" t="s">
        <v>4140</v>
      </c>
      <c r="B1455" s="419" t="s">
        <v>4141</v>
      </c>
      <c r="C1455" s="423">
        <v>0</v>
      </c>
      <c r="D1455" s="423">
        <v>0</v>
      </c>
      <c r="E1455" s="423">
        <v>0</v>
      </c>
      <c r="F1455" s="423">
        <v>0</v>
      </c>
      <c r="G1455" s="423">
        <v>0</v>
      </c>
      <c r="H1455" s="423">
        <v>0</v>
      </c>
    </row>
    <row r="1456" spans="1:8" x14ac:dyDescent="0.3">
      <c r="A1456" s="419" t="s">
        <v>4142</v>
      </c>
      <c r="B1456" s="419" t="s">
        <v>4143</v>
      </c>
      <c r="C1456" s="423">
        <v>0</v>
      </c>
      <c r="D1456" s="423">
        <v>0</v>
      </c>
      <c r="E1456" s="423">
        <v>0</v>
      </c>
      <c r="F1456" s="423">
        <v>0</v>
      </c>
      <c r="G1456" s="423">
        <v>0</v>
      </c>
      <c r="H1456" s="423">
        <v>0</v>
      </c>
    </row>
    <row r="1457" spans="1:8" x14ac:dyDescent="0.3">
      <c r="A1457" s="419" t="s">
        <v>4144</v>
      </c>
      <c r="B1457" s="419" t="s">
        <v>4145</v>
      </c>
      <c r="C1457" s="423">
        <v>0</v>
      </c>
      <c r="D1457" s="423">
        <v>0</v>
      </c>
      <c r="E1457" s="423">
        <v>0</v>
      </c>
      <c r="F1457" s="423">
        <v>0</v>
      </c>
      <c r="G1457" s="423">
        <v>0</v>
      </c>
      <c r="H1457" s="423">
        <v>0</v>
      </c>
    </row>
    <row r="1458" spans="1:8" x14ac:dyDescent="0.3">
      <c r="A1458" s="419" t="s">
        <v>4146</v>
      </c>
      <c r="B1458" s="419" t="s">
        <v>4147</v>
      </c>
      <c r="C1458" s="423">
        <v>0</v>
      </c>
      <c r="D1458" s="423">
        <v>0</v>
      </c>
      <c r="E1458" s="423">
        <v>0</v>
      </c>
      <c r="F1458" s="423">
        <v>0</v>
      </c>
      <c r="G1458" s="423">
        <v>0</v>
      </c>
      <c r="H1458" s="423">
        <v>0</v>
      </c>
    </row>
    <row r="1459" spans="1:8" x14ac:dyDescent="0.3">
      <c r="A1459" s="419" t="s">
        <v>4148</v>
      </c>
      <c r="B1459" s="419" t="s">
        <v>4149</v>
      </c>
      <c r="C1459" s="423">
        <v>0</v>
      </c>
      <c r="D1459" s="423">
        <v>0</v>
      </c>
      <c r="E1459" s="423">
        <v>0</v>
      </c>
      <c r="F1459" s="423">
        <v>0</v>
      </c>
      <c r="G1459" s="423">
        <v>0</v>
      </c>
      <c r="H1459" s="423">
        <v>0</v>
      </c>
    </row>
    <row r="1460" spans="1:8" x14ac:dyDescent="0.3">
      <c r="A1460" s="419" t="s">
        <v>4150</v>
      </c>
      <c r="B1460" s="419" t="s">
        <v>4151</v>
      </c>
      <c r="C1460" s="423">
        <v>0</v>
      </c>
      <c r="D1460" s="423">
        <v>0</v>
      </c>
      <c r="E1460" s="423">
        <v>0</v>
      </c>
      <c r="F1460" s="423">
        <v>0</v>
      </c>
      <c r="G1460" s="423">
        <v>0</v>
      </c>
      <c r="H1460" s="423">
        <v>0</v>
      </c>
    </row>
    <row r="1461" spans="1:8" x14ac:dyDescent="0.3">
      <c r="A1461" s="419" t="s">
        <v>4152</v>
      </c>
      <c r="B1461" s="419" t="s">
        <v>4153</v>
      </c>
      <c r="C1461" s="423">
        <v>0</v>
      </c>
      <c r="D1461" s="423">
        <v>0</v>
      </c>
      <c r="E1461" s="423">
        <v>0</v>
      </c>
      <c r="F1461" s="423">
        <v>0</v>
      </c>
      <c r="G1461" s="423">
        <v>0</v>
      </c>
      <c r="H1461" s="423">
        <v>0</v>
      </c>
    </row>
    <row r="1462" spans="1:8" x14ac:dyDescent="0.3">
      <c r="A1462" s="419" t="s">
        <v>4154</v>
      </c>
      <c r="B1462" s="419" t="s">
        <v>3746</v>
      </c>
      <c r="C1462" s="423">
        <v>0</v>
      </c>
      <c r="D1462" s="423">
        <v>0</v>
      </c>
      <c r="E1462" s="423">
        <v>0</v>
      </c>
      <c r="F1462" s="423">
        <v>0</v>
      </c>
      <c r="G1462" s="423">
        <v>0</v>
      </c>
      <c r="H1462" s="423">
        <v>0</v>
      </c>
    </row>
    <row r="1463" spans="1:8" x14ac:dyDescent="0.3">
      <c r="A1463" s="419" t="s">
        <v>4155</v>
      </c>
      <c r="B1463" s="419" t="s">
        <v>4156</v>
      </c>
      <c r="C1463" s="423">
        <v>0</v>
      </c>
      <c r="D1463" s="423">
        <v>0</v>
      </c>
      <c r="E1463" s="423">
        <v>0</v>
      </c>
      <c r="F1463" s="423">
        <v>0</v>
      </c>
      <c r="G1463" s="423">
        <v>0</v>
      </c>
      <c r="H1463" s="423">
        <v>0</v>
      </c>
    </row>
    <row r="1464" spans="1:8" x14ac:dyDescent="0.3">
      <c r="A1464" s="419" t="s">
        <v>4157</v>
      </c>
      <c r="B1464" s="419" t="s">
        <v>4158</v>
      </c>
      <c r="C1464" s="423">
        <v>0</v>
      </c>
      <c r="D1464" s="423">
        <v>0</v>
      </c>
      <c r="E1464" s="423">
        <v>0</v>
      </c>
      <c r="F1464" s="423">
        <v>0</v>
      </c>
      <c r="G1464" s="423">
        <v>0</v>
      </c>
      <c r="H1464" s="423">
        <v>0</v>
      </c>
    </row>
    <row r="1465" spans="1:8" x14ac:dyDescent="0.3">
      <c r="A1465" s="419" t="s">
        <v>4159</v>
      </c>
      <c r="B1465" s="419" t="s">
        <v>4160</v>
      </c>
      <c r="C1465" s="423">
        <v>0</v>
      </c>
      <c r="D1465" s="423">
        <v>0</v>
      </c>
      <c r="E1465" s="423">
        <v>0</v>
      </c>
      <c r="F1465" s="423">
        <v>0</v>
      </c>
      <c r="G1465" s="423">
        <v>0</v>
      </c>
      <c r="H1465" s="423">
        <v>0</v>
      </c>
    </row>
    <row r="1466" spans="1:8" x14ac:dyDescent="0.3">
      <c r="A1466" s="419" t="s">
        <v>4161</v>
      </c>
      <c r="B1466" s="419" t="s">
        <v>4162</v>
      </c>
      <c r="C1466" s="423">
        <v>0</v>
      </c>
      <c r="D1466" s="423">
        <v>0</v>
      </c>
      <c r="E1466" s="423">
        <v>0</v>
      </c>
      <c r="F1466" s="423">
        <v>0</v>
      </c>
      <c r="G1466" s="423">
        <v>0</v>
      </c>
      <c r="H1466" s="423">
        <v>0</v>
      </c>
    </row>
    <row r="1467" spans="1:8" x14ac:dyDescent="0.3">
      <c r="A1467" s="419" t="s">
        <v>4163</v>
      </c>
      <c r="B1467" s="419" t="s">
        <v>4164</v>
      </c>
      <c r="C1467" s="423">
        <v>0</v>
      </c>
      <c r="D1467" s="423">
        <v>0</v>
      </c>
      <c r="E1467" s="423">
        <v>0</v>
      </c>
      <c r="F1467" s="423">
        <v>0</v>
      </c>
      <c r="G1467" s="423">
        <v>0</v>
      </c>
      <c r="H1467" s="423">
        <v>0</v>
      </c>
    </row>
    <row r="1468" spans="1:8" x14ac:dyDescent="0.3">
      <c r="A1468" s="419" t="s">
        <v>4165</v>
      </c>
      <c r="B1468" s="419" t="s">
        <v>4166</v>
      </c>
      <c r="C1468" s="423">
        <v>0</v>
      </c>
      <c r="D1468" s="423">
        <v>0</v>
      </c>
      <c r="E1468" s="423">
        <v>0</v>
      </c>
      <c r="F1468" s="423">
        <v>0</v>
      </c>
      <c r="G1468" s="423">
        <v>0</v>
      </c>
      <c r="H1468" s="423">
        <v>0</v>
      </c>
    </row>
    <row r="1469" spans="1:8" x14ac:dyDescent="0.3">
      <c r="A1469" s="419" t="s">
        <v>4167</v>
      </c>
      <c r="B1469" s="419" t="s">
        <v>4168</v>
      </c>
      <c r="C1469" s="423">
        <v>0</v>
      </c>
      <c r="D1469" s="423">
        <v>0</v>
      </c>
      <c r="E1469" s="423">
        <v>0</v>
      </c>
      <c r="F1469" s="423">
        <v>0</v>
      </c>
      <c r="G1469" s="423">
        <v>0</v>
      </c>
      <c r="H1469" s="423">
        <v>0</v>
      </c>
    </row>
    <row r="1470" spans="1:8" x14ac:dyDescent="0.3">
      <c r="A1470" s="419" t="s">
        <v>4169</v>
      </c>
      <c r="B1470" s="419" t="s">
        <v>3307</v>
      </c>
      <c r="C1470" s="423">
        <v>0</v>
      </c>
      <c r="D1470" s="423">
        <v>0</v>
      </c>
      <c r="E1470" s="423">
        <v>0</v>
      </c>
      <c r="F1470" s="423">
        <v>0</v>
      </c>
      <c r="G1470" s="423">
        <v>0</v>
      </c>
      <c r="H1470" s="423">
        <v>0</v>
      </c>
    </row>
    <row r="1471" spans="1:8" x14ac:dyDescent="0.3">
      <c r="A1471" s="419" t="s">
        <v>4170</v>
      </c>
      <c r="B1471" s="419" t="s">
        <v>4171</v>
      </c>
      <c r="C1471" s="423">
        <v>0</v>
      </c>
      <c r="D1471" s="423">
        <v>0</v>
      </c>
      <c r="E1471" s="423">
        <v>0</v>
      </c>
      <c r="F1471" s="423">
        <v>0</v>
      </c>
      <c r="G1471" s="423">
        <v>0</v>
      </c>
      <c r="H1471" s="423">
        <v>0</v>
      </c>
    </row>
    <row r="1472" spans="1:8" x14ac:dyDescent="0.3">
      <c r="A1472" s="419" t="s">
        <v>4172</v>
      </c>
      <c r="B1472" s="419" t="s">
        <v>4173</v>
      </c>
      <c r="C1472" s="423">
        <v>0</v>
      </c>
      <c r="D1472" s="423">
        <v>0</v>
      </c>
      <c r="E1472" s="423">
        <v>0</v>
      </c>
      <c r="F1472" s="423">
        <v>0</v>
      </c>
      <c r="G1472" s="423">
        <v>0</v>
      </c>
      <c r="H1472" s="423">
        <v>0</v>
      </c>
    </row>
    <row r="1473" spans="1:8" x14ac:dyDescent="0.3">
      <c r="A1473" s="419" t="s">
        <v>4174</v>
      </c>
      <c r="B1473" s="419" t="s">
        <v>4175</v>
      </c>
      <c r="C1473" s="423">
        <v>0</v>
      </c>
      <c r="D1473" s="423">
        <v>0</v>
      </c>
      <c r="E1473" s="423">
        <v>0</v>
      </c>
      <c r="F1473" s="423">
        <v>0</v>
      </c>
      <c r="G1473" s="423">
        <v>0</v>
      </c>
      <c r="H1473" s="423">
        <v>0</v>
      </c>
    </row>
    <row r="1474" spans="1:8" x14ac:dyDescent="0.3">
      <c r="A1474" s="419" t="s">
        <v>4176</v>
      </c>
      <c r="B1474" s="419" t="s">
        <v>4177</v>
      </c>
      <c r="C1474" s="423">
        <v>0</v>
      </c>
      <c r="D1474" s="423">
        <v>0</v>
      </c>
      <c r="E1474" s="423">
        <v>0</v>
      </c>
      <c r="F1474" s="423">
        <v>0</v>
      </c>
      <c r="G1474" s="423">
        <v>0</v>
      </c>
      <c r="H1474" s="423">
        <v>0</v>
      </c>
    </row>
    <row r="1475" spans="1:8" x14ac:dyDescent="0.3">
      <c r="A1475" s="419" t="s">
        <v>4178</v>
      </c>
      <c r="B1475" s="419" t="s">
        <v>4179</v>
      </c>
      <c r="C1475" s="423">
        <v>0</v>
      </c>
      <c r="D1475" s="423">
        <v>0</v>
      </c>
      <c r="E1475" s="423">
        <v>0</v>
      </c>
      <c r="F1475" s="423">
        <v>0</v>
      </c>
      <c r="G1475" s="423">
        <v>0</v>
      </c>
      <c r="H1475" s="423">
        <v>0</v>
      </c>
    </row>
    <row r="1476" spans="1:8" x14ac:dyDescent="0.3">
      <c r="A1476" s="419" t="s">
        <v>4180</v>
      </c>
      <c r="B1476" s="419" t="s">
        <v>4181</v>
      </c>
      <c r="C1476" s="423">
        <v>0</v>
      </c>
      <c r="D1476" s="423">
        <v>0</v>
      </c>
      <c r="E1476" s="423">
        <v>0</v>
      </c>
      <c r="F1476" s="423">
        <v>0</v>
      </c>
      <c r="G1476" s="423">
        <v>0</v>
      </c>
      <c r="H1476" s="423">
        <v>0</v>
      </c>
    </row>
    <row r="1477" spans="1:8" x14ac:dyDescent="0.3">
      <c r="A1477" s="419" t="s">
        <v>4182</v>
      </c>
      <c r="B1477" s="419" t="s">
        <v>4183</v>
      </c>
      <c r="C1477" s="423">
        <v>0</v>
      </c>
      <c r="D1477" s="423">
        <v>0</v>
      </c>
      <c r="E1477" s="423">
        <v>0</v>
      </c>
      <c r="F1477" s="423">
        <v>0</v>
      </c>
      <c r="G1477" s="423">
        <v>0</v>
      </c>
      <c r="H1477" s="423">
        <v>0</v>
      </c>
    </row>
    <row r="1478" spans="1:8" x14ac:dyDescent="0.3">
      <c r="A1478" s="419" t="s">
        <v>4184</v>
      </c>
      <c r="B1478" s="419" t="s">
        <v>4185</v>
      </c>
      <c r="C1478" s="423">
        <v>0</v>
      </c>
      <c r="D1478" s="423">
        <v>0</v>
      </c>
      <c r="E1478" s="423">
        <v>0</v>
      </c>
      <c r="F1478" s="423">
        <v>0</v>
      </c>
      <c r="G1478" s="423">
        <v>0</v>
      </c>
      <c r="H1478" s="423">
        <v>0</v>
      </c>
    </row>
    <row r="1479" spans="1:8" x14ac:dyDescent="0.3">
      <c r="A1479" s="419" t="s">
        <v>4186</v>
      </c>
      <c r="B1479" s="419" t="s">
        <v>4187</v>
      </c>
      <c r="C1479" s="423">
        <v>0</v>
      </c>
      <c r="D1479" s="423">
        <v>0</v>
      </c>
      <c r="E1479" s="423">
        <v>0</v>
      </c>
      <c r="F1479" s="423">
        <v>0</v>
      </c>
      <c r="G1479" s="423">
        <v>0</v>
      </c>
      <c r="H1479" s="423">
        <v>0</v>
      </c>
    </row>
    <row r="1480" spans="1:8" x14ac:dyDescent="0.3">
      <c r="A1480" s="419" t="s">
        <v>4188</v>
      </c>
      <c r="B1480" s="419" t="s">
        <v>4189</v>
      </c>
      <c r="C1480" s="423">
        <v>0</v>
      </c>
      <c r="D1480" s="423">
        <v>0</v>
      </c>
      <c r="E1480" s="423">
        <v>0</v>
      </c>
      <c r="F1480" s="423">
        <v>0</v>
      </c>
      <c r="G1480" s="423">
        <v>0</v>
      </c>
      <c r="H1480" s="423">
        <v>0</v>
      </c>
    </row>
    <row r="1481" spans="1:8" x14ac:dyDescent="0.3">
      <c r="A1481" s="419" t="s">
        <v>4190</v>
      </c>
      <c r="B1481" s="419" t="s">
        <v>4191</v>
      </c>
      <c r="C1481" s="423">
        <v>0</v>
      </c>
      <c r="D1481" s="423">
        <v>0</v>
      </c>
      <c r="E1481" s="423">
        <v>0</v>
      </c>
      <c r="F1481" s="423">
        <v>0</v>
      </c>
      <c r="G1481" s="423">
        <v>0</v>
      </c>
      <c r="H1481" s="423">
        <v>0</v>
      </c>
    </row>
    <row r="1482" spans="1:8" x14ac:dyDescent="0.3">
      <c r="A1482" s="419" t="s">
        <v>4192</v>
      </c>
      <c r="B1482" s="419" t="s">
        <v>3311</v>
      </c>
      <c r="C1482" s="423">
        <v>0</v>
      </c>
      <c r="D1482" s="423">
        <v>0</v>
      </c>
      <c r="E1482" s="423">
        <v>0</v>
      </c>
      <c r="F1482" s="423">
        <v>0</v>
      </c>
      <c r="G1482" s="423">
        <v>0</v>
      </c>
      <c r="H1482" s="423">
        <v>0</v>
      </c>
    </row>
    <row r="1483" spans="1:8" x14ac:dyDescent="0.3">
      <c r="A1483" s="419" t="s">
        <v>4193</v>
      </c>
      <c r="B1483" s="419" t="s">
        <v>4194</v>
      </c>
      <c r="C1483" s="423">
        <v>0</v>
      </c>
      <c r="D1483" s="423">
        <v>0</v>
      </c>
      <c r="E1483" s="423">
        <v>0</v>
      </c>
      <c r="F1483" s="423">
        <v>0</v>
      </c>
      <c r="G1483" s="423">
        <v>0</v>
      </c>
      <c r="H1483" s="423">
        <v>0</v>
      </c>
    </row>
    <row r="1484" spans="1:8" x14ac:dyDescent="0.3">
      <c r="A1484" s="419" t="s">
        <v>4195</v>
      </c>
      <c r="B1484" s="419" t="s">
        <v>4196</v>
      </c>
      <c r="C1484" s="423">
        <v>0</v>
      </c>
      <c r="D1484" s="423">
        <v>0</v>
      </c>
      <c r="E1484" s="423">
        <v>0</v>
      </c>
      <c r="F1484" s="423">
        <v>0</v>
      </c>
      <c r="G1484" s="423">
        <v>0</v>
      </c>
      <c r="H1484" s="423">
        <v>0</v>
      </c>
    </row>
    <row r="1485" spans="1:8" x14ac:dyDescent="0.3">
      <c r="A1485" s="419" t="s">
        <v>4197</v>
      </c>
      <c r="B1485" s="419" t="s">
        <v>4198</v>
      </c>
      <c r="C1485" s="423">
        <v>0</v>
      </c>
      <c r="D1485" s="423">
        <v>0</v>
      </c>
      <c r="E1485" s="423">
        <v>0</v>
      </c>
      <c r="F1485" s="423">
        <v>0</v>
      </c>
      <c r="G1485" s="423">
        <v>0</v>
      </c>
      <c r="H1485" s="423">
        <v>0</v>
      </c>
    </row>
    <row r="1486" spans="1:8" x14ac:dyDescent="0.3">
      <c r="A1486" s="419" t="s">
        <v>4199</v>
      </c>
      <c r="B1486" s="419" t="s">
        <v>4200</v>
      </c>
      <c r="C1486" s="423">
        <v>0</v>
      </c>
      <c r="D1486" s="423">
        <v>0</v>
      </c>
      <c r="E1486" s="423">
        <v>0</v>
      </c>
      <c r="F1486" s="423">
        <v>0</v>
      </c>
      <c r="G1486" s="423">
        <v>0</v>
      </c>
      <c r="H1486" s="423">
        <v>0</v>
      </c>
    </row>
    <row r="1487" spans="1:8" x14ac:dyDescent="0.3">
      <c r="A1487" s="419" t="s">
        <v>4201</v>
      </c>
      <c r="B1487" s="419" t="s">
        <v>4202</v>
      </c>
      <c r="C1487" s="423">
        <v>0</v>
      </c>
      <c r="D1487" s="423">
        <v>0</v>
      </c>
      <c r="E1487" s="423">
        <v>0</v>
      </c>
      <c r="F1487" s="423">
        <v>0</v>
      </c>
      <c r="G1487" s="423">
        <v>0</v>
      </c>
      <c r="H1487" s="423">
        <v>0</v>
      </c>
    </row>
    <row r="1488" spans="1:8" x14ac:dyDescent="0.3">
      <c r="A1488" s="419" t="s">
        <v>4203</v>
      </c>
      <c r="B1488" s="419" t="s">
        <v>4204</v>
      </c>
      <c r="C1488" s="423">
        <v>0</v>
      </c>
      <c r="D1488" s="423">
        <v>0</v>
      </c>
      <c r="E1488" s="423">
        <v>0</v>
      </c>
      <c r="F1488" s="423">
        <v>0</v>
      </c>
      <c r="G1488" s="423">
        <v>0</v>
      </c>
      <c r="H1488" s="423">
        <v>0</v>
      </c>
    </row>
    <row r="1489" spans="1:8" x14ac:dyDescent="0.3">
      <c r="A1489" s="419" t="s">
        <v>4205</v>
      </c>
      <c r="B1489" s="419" t="s">
        <v>4206</v>
      </c>
      <c r="C1489" s="423">
        <v>0</v>
      </c>
      <c r="D1489" s="423">
        <v>0</v>
      </c>
      <c r="E1489" s="423">
        <v>0</v>
      </c>
      <c r="F1489" s="423">
        <v>0</v>
      </c>
      <c r="G1489" s="423">
        <v>0</v>
      </c>
      <c r="H1489" s="423">
        <v>0</v>
      </c>
    </row>
    <row r="1490" spans="1:8" x14ac:dyDescent="0.3">
      <c r="A1490" s="419" t="s">
        <v>4207</v>
      </c>
      <c r="B1490" s="419" t="s">
        <v>4208</v>
      </c>
      <c r="C1490" s="423">
        <v>0</v>
      </c>
      <c r="D1490" s="423">
        <v>0</v>
      </c>
      <c r="E1490" s="423">
        <v>0</v>
      </c>
      <c r="F1490" s="423">
        <v>0</v>
      </c>
      <c r="G1490" s="423">
        <v>0</v>
      </c>
      <c r="H1490" s="423">
        <v>0</v>
      </c>
    </row>
    <row r="1491" spans="1:8" x14ac:dyDescent="0.3">
      <c r="A1491" s="419" t="s">
        <v>4209</v>
      </c>
      <c r="B1491" s="419" t="s">
        <v>4210</v>
      </c>
      <c r="C1491" s="423">
        <v>0</v>
      </c>
      <c r="D1491" s="423">
        <v>0</v>
      </c>
      <c r="E1491" s="423">
        <v>0</v>
      </c>
      <c r="F1491" s="423">
        <v>0</v>
      </c>
      <c r="G1491" s="423">
        <v>0</v>
      </c>
      <c r="H1491" s="423">
        <v>0</v>
      </c>
    </row>
    <row r="1492" spans="1:8" x14ac:dyDescent="0.3">
      <c r="A1492" s="419" t="s">
        <v>4211</v>
      </c>
      <c r="B1492" s="419" t="s">
        <v>4212</v>
      </c>
      <c r="C1492" s="423">
        <v>0</v>
      </c>
      <c r="D1492" s="423">
        <v>0</v>
      </c>
      <c r="E1492" s="423">
        <v>0</v>
      </c>
      <c r="F1492" s="423">
        <v>0</v>
      </c>
      <c r="G1492" s="423">
        <v>0</v>
      </c>
      <c r="H1492" s="423">
        <v>0</v>
      </c>
    </row>
    <row r="1493" spans="1:8" x14ac:dyDescent="0.3">
      <c r="A1493" s="419" t="s">
        <v>2170</v>
      </c>
      <c r="B1493" s="419" t="s">
        <v>1349</v>
      </c>
      <c r="C1493" s="423">
        <v>0</v>
      </c>
      <c r="D1493" s="423">
        <v>0</v>
      </c>
      <c r="E1493" s="423">
        <v>2430.25</v>
      </c>
      <c r="F1493" s="423">
        <v>3602.9</v>
      </c>
      <c r="G1493" s="423">
        <v>-3602.9</v>
      </c>
      <c r="H1493" s="423">
        <v>100</v>
      </c>
    </row>
    <row r="1494" spans="1:8" x14ac:dyDescent="0.3">
      <c r="A1494" s="419" t="s">
        <v>4213</v>
      </c>
      <c r="B1494" s="419" t="s">
        <v>4214</v>
      </c>
      <c r="C1494" s="423">
        <v>0</v>
      </c>
      <c r="D1494" s="423">
        <v>0</v>
      </c>
      <c r="E1494" s="423">
        <v>0</v>
      </c>
      <c r="F1494" s="423">
        <v>0</v>
      </c>
      <c r="G1494" s="423">
        <v>0</v>
      </c>
      <c r="H1494" s="423">
        <v>0</v>
      </c>
    </row>
    <row r="1495" spans="1:8" x14ac:dyDescent="0.3">
      <c r="A1495" s="419" t="s">
        <v>4215</v>
      </c>
      <c r="B1495" s="419" t="s">
        <v>4216</v>
      </c>
      <c r="C1495" s="423">
        <v>0</v>
      </c>
      <c r="D1495" s="423">
        <v>0</v>
      </c>
      <c r="E1495" s="423">
        <v>0</v>
      </c>
      <c r="F1495" s="423">
        <v>0</v>
      </c>
      <c r="G1495" s="423">
        <v>0</v>
      </c>
      <c r="H1495" s="423">
        <v>0</v>
      </c>
    </row>
    <row r="1496" spans="1:8" x14ac:dyDescent="0.3">
      <c r="A1496" s="419" t="s">
        <v>4217</v>
      </c>
      <c r="B1496" s="419" t="s">
        <v>4218</v>
      </c>
      <c r="C1496" s="423">
        <v>0</v>
      </c>
      <c r="D1496" s="423">
        <v>0</v>
      </c>
      <c r="E1496" s="423">
        <v>0</v>
      </c>
      <c r="F1496" s="423">
        <v>0</v>
      </c>
      <c r="G1496" s="423">
        <v>0</v>
      </c>
      <c r="H1496" s="423">
        <v>0</v>
      </c>
    </row>
    <row r="1497" spans="1:8" x14ac:dyDescent="0.3">
      <c r="A1497" s="419" t="s">
        <v>4219</v>
      </c>
      <c r="B1497" s="419" t="s">
        <v>4220</v>
      </c>
      <c r="C1497" s="423">
        <v>0</v>
      </c>
      <c r="D1497" s="423">
        <v>0</v>
      </c>
      <c r="E1497" s="423">
        <v>0</v>
      </c>
      <c r="F1497" s="423">
        <v>0</v>
      </c>
      <c r="G1497" s="423">
        <v>0</v>
      </c>
      <c r="H1497" s="423">
        <v>0</v>
      </c>
    </row>
    <row r="1498" spans="1:8" x14ac:dyDescent="0.3">
      <c r="A1498" s="419" t="s">
        <v>4221</v>
      </c>
      <c r="B1498" s="419" t="s">
        <v>4222</v>
      </c>
      <c r="C1498" s="423">
        <v>0</v>
      </c>
      <c r="D1498" s="423">
        <v>0</v>
      </c>
      <c r="E1498" s="423">
        <v>0</v>
      </c>
      <c r="F1498" s="423">
        <v>0</v>
      </c>
      <c r="G1498" s="423">
        <v>0</v>
      </c>
      <c r="H1498" s="423">
        <v>0</v>
      </c>
    </row>
    <row r="1499" spans="1:8" x14ac:dyDescent="0.3">
      <c r="A1499" s="419" t="s">
        <v>4223</v>
      </c>
      <c r="B1499" s="419" t="s">
        <v>3230</v>
      </c>
      <c r="C1499" s="423">
        <v>0</v>
      </c>
      <c r="D1499" s="423">
        <v>0</v>
      </c>
      <c r="E1499" s="423">
        <v>0</v>
      </c>
      <c r="F1499" s="423">
        <v>0</v>
      </c>
      <c r="G1499" s="423">
        <v>0</v>
      </c>
      <c r="H1499" s="423">
        <v>0</v>
      </c>
    </row>
    <row r="1500" spans="1:8" x14ac:dyDescent="0.3">
      <c r="A1500" s="419" t="s">
        <v>4224</v>
      </c>
      <c r="B1500" s="419" t="s">
        <v>4191</v>
      </c>
      <c r="C1500" s="423">
        <v>0</v>
      </c>
      <c r="D1500" s="423">
        <v>0</v>
      </c>
      <c r="E1500" s="423">
        <v>0</v>
      </c>
      <c r="F1500" s="423">
        <v>0</v>
      </c>
      <c r="G1500" s="423">
        <v>0</v>
      </c>
      <c r="H1500" s="423">
        <v>0</v>
      </c>
    </row>
    <row r="1501" spans="1:8" x14ac:dyDescent="0.3">
      <c r="A1501" s="419" t="s">
        <v>4225</v>
      </c>
      <c r="B1501" s="419" t="s">
        <v>4226</v>
      </c>
      <c r="C1501" s="423">
        <v>0</v>
      </c>
      <c r="D1501" s="423">
        <v>0</v>
      </c>
      <c r="E1501" s="423">
        <v>0</v>
      </c>
      <c r="F1501" s="423">
        <v>0</v>
      </c>
      <c r="G1501" s="423">
        <v>0</v>
      </c>
      <c r="H1501" s="423">
        <v>0</v>
      </c>
    </row>
    <row r="1502" spans="1:8" x14ac:dyDescent="0.3">
      <c r="A1502" s="419" t="s">
        <v>4227</v>
      </c>
      <c r="B1502" s="419" t="s">
        <v>4228</v>
      </c>
      <c r="C1502" s="423">
        <v>0</v>
      </c>
      <c r="D1502" s="423">
        <v>0</v>
      </c>
      <c r="E1502" s="423">
        <v>0</v>
      </c>
      <c r="F1502" s="423">
        <v>0</v>
      </c>
      <c r="G1502" s="423">
        <v>0</v>
      </c>
      <c r="H1502" s="423">
        <v>0</v>
      </c>
    </row>
    <row r="1503" spans="1:8" x14ac:dyDescent="0.3">
      <c r="A1503" s="419" t="s">
        <v>4229</v>
      </c>
      <c r="B1503" s="419" t="s">
        <v>4230</v>
      </c>
      <c r="C1503" s="423">
        <v>0</v>
      </c>
      <c r="D1503" s="423">
        <v>0</v>
      </c>
      <c r="E1503" s="423">
        <v>0</v>
      </c>
      <c r="F1503" s="423">
        <v>0</v>
      </c>
      <c r="G1503" s="423">
        <v>0</v>
      </c>
      <c r="H1503" s="423">
        <v>0</v>
      </c>
    </row>
    <row r="1504" spans="1:8" x14ac:dyDescent="0.3">
      <c r="A1504" s="419" t="s">
        <v>4231</v>
      </c>
      <c r="B1504" s="419" t="s">
        <v>3760</v>
      </c>
      <c r="C1504" s="423">
        <v>0</v>
      </c>
      <c r="D1504" s="423">
        <v>0</v>
      </c>
      <c r="E1504" s="423">
        <v>0</v>
      </c>
      <c r="F1504" s="423">
        <v>0</v>
      </c>
      <c r="G1504" s="423">
        <v>0</v>
      </c>
      <c r="H1504" s="423">
        <v>0</v>
      </c>
    </row>
    <row r="1505" spans="1:8" x14ac:dyDescent="0.3">
      <c r="A1505" s="419" t="s">
        <v>4232</v>
      </c>
      <c r="B1505" s="419" t="s">
        <v>4191</v>
      </c>
      <c r="C1505" s="423">
        <v>0</v>
      </c>
      <c r="D1505" s="423">
        <v>0</v>
      </c>
      <c r="E1505" s="423">
        <v>0</v>
      </c>
      <c r="F1505" s="423">
        <v>0</v>
      </c>
      <c r="G1505" s="423">
        <v>0</v>
      </c>
      <c r="H1505" s="423">
        <v>0</v>
      </c>
    </row>
    <row r="1506" spans="1:8" x14ac:dyDescent="0.3">
      <c r="A1506" s="419" t="s">
        <v>4233</v>
      </c>
      <c r="B1506" s="419" t="s">
        <v>4234</v>
      </c>
      <c r="C1506" s="423">
        <v>0</v>
      </c>
      <c r="D1506" s="423">
        <v>0</v>
      </c>
      <c r="E1506" s="423">
        <v>0</v>
      </c>
      <c r="F1506" s="423">
        <v>0</v>
      </c>
      <c r="G1506" s="423">
        <v>0</v>
      </c>
      <c r="H1506" s="423">
        <v>0</v>
      </c>
    </row>
    <row r="1507" spans="1:8" x14ac:dyDescent="0.3">
      <c r="A1507" s="419" t="s">
        <v>4235</v>
      </c>
      <c r="B1507" s="419" t="s">
        <v>4236</v>
      </c>
      <c r="C1507" s="423">
        <v>0</v>
      </c>
      <c r="D1507" s="423">
        <v>0</v>
      </c>
      <c r="E1507" s="423">
        <v>0</v>
      </c>
      <c r="F1507" s="423">
        <v>0</v>
      </c>
      <c r="G1507" s="423">
        <v>0</v>
      </c>
      <c r="H1507" s="423">
        <v>0</v>
      </c>
    </row>
    <row r="1508" spans="1:8" x14ac:dyDescent="0.3">
      <c r="A1508" s="419" t="s">
        <v>4237</v>
      </c>
      <c r="B1508" s="419" t="s">
        <v>4238</v>
      </c>
      <c r="C1508" s="423">
        <v>0</v>
      </c>
      <c r="D1508" s="423">
        <v>0</v>
      </c>
      <c r="E1508" s="423">
        <v>0</v>
      </c>
      <c r="F1508" s="423">
        <v>0</v>
      </c>
      <c r="G1508" s="423">
        <v>0</v>
      </c>
      <c r="H1508" s="423">
        <v>0</v>
      </c>
    </row>
    <row r="1509" spans="1:8" x14ac:dyDescent="0.3">
      <c r="A1509" s="419" t="s">
        <v>4239</v>
      </c>
      <c r="B1509" s="419" t="s">
        <v>4240</v>
      </c>
      <c r="C1509" s="423">
        <v>0</v>
      </c>
      <c r="D1509" s="423">
        <v>0</v>
      </c>
      <c r="E1509" s="423">
        <v>0</v>
      </c>
      <c r="F1509" s="423">
        <v>0</v>
      </c>
      <c r="G1509" s="423">
        <v>0</v>
      </c>
      <c r="H1509" s="423">
        <v>0</v>
      </c>
    </row>
    <row r="1510" spans="1:8" x14ac:dyDescent="0.3">
      <c r="A1510" s="419" t="s">
        <v>4241</v>
      </c>
      <c r="B1510" s="419" t="s">
        <v>4242</v>
      </c>
      <c r="C1510" s="423">
        <v>0</v>
      </c>
      <c r="D1510" s="423">
        <v>0</v>
      </c>
      <c r="E1510" s="423">
        <v>0</v>
      </c>
      <c r="F1510" s="423">
        <v>0</v>
      </c>
      <c r="G1510" s="423">
        <v>0</v>
      </c>
      <c r="H1510" s="423">
        <v>0</v>
      </c>
    </row>
    <row r="1511" spans="1:8" x14ac:dyDescent="0.3">
      <c r="A1511" s="419" t="s">
        <v>4243</v>
      </c>
      <c r="B1511" s="419" t="s">
        <v>4244</v>
      </c>
      <c r="C1511" s="423">
        <v>0</v>
      </c>
      <c r="D1511" s="423">
        <v>0</v>
      </c>
      <c r="E1511" s="423">
        <v>0</v>
      </c>
      <c r="F1511" s="423">
        <v>0</v>
      </c>
      <c r="G1511" s="423">
        <v>0</v>
      </c>
      <c r="H1511" s="423">
        <v>0</v>
      </c>
    </row>
    <row r="1512" spans="1:8" x14ac:dyDescent="0.3">
      <c r="A1512" s="419" t="s">
        <v>4245</v>
      </c>
      <c r="B1512" s="419" t="s">
        <v>4246</v>
      </c>
      <c r="C1512" s="423">
        <v>0</v>
      </c>
      <c r="D1512" s="423">
        <v>0</v>
      </c>
      <c r="E1512" s="423">
        <v>-100</v>
      </c>
      <c r="F1512" s="423">
        <v>-100</v>
      </c>
      <c r="G1512" s="423">
        <v>100</v>
      </c>
      <c r="H1512" s="423">
        <v>100</v>
      </c>
    </row>
    <row r="1513" spans="1:8" x14ac:dyDescent="0.3">
      <c r="A1513" s="419" t="s">
        <v>4247</v>
      </c>
      <c r="B1513" s="419" t="s">
        <v>4248</v>
      </c>
      <c r="C1513" s="423">
        <v>0</v>
      </c>
      <c r="D1513" s="423">
        <v>0</v>
      </c>
      <c r="E1513" s="423">
        <v>0</v>
      </c>
      <c r="F1513" s="423">
        <v>0</v>
      </c>
      <c r="G1513" s="423">
        <v>0</v>
      </c>
      <c r="H1513" s="423">
        <v>0</v>
      </c>
    </row>
    <row r="1514" spans="1:8" x14ac:dyDescent="0.3">
      <c r="A1514" s="419" t="s">
        <v>4249</v>
      </c>
      <c r="B1514" s="419" t="s">
        <v>4250</v>
      </c>
      <c r="C1514" s="423">
        <v>0</v>
      </c>
      <c r="D1514" s="423">
        <v>0</v>
      </c>
      <c r="E1514" s="423">
        <v>0</v>
      </c>
      <c r="F1514" s="423">
        <v>0</v>
      </c>
      <c r="G1514" s="423">
        <v>0</v>
      </c>
      <c r="H1514" s="423">
        <v>0</v>
      </c>
    </row>
    <row r="1515" spans="1:8" x14ac:dyDescent="0.3">
      <c r="A1515" s="419" t="s">
        <v>4251</v>
      </c>
      <c r="B1515" s="419" t="s">
        <v>4252</v>
      </c>
      <c r="C1515" s="423">
        <v>0</v>
      </c>
      <c r="D1515" s="423">
        <v>0</v>
      </c>
      <c r="E1515" s="423">
        <v>0</v>
      </c>
      <c r="F1515" s="423">
        <v>0</v>
      </c>
      <c r="G1515" s="423">
        <v>0</v>
      </c>
      <c r="H1515" s="423">
        <v>0</v>
      </c>
    </row>
    <row r="1516" spans="1:8" x14ac:dyDescent="0.3">
      <c r="A1516" s="419" t="s">
        <v>4253</v>
      </c>
      <c r="B1516" s="419" t="s">
        <v>4254</v>
      </c>
      <c r="C1516" s="423">
        <v>0</v>
      </c>
      <c r="D1516" s="423">
        <v>0</v>
      </c>
      <c r="E1516" s="423">
        <v>0</v>
      </c>
      <c r="F1516" s="423">
        <v>0</v>
      </c>
      <c r="G1516" s="423">
        <v>0</v>
      </c>
      <c r="H1516" s="423">
        <v>0</v>
      </c>
    </row>
    <row r="1517" spans="1:8" x14ac:dyDescent="0.3">
      <c r="A1517" s="419" t="s">
        <v>4255</v>
      </c>
      <c r="B1517" s="419" t="s">
        <v>3778</v>
      </c>
      <c r="C1517" s="423">
        <v>0</v>
      </c>
      <c r="D1517" s="423">
        <v>0</v>
      </c>
      <c r="E1517" s="423">
        <v>0</v>
      </c>
      <c r="F1517" s="423">
        <v>0</v>
      </c>
      <c r="G1517" s="423">
        <v>0</v>
      </c>
      <c r="H1517" s="423">
        <v>0</v>
      </c>
    </row>
    <row r="1518" spans="1:8" x14ac:dyDescent="0.3">
      <c r="A1518" s="419" t="s">
        <v>4256</v>
      </c>
      <c r="B1518" s="419" t="s">
        <v>722</v>
      </c>
      <c r="C1518" s="423">
        <v>0</v>
      </c>
      <c r="D1518" s="423">
        <v>0</v>
      </c>
      <c r="E1518" s="423">
        <v>0</v>
      </c>
      <c r="F1518" s="423">
        <v>0</v>
      </c>
      <c r="G1518" s="423">
        <v>0</v>
      </c>
      <c r="H1518" s="423">
        <v>0</v>
      </c>
    </row>
    <row r="1519" spans="1:8" x14ac:dyDescent="0.3">
      <c r="A1519" s="419" t="s">
        <v>4257</v>
      </c>
      <c r="B1519" s="419" t="s">
        <v>4258</v>
      </c>
      <c r="C1519" s="423">
        <v>0</v>
      </c>
      <c r="D1519" s="423">
        <v>0</v>
      </c>
      <c r="E1519" s="423">
        <v>0</v>
      </c>
      <c r="F1519" s="423">
        <v>0</v>
      </c>
      <c r="G1519" s="423">
        <v>0</v>
      </c>
      <c r="H1519" s="423">
        <v>0</v>
      </c>
    </row>
    <row r="1520" spans="1:8" x14ac:dyDescent="0.3">
      <c r="A1520" s="419" t="s">
        <v>4259</v>
      </c>
      <c r="B1520" s="419" t="s">
        <v>4260</v>
      </c>
      <c r="C1520" s="423">
        <v>0</v>
      </c>
      <c r="D1520" s="423">
        <v>0</v>
      </c>
      <c r="E1520" s="423">
        <v>0</v>
      </c>
      <c r="F1520" s="423">
        <v>0</v>
      </c>
      <c r="G1520" s="423">
        <v>0</v>
      </c>
      <c r="H1520" s="423">
        <v>0</v>
      </c>
    </row>
    <row r="1521" spans="1:8" x14ac:dyDescent="0.3">
      <c r="A1521" s="419" t="s">
        <v>4261</v>
      </c>
      <c r="B1521" s="419" t="s">
        <v>4262</v>
      </c>
      <c r="C1521" s="423">
        <v>0</v>
      </c>
      <c r="D1521" s="423">
        <v>0</v>
      </c>
      <c r="E1521" s="423">
        <v>0</v>
      </c>
      <c r="F1521" s="423">
        <v>0</v>
      </c>
      <c r="G1521" s="423">
        <v>0</v>
      </c>
      <c r="H1521" s="423">
        <v>0</v>
      </c>
    </row>
    <row r="1522" spans="1:8" x14ac:dyDescent="0.3">
      <c r="A1522" s="419" t="s">
        <v>4263</v>
      </c>
      <c r="B1522" s="419" t="s">
        <v>794</v>
      </c>
      <c r="C1522" s="423">
        <v>0</v>
      </c>
      <c r="D1522" s="423">
        <v>0</v>
      </c>
      <c r="E1522" s="423">
        <v>0</v>
      </c>
      <c r="F1522" s="423">
        <v>0</v>
      </c>
      <c r="G1522" s="423">
        <v>0</v>
      </c>
      <c r="H1522" s="423">
        <v>0</v>
      </c>
    </row>
    <row r="1523" spans="1:8" x14ac:dyDescent="0.3">
      <c r="A1523" s="419" t="s">
        <v>4264</v>
      </c>
      <c r="B1523" s="419" t="s">
        <v>3328</v>
      </c>
      <c r="C1523" s="423">
        <v>0</v>
      </c>
      <c r="D1523" s="423">
        <v>0</v>
      </c>
      <c r="E1523" s="423">
        <v>0</v>
      </c>
      <c r="F1523" s="423">
        <v>0</v>
      </c>
      <c r="G1523" s="423">
        <v>0</v>
      </c>
      <c r="H1523" s="423">
        <v>0</v>
      </c>
    </row>
    <row r="1524" spans="1:8" x14ac:dyDescent="0.3">
      <c r="A1524" s="419" t="s">
        <v>4265</v>
      </c>
      <c r="B1524" s="419" t="s">
        <v>2826</v>
      </c>
      <c r="C1524" s="423">
        <v>0</v>
      </c>
      <c r="D1524" s="423">
        <v>0</v>
      </c>
      <c r="E1524" s="423">
        <v>0</v>
      </c>
      <c r="F1524" s="423">
        <v>0</v>
      </c>
      <c r="G1524" s="423">
        <v>0</v>
      </c>
      <c r="H1524" s="423">
        <v>0</v>
      </c>
    </row>
    <row r="1525" spans="1:8" x14ac:dyDescent="0.3">
      <c r="A1525" s="419" t="s">
        <v>4266</v>
      </c>
      <c r="B1525" s="419" t="s">
        <v>2828</v>
      </c>
      <c r="C1525" s="423">
        <v>0</v>
      </c>
      <c r="D1525" s="423">
        <v>0</v>
      </c>
      <c r="E1525" s="423">
        <v>0</v>
      </c>
      <c r="F1525" s="423">
        <v>0</v>
      </c>
      <c r="G1525" s="423">
        <v>0</v>
      </c>
      <c r="H1525" s="423">
        <v>0</v>
      </c>
    </row>
    <row r="1526" spans="1:8" x14ac:dyDescent="0.3">
      <c r="A1526" s="419" t="s">
        <v>4267</v>
      </c>
      <c r="B1526" s="419" t="s">
        <v>1345</v>
      </c>
      <c r="C1526" s="423">
        <v>0</v>
      </c>
      <c r="D1526" s="423">
        <v>0</v>
      </c>
      <c r="E1526" s="423">
        <v>0</v>
      </c>
      <c r="F1526" s="423">
        <v>0</v>
      </c>
      <c r="G1526" s="423">
        <v>0</v>
      </c>
      <c r="H1526" s="423">
        <v>0</v>
      </c>
    </row>
    <row r="1527" spans="1:8" x14ac:dyDescent="0.3">
      <c r="A1527" s="419" t="s">
        <v>4268</v>
      </c>
      <c r="B1527" s="419" t="s">
        <v>973</v>
      </c>
      <c r="C1527" s="423">
        <v>0</v>
      </c>
      <c r="D1527" s="423">
        <v>0</v>
      </c>
      <c r="E1527" s="423">
        <v>0</v>
      </c>
      <c r="F1527" s="423">
        <v>0</v>
      </c>
      <c r="G1527" s="423">
        <v>0</v>
      </c>
      <c r="H1527" s="423">
        <v>0</v>
      </c>
    </row>
    <row r="1528" spans="1:8" x14ac:dyDescent="0.3">
      <c r="A1528" s="419" t="s">
        <v>4269</v>
      </c>
      <c r="B1528" s="419" t="s">
        <v>2835</v>
      </c>
      <c r="C1528" s="423">
        <v>0</v>
      </c>
      <c r="D1528" s="423">
        <v>0</v>
      </c>
      <c r="E1528" s="423">
        <v>0</v>
      </c>
      <c r="F1528" s="423">
        <v>0</v>
      </c>
      <c r="G1528" s="423">
        <v>0</v>
      </c>
      <c r="H1528" s="423">
        <v>0</v>
      </c>
    </row>
    <row r="1529" spans="1:8" x14ac:dyDescent="0.3">
      <c r="A1529" s="419" t="s">
        <v>4270</v>
      </c>
      <c r="B1529" s="419" t="s">
        <v>4271</v>
      </c>
      <c r="C1529" s="424">
        <v>0</v>
      </c>
      <c r="D1529" s="424">
        <v>0</v>
      </c>
      <c r="E1529" s="424">
        <v>0</v>
      </c>
      <c r="F1529" s="424">
        <v>0</v>
      </c>
      <c r="G1529" s="424">
        <v>0</v>
      </c>
      <c r="H1529" s="424">
        <v>0</v>
      </c>
    </row>
    <row r="1530" spans="1:8" x14ac:dyDescent="0.3">
      <c r="A1530" s="419" t="s">
        <v>1350</v>
      </c>
      <c r="B1530" s="425"/>
      <c r="C1530" s="423"/>
      <c r="D1530" s="423"/>
      <c r="E1530" s="423"/>
      <c r="F1530" s="423"/>
      <c r="G1530" s="423"/>
      <c r="H1530" s="423"/>
    </row>
    <row r="1532" spans="1:8" x14ac:dyDescent="0.3">
      <c r="A1532" s="419" t="s">
        <v>975</v>
      </c>
      <c r="B1532" s="425"/>
      <c r="C1532" s="423">
        <v>0</v>
      </c>
      <c r="D1532" s="423">
        <v>0</v>
      </c>
      <c r="E1532" s="423">
        <v>-7356.09</v>
      </c>
      <c r="F1532" s="423">
        <v>-5698.35</v>
      </c>
      <c r="G1532" s="423">
        <v>5698.35</v>
      </c>
      <c r="H1532" s="423">
        <v>100</v>
      </c>
    </row>
    <row r="1533" spans="1:8" x14ac:dyDescent="0.3">
      <c r="A1533" s="419" t="s">
        <v>976</v>
      </c>
      <c r="B1533" s="425"/>
      <c r="C1533" s="424">
        <v>0</v>
      </c>
      <c r="D1533" s="424">
        <v>0</v>
      </c>
      <c r="E1533" s="424">
        <v>2441.25</v>
      </c>
      <c r="F1533" s="424">
        <v>3613.9</v>
      </c>
      <c r="G1533" s="424">
        <v>-3613.9</v>
      </c>
      <c r="H1533" s="424">
        <v>100</v>
      </c>
    </row>
    <row r="1534" spans="1:8" x14ac:dyDescent="0.3">
      <c r="A1534" s="419" t="s">
        <v>977</v>
      </c>
      <c r="B1534" s="425"/>
      <c r="C1534" s="423">
        <v>0</v>
      </c>
      <c r="D1534" s="423">
        <v>0</v>
      </c>
      <c r="E1534" s="423">
        <v>-9797.34</v>
      </c>
      <c r="F1534" s="423">
        <v>-9312.25</v>
      </c>
      <c r="G1534" s="423">
        <v>9312.25</v>
      </c>
      <c r="H1534" s="423">
        <v>100</v>
      </c>
    </row>
    <row r="1536" spans="1:8" x14ac:dyDescent="0.3">
      <c r="A1536" s="419" t="s">
        <v>374</v>
      </c>
      <c r="B1536" s="418"/>
      <c r="C1536" s="418"/>
      <c r="D1536" s="418"/>
      <c r="E1536" s="418"/>
      <c r="F1536" s="418"/>
      <c r="G1536" s="418"/>
      <c r="H1536" s="418"/>
    </row>
    <row r="1537" spans="1:8" x14ac:dyDescent="0.3">
      <c r="A1537" s="419" t="s">
        <v>4272</v>
      </c>
      <c r="B1537" s="419" t="s">
        <v>503</v>
      </c>
      <c r="C1537" s="423">
        <v>0</v>
      </c>
      <c r="D1537" s="423">
        <v>0</v>
      </c>
      <c r="E1537" s="423">
        <v>0</v>
      </c>
      <c r="F1537" s="423">
        <v>0</v>
      </c>
      <c r="G1537" s="423">
        <v>0</v>
      </c>
      <c r="H1537" s="423">
        <v>0</v>
      </c>
    </row>
    <row r="1538" spans="1:8" x14ac:dyDescent="0.3">
      <c r="A1538" s="419" t="s">
        <v>2171</v>
      </c>
      <c r="B1538" s="419" t="s">
        <v>240</v>
      </c>
      <c r="C1538" s="423">
        <v>995000</v>
      </c>
      <c r="D1538" s="423">
        <v>995000</v>
      </c>
      <c r="E1538" s="423">
        <v>164057.54</v>
      </c>
      <c r="F1538" s="423">
        <v>437476.33</v>
      </c>
      <c r="G1538" s="423">
        <v>557523.67000000004</v>
      </c>
      <c r="H1538" s="423">
        <v>43.97</v>
      </c>
    </row>
    <row r="1539" spans="1:8" x14ac:dyDescent="0.3">
      <c r="A1539" s="419" t="s">
        <v>2172</v>
      </c>
      <c r="B1539" s="419" t="s">
        <v>242</v>
      </c>
      <c r="C1539" s="423">
        <v>100000</v>
      </c>
      <c r="D1539" s="423">
        <v>80000</v>
      </c>
      <c r="E1539" s="423">
        <v>22660</v>
      </c>
      <c r="F1539" s="423">
        <v>42990</v>
      </c>
      <c r="G1539" s="423">
        <v>37010</v>
      </c>
      <c r="H1539" s="423">
        <v>53.74</v>
      </c>
    </row>
    <row r="1540" spans="1:8" x14ac:dyDescent="0.3">
      <c r="A1540" s="419" t="s">
        <v>4273</v>
      </c>
      <c r="B1540" s="419" t="s">
        <v>4274</v>
      </c>
      <c r="C1540" s="423">
        <v>0</v>
      </c>
      <c r="D1540" s="423">
        <v>0</v>
      </c>
      <c r="E1540" s="423">
        <v>0</v>
      </c>
      <c r="F1540" s="423">
        <v>0</v>
      </c>
      <c r="G1540" s="423">
        <v>0</v>
      </c>
      <c r="H1540" s="423">
        <v>0</v>
      </c>
    </row>
    <row r="1541" spans="1:8" x14ac:dyDescent="0.3">
      <c r="A1541" s="419" t="s">
        <v>4275</v>
      </c>
      <c r="B1541" s="419" t="s">
        <v>4276</v>
      </c>
      <c r="C1541" s="423">
        <v>0</v>
      </c>
      <c r="D1541" s="423">
        <v>0</v>
      </c>
      <c r="E1541" s="423">
        <v>0</v>
      </c>
      <c r="F1541" s="423">
        <v>0</v>
      </c>
      <c r="G1541" s="423">
        <v>0</v>
      </c>
      <c r="H1541" s="423">
        <v>0</v>
      </c>
    </row>
    <row r="1542" spans="1:8" x14ac:dyDescent="0.3">
      <c r="A1542" s="419" t="s">
        <v>2173</v>
      </c>
      <c r="B1542" s="419" t="s">
        <v>243</v>
      </c>
      <c r="C1542" s="423">
        <v>55000</v>
      </c>
      <c r="D1542" s="423">
        <v>75000</v>
      </c>
      <c r="E1542" s="423">
        <v>27315.1</v>
      </c>
      <c r="F1542" s="423">
        <v>53099.35</v>
      </c>
      <c r="G1542" s="423">
        <v>21900.65</v>
      </c>
      <c r="H1542" s="423">
        <v>70.8</v>
      </c>
    </row>
    <row r="1543" spans="1:8" x14ac:dyDescent="0.3">
      <c r="A1543" s="419" t="s">
        <v>2174</v>
      </c>
      <c r="B1543" s="419" t="s">
        <v>245</v>
      </c>
      <c r="C1543" s="423">
        <v>300</v>
      </c>
      <c r="D1543" s="423">
        <v>0</v>
      </c>
      <c r="E1543" s="423">
        <v>0</v>
      </c>
      <c r="F1543" s="423">
        <v>0</v>
      </c>
      <c r="G1543" s="423">
        <v>0</v>
      </c>
      <c r="H1543" s="423">
        <v>0</v>
      </c>
    </row>
    <row r="1544" spans="1:8" x14ac:dyDescent="0.3">
      <c r="A1544" s="419" t="s">
        <v>4277</v>
      </c>
      <c r="B1544" s="419" t="s">
        <v>2602</v>
      </c>
      <c r="C1544" s="423">
        <v>0</v>
      </c>
      <c r="D1544" s="423">
        <v>0</v>
      </c>
      <c r="E1544" s="423">
        <v>0</v>
      </c>
      <c r="F1544" s="423">
        <v>0</v>
      </c>
      <c r="G1544" s="423">
        <v>0</v>
      </c>
      <c r="H1544" s="423">
        <v>0</v>
      </c>
    </row>
    <row r="1545" spans="1:8" x14ac:dyDescent="0.3">
      <c r="A1545" s="419" t="s">
        <v>4278</v>
      </c>
      <c r="B1545" s="419" t="s">
        <v>525</v>
      </c>
      <c r="C1545" s="423">
        <v>0</v>
      </c>
      <c r="D1545" s="423">
        <v>0</v>
      </c>
      <c r="E1545" s="423">
        <v>0</v>
      </c>
      <c r="F1545" s="423">
        <v>0</v>
      </c>
      <c r="G1545" s="423">
        <v>0</v>
      </c>
      <c r="H1545" s="423">
        <v>0</v>
      </c>
    </row>
    <row r="1546" spans="1:8" x14ac:dyDescent="0.3">
      <c r="A1546" s="419" t="s">
        <v>4279</v>
      </c>
      <c r="B1546" s="419" t="s">
        <v>2608</v>
      </c>
      <c r="C1546" s="423">
        <v>0</v>
      </c>
      <c r="D1546" s="423">
        <v>0</v>
      </c>
      <c r="E1546" s="423">
        <v>0</v>
      </c>
      <c r="F1546" s="423">
        <v>0</v>
      </c>
      <c r="G1546" s="423">
        <v>0</v>
      </c>
      <c r="H1546" s="423">
        <v>0</v>
      </c>
    </row>
    <row r="1547" spans="1:8" x14ac:dyDescent="0.3">
      <c r="A1547" s="419" t="s">
        <v>4280</v>
      </c>
      <c r="B1547" s="419" t="s">
        <v>2610</v>
      </c>
      <c r="C1547" s="423">
        <v>0</v>
      </c>
      <c r="D1547" s="423">
        <v>0</v>
      </c>
      <c r="E1547" s="423">
        <v>0</v>
      </c>
      <c r="F1547" s="423">
        <v>0</v>
      </c>
      <c r="G1547" s="423">
        <v>0</v>
      </c>
      <c r="H1547" s="423">
        <v>0</v>
      </c>
    </row>
    <row r="1548" spans="1:8" x14ac:dyDescent="0.3">
      <c r="A1548" s="419" t="s">
        <v>4281</v>
      </c>
      <c r="B1548" s="419" t="s">
        <v>2614</v>
      </c>
      <c r="C1548" s="423">
        <v>0</v>
      </c>
      <c r="D1548" s="423">
        <v>0</v>
      </c>
      <c r="E1548" s="423">
        <v>0</v>
      </c>
      <c r="F1548" s="423">
        <v>0</v>
      </c>
      <c r="G1548" s="423">
        <v>0</v>
      </c>
      <c r="H1548" s="423">
        <v>0</v>
      </c>
    </row>
    <row r="1549" spans="1:8" x14ac:dyDescent="0.3">
      <c r="A1549" s="419" t="s">
        <v>4282</v>
      </c>
      <c r="B1549" s="419" t="s">
        <v>4283</v>
      </c>
      <c r="C1549" s="423">
        <v>0</v>
      </c>
      <c r="D1549" s="423">
        <v>0</v>
      </c>
      <c r="E1549" s="423">
        <v>0</v>
      </c>
      <c r="F1549" s="423">
        <v>0</v>
      </c>
      <c r="G1549" s="423">
        <v>0</v>
      </c>
      <c r="H1549" s="423">
        <v>0</v>
      </c>
    </row>
    <row r="1550" spans="1:8" x14ac:dyDescent="0.3">
      <c r="A1550" s="419" t="s">
        <v>4284</v>
      </c>
      <c r="B1550" s="419" t="s">
        <v>4285</v>
      </c>
      <c r="C1550" s="423">
        <v>0</v>
      </c>
      <c r="D1550" s="423">
        <v>0</v>
      </c>
      <c r="E1550" s="423">
        <v>0</v>
      </c>
      <c r="F1550" s="423">
        <v>0</v>
      </c>
      <c r="G1550" s="423">
        <v>0</v>
      </c>
      <c r="H1550" s="423">
        <v>0</v>
      </c>
    </row>
    <row r="1551" spans="1:8" x14ac:dyDescent="0.3">
      <c r="A1551" s="419" t="s">
        <v>4286</v>
      </c>
      <c r="B1551" s="419" t="s">
        <v>2492</v>
      </c>
      <c r="C1551" s="423">
        <v>0</v>
      </c>
      <c r="D1551" s="423">
        <v>0</v>
      </c>
      <c r="E1551" s="423">
        <v>5.37</v>
      </c>
      <c r="F1551" s="423">
        <v>16.11</v>
      </c>
      <c r="G1551" s="423">
        <v>-16.11</v>
      </c>
      <c r="H1551" s="423">
        <v>100</v>
      </c>
    </row>
    <row r="1552" spans="1:8" x14ac:dyDescent="0.3">
      <c r="A1552" s="419" t="s">
        <v>4287</v>
      </c>
      <c r="B1552" s="419" t="s">
        <v>4288</v>
      </c>
      <c r="C1552" s="423">
        <v>0</v>
      </c>
      <c r="D1552" s="423">
        <v>0</v>
      </c>
      <c r="E1552" s="423">
        <v>0</v>
      </c>
      <c r="F1552" s="423">
        <v>0</v>
      </c>
      <c r="G1552" s="423">
        <v>0</v>
      </c>
      <c r="H1552" s="423">
        <v>0</v>
      </c>
    </row>
    <row r="1553" spans="1:8" x14ac:dyDescent="0.3">
      <c r="A1553" s="419" t="s">
        <v>2175</v>
      </c>
      <c r="B1553" s="419" t="s">
        <v>241</v>
      </c>
      <c r="C1553" s="423">
        <v>0</v>
      </c>
      <c r="D1553" s="423">
        <v>2140</v>
      </c>
      <c r="E1553" s="423">
        <v>1370</v>
      </c>
      <c r="F1553" s="423">
        <v>2740</v>
      </c>
      <c r="G1553" s="423">
        <v>-600</v>
      </c>
      <c r="H1553" s="423">
        <v>128.04</v>
      </c>
    </row>
    <row r="1554" spans="1:8" x14ac:dyDescent="0.3">
      <c r="A1554" s="419" t="s">
        <v>4289</v>
      </c>
      <c r="B1554" s="419" t="s">
        <v>4290</v>
      </c>
      <c r="C1554" s="423">
        <v>0</v>
      </c>
      <c r="D1554" s="423">
        <v>0</v>
      </c>
      <c r="E1554" s="423">
        <v>0</v>
      </c>
      <c r="F1554" s="423">
        <v>0</v>
      </c>
      <c r="G1554" s="423">
        <v>0</v>
      </c>
      <c r="H1554" s="423">
        <v>0</v>
      </c>
    </row>
    <row r="1555" spans="1:8" x14ac:dyDescent="0.3">
      <c r="A1555" s="419" t="s">
        <v>4291</v>
      </c>
      <c r="B1555" s="419" t="s">
        <v>1032</v>
      </c>
      <c r="C1555" s="423">
        <v>0</v>
      </c>
      <c r="D1555" s="423">
        <v>0</v>
      </c>
      <c r="E1555" s="423">
        <v>0</v>
      </c>
      <c r="F1555" s="423">
        <v>0</v>
      </c>
      <c r="G1555" s="423">
        <v>0</v>
      </c>
      <c r="H1555" s="423">
        <v>0</v>
      </c>
    </row>
    <row r="1556" spans="1:8" x14ac:dyDescent="0.3">
      <c r="A1556" s="419" t="s">
        <v>4292</v>
      </c>
      <c r="B1556" s="419" t="s">
        <v>1595</v>
      </c>
      <c r="C1556" s="423">
        <v>0</v>
      </c>
      <c r="D1556" s="423">
        <v>0</v>
      </c>
      <c r="E1556" s="423">
        <v>0</v>
      </c>
      <c r="F1556" s="423">
        <v>0</v>
      </c>
      <c r="G1556" s="423">
        <v>0</v>
      </c>
      <c r="H1556" s="423">
        <v>0</v>
      </c>
    </row>
    <row r="1557" spans="1:8" x14ac:dyDescent="0.3">
      <c r="A1557" s="419" t="s">
        <v>2176</v>
      </c>
      <c r="B1557" s="419" t="s">
        <v>44</v>
      </c>
      <c r="C1557" s="423">
        <v>37125</v>
      </c>
      <c r="D1557" s="423">
        <v>37125</v>
      </c>
      <c r="E1557" s="423">
        <v>9281.25</v>
      </c>
      <c r="F1557" s="423">
        <v>18562.5</v>
      </c>
      <c r="G1557" s="423">
        <v>18562.5</v>
      </c>
      <c r="H1557" s="423">
        <v>50</v>
      </c>
    </row>
    <row r="1558" spans="1:8" x14ac:dyDescent="0.3">
      <c r="A1558" s="419" t="s">
        <v>4293</v>
      </c>
      <c r="B1558" s="419" t="s">
        <v>984</v>
      </c>
      <c r="C1558" s="423">
        <v>0</v>
      </c>
      <c r="D1558" s="423">
        <v>0</v>
      </c>
      <c r="E1558" s="423">
        <v>0</v>
      </c>
      <c r="F1558" s="423">
        <v>0</v>
      </c>
      <c r="G1558" s="423">
        <v>0</v>
      </c>
      <c r="H1558" s="423">
        <v>0</v>
      </c>
    </row>
    <row r="1559" spans="1:8" x14ac:dyDescent="0.3">
      <c r="A1559" s="419" t="s">
        <v>2177</v>
      </c>
      <c r="B1559" s="419" t="s">
        <v>244</v>
      </c>
      <c r="C1559" s="423">
        <v>516</v>
      </c>
      <c r="D1559" s="423">
        <v>516</v>
      </c>
      <c r="E1559" s="423">
        <v>35</v>
      </c>
      <c r="F1559" s="423">
        <v>35</v>
      </c>
      <c r="G1559" s="423">
        <v>481</v>
      </c>
      <c r="H1559" s="423">
        <v>6.78</v>
      </c>
    </row>
    <row r="1560" spans="1:8" x14ac:dyDescent="0.3">
      <c r="A1560" s="419" t="s">
        <v>4294</v>
      </c>
      <c r="B1560" s="419" t="s">
        <v>4295</v>
      </c>
      <c r="C1560" s="423">
        <v>0</v>
      </c>
      <c r="D1560" s="423">
        <v>0</v>
      </c>
      <c r="E1560" s="423">
        <v>0</v>
      </c>
      <c r="F1560" s="423">
        <v>0</v>
      </c>
      <c r="G1560" s="423">
        <v>0</v>
      </c>
      <c r="H1560" s="423">
        <v>0</v>
      </c>
    </row>
    <row r="1561" spans="1:8" x14ac:dyDescent="0.3">
      <c r="A1561" s="419" t="s">
        <v>4296</v>
      </c>
      <c r="B1561" s="419" t="s">
        <v>3222</v>
      </c>
      <c r="C1561" s="423">
        <v>0</v>
      </c>
      <c r="D1561" s="423">
        <v>0</v>
      </c>
      <c r="E1561" s="423">
        <v>0</v>
      </c>
      <c r="F1561" s="423">
        <v>0</v>
      </c>
      <c r="G1561" s="423">
        <v>0</v>
      </c>
      <c r="H1561" s="423">
        <v>0</v>
      </c>
    </row>
    <row r="1562" spans="1:8" x14ac:dyDescent="0.3">
      <c r="A1562" s="419" t="s">
        <v>4297</v>
      </c>
      <c r="B1562" s="419" t="s">
        <v>1036</v>
      </c>
      <c r="C1562" s="423">
        <v>0</v>
      </c>
      <c r="D1562" s="423">
        <v>0</v>
      </c>
      <c r="E1562" s="423">
        <v>0</v>
      </c>
      <c r="F1562" s="423">
        <v>0</v>
      </c>
      <c r="G1562" s="423">
        <v>0</v>
      </c>
      <c r="H1562" s="423">
        <v>0</v>
      </c>
    </row>
    <row r="1563" spans="1:8" x14ac:dyDescent="0.3">
      <c r="A1563" s="419" t="s">
        <v>2178</v>
      </c>
      <c r="B1563" s="419" t="s">
        <v>246</v>
      </c>
      <c r="C1563" s="423">
        <v>50000</v>
      </c>
      <c r="D1563" s="423">
        <v>162164</v>
      </c>
      <c r="E1563" s="423">
        <v>0</v>
      </c>
      <c r="F1563" s="423">
        <v>0</v>
      </c>
      <c r="G1563" s="423">
        <v>162164</v>
      </c>
      <c r="H1563" s="423">
        <v>0</v>
      </c>
    </row>
    <row r="1564" spans="1:8" x14ac:dyDescent="0.3">
      <c r="A1564" s="419" t="s">
        <v>4298</v>
      </c>
      <c r="B1564" s="419" t="s">
        <v>2902</v>
      </c>
      <c r="C1564" s="423">
        <v>0</v>
      </c>
      <c r="D1564" s="423">
        <v>0</v>
      </c>
      <c r="E1564" s="423">
        <v>0</v>
      </c>
      <c r="F1564" s="423">
        <v>0</v>
      </c>
      <c r="G1564" s="423">
        <v>0</v>
      </c>
      <c r="H1564" s="423">
        <v>0</v>
      </c>
    </row>
    <row r="1565" spans="1:8" x14ac:dyDescent="0.3">
      <c r="A1565" s="419" t="s">
        <v>4299</v>
      </c>
      <c r="B1565" s="419" t="s">
        <v>2663</v>
      </c>
      <c r="C1565" s="423">
        <v>0</v>
      </c>
      <c r="D1565" s="423">
        <v>0</v>
      </c>
      <c r="E1565" s="423">
        <v>0</v>
      </c>
      <c r="F1565" s="423">
        <v>0</v>
      </c>
      <c r="G1565" s="423">
        <v>0</v>
      </c>
      <c r="H1565" s="423">
        <v>0</v>
      </c>
    </row>
    <row r="1566" spans="1:8" x14ac:dyDescent="0.3">
      <c r="A1566" s="419" t="s">
        <v>4300</v>
      </c>
      <c r="B1566" s="419" t="s">
        <v>180</v>
      </c>
      <c r="C1566" s="423">
        <v>0</v>
      </c>
      <c r="D1566" s="423">
        <v>0</v>
      </c>
      <c r="E1566" s="423">
        <v>0</v>
      </c>
      <c r="F1566" s="423">
        <v>0</v>
      </c>
      <c r="G1566" s="423">
        <v>0</v>
      </c>
      <c r="H1566" s="423">
        <v>0</v>
      </c>
    </row>
    <row r="1567" spans="1:8" x14ac:dyDescent="0.3">
      <c r="A1567" s="419" t="s">
        <v>4301</v>
      </c>
      <c r="B1567" s="419" t="s">
        <v>51</v>
      </c>
      <c r="C1567" s="423">
        <v>0</v>
      </c>
      <c r="D1567" s="423">
        <v>0</v>
      </c>
      <c r="E1567" s="423">
        <v>0</v>
      </c>
      <c r="F1567" s="423">
        <v>0</v>
      </c>
      <c r="G1567" s="423">
        <v>0</v>
      </c>
      <c r="H1567" s="423">
        <v>0</v>
      </c>
    </row>
    <row r="1568" spans="1:8" x14ac:dyDescent="0.3">
      <c r="A1568" s="419" t="s">
        <v>4302</v>
      </c>
      <c r="B1568" s="419" t="s">
        <v>181</v>
      </c>
      <c r="C1568" s="423">
        <v>0</v>
      </c>
      <c r="D1568" s="423">
        <v>0</v>
      </c>
      <c r="E1568" s="423">
        <v>0</v>
      </c>
      <c r="F1568" s="423">
        <v>0</v>
      </c>
      <c r="G1568" s="423">
        <v>0</v>
      </c>
      <c r="H1568" s="423">
        <v>0</v>
      </c>
    </row>
    <row r="1569" spans="1:8" x14ac:dyDescent="0.3">
      <c r="A1569" s="419" t="s">
        <v>2179</v>
      </c>
      <c r="B1569" s="419" t="s">
        <v>580</v>
      </c>
      <c r="C1569" s="423">
        <v>672</v>
      </c>
      <c r="D1569" s="423">
        <v>672</v>
      </c>
      <c r="E1569" s="423">
        <v>102.23</v>
      </c>
      <c r="F1569" s="423">
        <v>204.46</v>
      </c>
      <c r="G1569" s="423">
        <v>467.54</v>
      </c>
      <c r="H1569" s="423">
        <v>30.43</v>
      </c>
    </row>
    <row r="1570" spans="1:8" x14ac:dyDescent="0.3">
      <c r="A1570" s="419" t="s">
        <v>2180</v>
      </c>
      <c r="B1570" s="419" t="s">
        <v>249</v>
      </c>
      <c r="C1570" s="423">
        <v>107838</v>
      </c>
      <c r="D1570" s="423">
        <v>107838</v>
      </c>
      <c r="E1570" s="423">
        <v>30967.360000000001</v>
      </c>
      <c r="F1570" s="423">
        <v>57125.81</v>
      </c>
      <c r="G1570" s="423">
        <v>50712.19</v>
      </c>
      <c r="H1570" s="423">
        <v>52.97</v>
      </c>
    </row>
    <row r="1571" spans="1:8" x14ac:dyDescent="0.3">
      <c r="A1571" s="419" t="s">
        <v>4303</v>
      </c>
      <c r="B1571" s="419" t="s">
        <v>4304</v>
      </c>
      <c r="C1571" s="423">
        <v>0</v>
      </c>
      <c r="D1571" s="423">
        <v>0</v>
      </c>
      <c r="E1571" s="423">
        <v>0</v>
      </c>
      <c r="F1571" s="423">
        <v>0</v>
      </c>
      <c r="G1571" s="423">
        <v>0</v>
      </c>
      <c r="H1571" s="423">
        <v>0</v>
      </c>
    </row>
    <row r="1572" spans="1:8" x14ac:dyDescent="0.3">
      <c r="A1572" s="419" t="s">
        <v>2181</v>
      </c>
      <c r="B1572" s="419" t="s">
        <v>256</v>
      </c>
      <c r="C1572" s="423">
        <v>12065</v>
      </c>
      <c r="D1572" s="423">
        <v>12065</v>
      </c>
      <c r="E1572" s="423">
        <v>4402.5</v>
      </c>
      <c r="F1572" s="423">
        <v>7627.5</v>
      </c>
      <c r="G1572" s="423">
        <v>4437.5</v>
      </c>
      <c r="H1572" s="423">
        <v>63.22</v>
      </c>
    </row>
    <row r="1573" spans="1:8" x14ac:dyDescent="0.3">
      <c r="A1573" s="419" t="s">
        <v>4305</v>
      </c>
      <c r="B1573" s="419" t="s">
        <v>736</v>
      </c>
      <c r="C1573" s="423">
        <v>0</v>
      </c>
      <c r="D1573" s="423">
        <v>0</v>
      </c>
      <c r="E1573" s="423">
        <v>0</v>
      </c>
      <c r="F1573" s="423">
        <v>0</v>
      </c>
      <c r="G1573" s="423">
        <v>0</v>
      </c>
      <c r="H1573" s="423">
        <v>0</v>
      </c>
    </row>
    <row r="1574" spans="1:8" x14ac:dyDescent="0.3">
      <c r="A1574" s="419" t="s">
        <v>4306</v>
      </c>
      <c r="B1574" s="419" t="s">
        <v>742</v>
      </c>
      <c r="C1574" s="423">
        <v>0</v>
      </c>
      <c r="D1574" s="423">
        <v>0</v>
      </c>
      <c r="E1574" s="423">
        <v>0</v>
      </c>
      <c r="F1574" s="423">
        <v>0</v>
      </c>
      <c r="G1574" s="423">
        <v>0</v>
      </c>
      <c r="H1574" s="423">
        <v>0</v>
      </c>
    </row>
    <row r="1575" spans="1:8" x14ac:dyDescent="0.3">
      <c r="A1575" s="419" t="s">
        <v>4307</v>
      </c>
      <c r="B1575" s="419" t="s">
        <v>582</v>
      </c>
      <c r="C1575" s="423">
        <v>0</v>
      </c>
      <c r="D1575" s="423">
        <v>0</v>
      </c>
      <c r="E1575" s="423">
        <v>0</v>
      </c>
      <c r="F1575" s="423">
        <v>0</v>
      </c>
      <c r="G1575" s="423">
        <v>0</v>
      </c>
      <c r="H1575" s="423">
        <v>0</v>
      </c>
    </row>
    <row r="1576" spans="1:8" x14ac:dyDescent="0.3">
      <c r="A1576" s="419" t="s">
        <v>4308</v>
      </c>
      <c r="B1576" s="419" t="s">
        <v>744</v>
      </c>
      <c r="C1576" s="423">
        <v>0</v>
      </c>
      <c r="D1576" s="423">
        <v>0</v>
      </c>
      <c r="E1576" s="423">
        <v>0</v>
      </c>
      <c r="F1576" s="423">
        <v>0</v>
      </c>
      <c r="G1576" s="423">
        <v>0</v>
      </c>
      <c r="H1576" s="423">
        <v>0</v>
      </c>
    </row>
    <row r="1577" spans="1:8" x14ac:dyDescent="0.3">
      <c r="A1577" s="419" t="s">
        <v>4309</v>
      </c>
      <c r="B1577" s="419" t="s">
        <v>2740</v>
      </c>
      <c r="C1577" s="423">
        <v>0</v>
      </c>
      <c r="D1577" s="423">
        <v>0</v>
      </c>
      <c r="E1577" s="423">
        <v>0</v>
      </c>
      <c r="F1577" s="423">
        <v>0</v>
      </c>
      <c r="G1577" s="423">
        <v>0</v>
      </c>
      <c r="H1577" s="423">
        <v>0</v>
      </c>
    </row>
    <row r="1578" spans="1:8" x14ac:dyDescent="0.3">
      <c r="A1578" s="419" t="s">
        <v>2182</v>
      </c>
      <c r="B1578" s="419" t="s">
        <v>259</v>
      </c>
      <c r="C1578" s="423">
        <v>9224</v>
      </c>
      <c r="D1578" s="423">
        <v>9224</v>
      </c>
      <c r="E1578" s="423">
        <v>2702.8</v>
      </c>
      <c r="F1578" s="423">
        <v>4949.1899999999996</v>
      </c>
      <c r="G1578" s="423">
        <v>4274.8100000000004</v>
      </c>
      <c r="H1578" s="423">
        <v>53.66</v>
      </c>
    </row>
    <row r="1579" spans="1:8" x14ac:dyDescent="0.3">
      <c r="A1579" s="419" t="s">
        <v>2183</v>
      </c>
      <c r="B1579" s="419" t="s">
        <v>53</v>
      </c>
      <c r="C1579" s="423">
        <v>40000</v>
      </c>
      <c r="D1579" s="423">
        <v>40000</v>
      </c>
      <c r="E1579" s="423">
        <v>5823.39</v>
      </c>
      <c r="F1579" s="423">
        <v>13751.77</v>
      </c>
      <c r="G1579" s="423">
        <v>26248.23</v>
      </c>
      <c r="H1579" s="423">
        <v>34.380000000000003</v>
      </c>
    </row>
    <row r="1580" spans="1:8" x14ac:dyDescent="0.3">
      <c r="A1580" s="419" t="s">
        <v>4310</v>
      </c>
      <c r="B1580" s="419" t="s">
        <v>628</v>
      </c>
      <c r="C1580" s="423">
        <v>0</v>
      </c>
      <c r="D1580" s="423">
        <v>0</v>
      </c>
      <c r="E1580" s="423">
        <v>0</v>
      </c>
      <c r="F1580" s="423">
        <v>0</v>
      </c>
      <c r="G1580" s="423">
        <v>0</v>
      </c>
      <c r="H1580" s="423">
        <v>0</v>
      </c>
    </row>
    <row r="1581" spans="1:8" x14ac:dyDescent="0.3">
      <c r="A1581" s="419" t="s">
        <v>4311</v>
      </c>
      <c r="B1581" s="419" t="s">
        <v>1639</v>
      </c>
      <c r="C1581" s="423">
        <v>0</v>
      </c>
      <c r="D1581" s="423">
        <v>0</v>
      </c>
      <c r="E1581" s="423">
        <v>0</v>
      </c>
      <c r="F1581" s="423">
        <v>0</v>
      </c>
      <c r="G1581" s="423">
        <v>0</v>
      </c>
      <c r="H1581" s="423">
        <v>0</v>
      </c>
    </row>
    <row r="1582" spans="1:8" x14ac:dyDescent="0.3">
      <c r="A1582" s="419" t="s">
        <v>4312</v>
      </c>
      <c r="B1582" s="419" t="s">
        <v>630</v>
      </c>
      <c r="C1582" s="423">
        <v>0</v>
      </c>
      <c r="D1582" s="423">
        <v>0</v>
      </c>
      <c r="E1582" s="423">
        <v>0</v>
      </c>
      <c r="F1582" s="423">
        <v>0</v>
      </c>
      <c r="G1582" s="423">
        <v>0</v>
      </c>
      <c r="H1582" s="423">
        <v>0</v>
      </c>
    </row>
    <row r="1583" spans="1:8" x14ac:dyDescent="0.3">
      <c r="A1583" s="419" t="s">
        <v>2184</v>
      </c>
      <c r="B1583" s="419" t="s">
        <v>257</v>
      </c>
      <c r="C1583" s="423">
        <v>8400</v>
      </c>
      <c r="D1583" s="423">
        <v>8400</v>
      </c>
      <c r="E1583" s="423">
        <v>0</v>
      </c>
      <c r="F1583" s="423">
        <v>0</v>
      </c>
      <c r="G1583" s="423">
        <v>8400</v>
      </c>
      <c r="H1583" s="423">
        <v>0</v>
      </c>
    </row>
    <row r="1584" spans="1:8" x14ac:dyDescent="0.3">
      <c r="A1584" s="419" t="s">
        <v>4313</v>
      </c>
      <c r="B1584" s="419" t="s">
        <v>2743</v>
      </c>
      <c r="C1584" s="423">
        <v>0</v>
      </c>
      <c r="D1584" s="423">
        <v>0</v>
      </c>
      <c r="E1584" s="423">
        <v>0</v>
      </c>
      <c r="F1584" s="423">
        <v>0</v>
      </c>
      <c r="G1584" s="423">
        <v>0</v>
      </c>
      <c r="H1584" s="423">
        <v>0</v>
      </c>
    </row>
    <row r="1585" spans="1:8" x14ac:dyDescent="0.3">
      <c r="A1585" s="419" t="s">
        <v>4314</v>
      </c>
      <c r="B1585" s="419" t="s">
        <v>54</v>
      </c>
      <c r="C1585" s="423">
        <v>0</v>
      </c>
      <c r="D1585" s="423">
        <v>0</v>
      </c>
      <c r="E1585" s="423">
        <v>0</v>
      </c>
      <c r="F1585" s="423">
        <v>0</v>
      </c>
      <c r="G1585" s="423">
        <v>0</v>
      </c>
      <c r="H1585" s="423">
        <v>0</v>
      </c>
    </row>
    <row r="1586" spans="1:8" x14ac:dyDescent="0.3">
      <c r="A1586" s="419" t="s">
        <v>2185</v>
      </c>
      <c r="B1586" s="419" t="s">
        <v>588</v>
      </c>
      <c r="C1586" s="423">
        <v>4335</v>
      </c>
      <c r="D1586" s="423">
        <v>4335</v>
      </c>
      <c r="E1586" s="423">
        <v>1229.4100000000001</v>
      </c>
      <c r="F1586" s="423">
        <v>2283.73</v>
      </c>
      <c r="G1586" s="423">
        <v>2051.27</v>
      </c>
      <c r="H1586" s="423">
        <v>52.68</v>
      </c>
    </row>
    <row r="1587" spans="1:8" x14ac:dyDescent="0.3">
      <c r="A1587" s="419" t="s">
        <v>2186</v>
      </c>
      <c r="B1587" s="419" t="s">
        <v>812</v>
      </c>
      <c r="C1587" s="423">
        <v>1237</v>
      </c>
      <c r="D1587" s="423">
        <v>1237</v>
      </c>
      <c r="E1587" s="423">
        <v>322.95999999999998</v>
      </c>
      <c r="F1587" s="423">
        <v>599.91999999999996</v>
      </c>
      <c r="G1587" s="423">
        <v>637.08000000000004</v>
      </c>
      <c r="H1587" s="423">
        <v>48.5</v>
      </c>
    </row>
    <row r="1588" spans="1:8" x14ac:dyDescent="0.3">
      <c r="A1588" s="419" t="s">
        <v>4315</v>
      </c>
      <c r="B1588" s="419" t="s">
        <v>592</v>
      </c>
      <c r="C1588" s="423">
        <v>0</v>
      </c>
      <c r="D1588" s="423">
        <v>0</v>
      </c>
      <c r="E1588" s="423">
        <v>0</v>
      </c>
      <c r="F1588" s="423">
        <v>0</v>
      </c>
      <c r="G1588" s="423">
        <v>0</v>
      </c>
      <c r="H1588" s="423">
        <v>0</v>
      </c>
    </row>
    <row r="1589" spans="1:8" x14ac:dyDescent="0.3">
      <c r="A1589" s="419" t="s">
        <v>4316</v>
      </c>
      <c r="B1589" s="419" t="s">
        <v>637</v>
      </c>
      <c r="C1589" s="423">
        <v>0</v>
      </c>
      <c r="D1589" s="423">
        <v>0</v>
      </c>
      <c r="E1589" s="423">
        <v>0</v>
      </c>
      <c r="F1589" s="423">
        <v>0</v>
      </c>
      <c r="G1589" s="423">
        <v>0</v>
      </c>
      <c r="H1589" s="423">
        <v>0</v>
      </c>
    </row>
    <row r="1590" spans="1:8" x14ac:dyDescent="0.3">
      <c r="A1590" s="419" t="s">
        <v>4317</v>
      </c>
      <c r="B1590" s="419" t="s">
        <v>563</v>
      </c>
      <c r="C1590" s="423">
        <v>0</v>
      </c>
      <c r="D1590" s="423">
        <v>0</v>
      </c>
      <c r="E1590" s="423">
        <v>0</v>
      </c>
      <c r="F1590" s="423">
        <v>0</v>
      </c>
      <c r="G1590" s="423">
        <v>0</v>
      </c>
      <c r="H1590" s="423">
        <v>0</v>
      </c>
    </row>
    <row r="1591" spans="1:8" x14ac:dyDescent="0.3">
      <c r="A1591" s="419" t="s">
        <v>4318</v>
      </c>
      <c r="B1591" s="419" t="s">
        <v>595</v>
      </c>
      <c r="C1591" s="423">
        <v>0</v>
      </c>
      <c r="D1591" s="423">
        <v>0</v>
      </c>
      <c r="E1591" s="423">
        <v>0</v>
      </c>
      <c r="F1591" s="423">
        <v>0</v>
      </c>
      <c r="G1591" s="423">
        <v>0</v>
      </c>
      <c r="H1591" s="423">
        <v>0</v>
      </c>
    </row>
    <row r="1592" spans="1:8" x14ac:dyDescent="0.3">
      <c r="A1592" s="419" t="s">
        <v>4319</v>
      </c>
      <c r="B1592" s="419" t="s">
        <v>2745</v>
      </c>
      <c r="C1592" s="423">
        <v>0</v>
      </c>
      <c r="D1592" s="423">
        <v>0</v>
      </c>
      <c r="E1592" s="423">
        <v>0</v>
      </c>
      <c r="F1592" s="423">
        <v>0</v>
      </c>
      <c r="G1592" s="423">
        <v>0</v>
      </c>
      <c r="H1592" s="423">
        <v>0</v>
      </c>
    </row>
    <row r="1593" spans="1:8" x14ac:dyDescent="0.3">
      <c r="A1593" s="419" t="s">
        <v>4320</v>
      </c>
      <c r="B1593" s="419" t="s">
        <v>682</v>
      </c>
      <c r="C1593" s="423">
        <v>0</v>
      </c>
      <c r="D1593" s="423">
        <v>0</v>
      </c>
      <c r="E1593" s="423">
        <v>0</v>
      </c>
      <c r="F1593" s="423">
        <v>0</v>
      </c>
      <c r="G1593" s="423">
        <v>0</v>
      </c>
      <c r="H1593" s="423">
        <v>0</v>
      </c>
    </row>
    <row r="1594" spans="1:8" x14ac:dyDescent="0.3">
      <c r="A1594" s="419" t="s">
        <v>4321</v>
      </c>
      <c r="B1594" s="419" t="s">
        <v>761</v>
      </c>
      <c r="C1594" s="423">
        <v>0</v>
      </c>
      <c r="D1594" s="423">
        <v>0</v>
      </c>
      <c r="E1594" s="423">
        <v>0</v>
      </c>
      <c r="F1594" s="423">
        <v>0</v>
      </c>
      <c r="G1594" s="423">
        <v>0</v>
      </c>
      <c r="H1594" s="423">
        <v>0</v>
      </c>
    </row>
    <row r="1595" spans="1:8" x14ac:dyDescent="0.3">
      <c r="A1595" s="419" t="s">
        <v>2187</v>
      </c>
      <c r="B1595" s="419" t="s">
        <v>258</v>
      </c>
      <c r="C1595" s="423">
        <v>10312</v>
      </c>
      <c r="D1595" s="423">
        <v>10312</v>
      </c>
      <c r="E1595" s="423">
        <v>2463.25</v>
      </c>
      <c r="F1595" s="423">
        <v>2490.21</v>
      </c>
      <c r="G1595" s="423">
        <v>7821.79</v>
      </c>
      <c r="H1595" s="423">
        <v>24.15</v>
      </c>
    </row>
    <row r="1596" spans="1:8" x14ac:dyDescent="0.3">
      <c r="A1596" s="419" t="s">
        <v>4322</v>
      </c>
      <c r="B1596" s="419" t="s">
        <v>669</v>
      </c>
      <c r="C1596" s="423">
        <v>0</v>
      </c>
      <c r="D1596" s="423">
        <v>0</v>
      </c>
      <c r="E1596" s="423">
        <v>0</v>
      </c>
      <c r="F1596" s="423">
        <v>0</v>
      </c>
      <c r="G1596" s="423">
        <v>0</v>
      </c>
      <c r="H1596" s="423">
        <v>0</v>
      </c>
    </row>
    <row r="1597" spans="1:8" x14ac:dyDescent="0.3">
      <c r="A1597" s="419" t="s">
        <v>2188</v>
      </c>
      <c r="B1597" s="419" t="s">
        <v>1077</v>
      </c>
      <c r="C1597" s="423">
        <v>2091</v>
      </c>
      <c r="D1597" s="423">
        <v>2091</v>
      </c>
      <c r="E1597" s="423">
        <v>348.88</v>
      </c>
      <c r="F1597" s="423">
        <v>348.88</v>
      </c>
      <c r="G1597" s="423">
        <v>1742.12</v>
      </c>
      <c r="H1597" s="423">
        <v>16.68</v>
      </c>
    </row>
    <row r="1598" spans="1:8" x14ac:dyDescent="0.3">
      <c r="A1598" s="419" t="s">
        <v>2189</v>
      </c>
      <c r="B1598" s="419" t="s">
        <v>255</v>
      </c>
      <c r="C1598" s="423">
        <v>14044</v>
      </c>
      <c r="D1598" s="423">
        <v>14044</v>
      </c>
      <c r="E1598" s="423">
        <v>564.66999999999996</v>
      </c>
      <c r="F1598" s="423">
        <v>1830.67</v>
      </c>
      <c r="G1598" s="423">
        <v>12213.33</v>
      </c>
      <c r="H1598" s="423">
        <v>13.04</v>
      </c>
    </row>
    <row r="1599" spans="1:8" x14ac:dyDescent="0.3">
      <c r="A1599" s="419" t="s">
        <v>2190</v>
      </c>
      <c r="B1599" s="419" t="s">
        <v>44</v>
      </c>
      <c r="C1599" s="423">
        <v>30000</v>
      </c>
      <c r="D1599" s="423">
        <v>30000</v>
      </c>
      <c r="E1599" s="423">
        <v>7500</v>
      </c>
      <c r="F1599" s="423">
        <v>15000</v>
      </c>
      <c r="G1599" s="423">
        <v>15000</v>
      </c>
      <c r="H1599" s="423">
        <v>50</v>
      </c>
    </row>
    <row r="1600" spans="1:8" x14ac:dyDescent="0.3">
      <c r="A1600" s="419" t="s">
        <v>4323</v>
      </c>
      <c r="B1600" s="419" t="s">
        <v>690</v>
      </c>
      <c r="C1600" s="423">
        <v>0</v>
      </c>
      <c r="D1600" s="423">
        <v>0</v>
      </c>
      <c r="E1600" s="423">
        <v>0</v>
      </c>
      <c r="F1600" s="423">
        <v>0</v>
      </c>
      <c r="G1600" s="423">
        <v>0</v>
      </c>
      <c r="H1600" s="423">
        <v>0</v>
      </c>
    </row>
    <row r="1601" spans="1:8" x14ac:dyDescent="0.3">
      <c r="A1601" s="419" t="s">
        <v>2191</v>
      </c>
      <c r="B1601" s="419" t="s">
        <v>685</v>
      </c>
      <c r="C1601" s="423">
        <v>413</v>
      </c>
      <c r="D1601" s="423">
        <v>413</v>
      </c>
      <c r="E1601" s="423">
        <v>262.5</v>
      </c>
      <c r="F1601" s="423">
        <v>437.5</v>
      </c>
      <c r="G1601" s="423">
        <v>-24.5</v>
      </c>
      <c r="H1601" s="423">
        <v>105.93</v>
      </c>
    </row>
    <row r="1602" spans="1:8" x14ac:dyDescent="0.3">
      <c r="A1602" s="419" t="s">
        <v>2192</v>
      </c>
      <c r="B1602" s="419" t="s">
        <v>687</v>
      </c>
      <c r="C1602" s="423">
        <v>1959</v>
      </c>
      <c r="D1602" s="423">
        <v>1959</v>
      </c>
      <c r="E1602" s="423">
        <v>0</v>
      </c>
      <c r="F1602" s="423">
        <v>0</v>
      </c>
      <c r="G1602" s="423">
        <v>1959</v>
      </c>
      <c r="H1602" s="423">
        <v>0</v>
      </c>
    </row>
    <row r="1603" spans="1:8" x14ac:dyDescent="0.3">
      <c r="A1603" s="419" t="s">
        <v>2193</v>
      </c>
      <c r="B1603" s="419" t="s">
        <v>183</v>
      </c>
      <c r="C1603" s="423">
        <v>50000</v>
      </c>
      <c r="D1603" s="423">
        <v>50000</v>
      </c>
      <c r="E1603" s="423">
        <v>19589.07</v>
      </c>
      <c r="F1603" s="423">
        <v>29951.08</v>
      </c>
      <c r="G1603" s="423">
        <v>20048.919999999998</v>
      </c>
      <c r="H1603" s="423">
        <v>59.9</v>
      </c>
    </row>
    <row r="1604" spans="1:8" x14ac:dyDescent="0.3">
      <c r="A1604" s="419" t="s">
        <v>4324</v>
      </c>
      <c r="B1604" s="419" t="s">
        <v>2951</v>
      </c>
      <c r="C1604" s="423">
        <v>0</v>
      </c>
      <c r="D1604" s="423">
        <v>0</v>
      </c>
      <c r="E1604" s="423">
        <v>0</v>
      </c>
      <c r="F1604" s="423">
        <v>0</v>
      </c>
      <c r="G1604" s="423">
        <v>0</v>
      </c>
      <c r="H1604" s="423">
        <v>0</v>
      </c>
    </row>
    <row r="1605" spans="1:8" x14ac:dyDescent="0.3">
      <c r="A1605" s="419" t="s">
        <v>4325</v>
      </c>
      <c r="B1605" s="419" t="s">
        <v>3644</v>
      </c>
      <c r="C1605" s="423">
        <v>0</v>
      </c>
      <c r="D1605" s="423">
        <v>0</v>
      </c>
      <c r="E1605" s="423">
        <v>0</v>
      </c>
      <c r="F1605" s="423">
        <v>0</v>
      </c>
      <c r="G1605" s="423">
        <v>0</v>
      </c>
      <c r="H1605" s="423">
        <v>0</v>
      </c>
    </row>
    <row r="1606" spans="1:8" x14ac:dyDescent="0.3">
      <c r="A1606" s="419" t="s">
        <v>4326</v>
      </c>
      <c r="B1606" s="419" t="s">
        <v>4327</v>
      </c>
      <c r="C1606" s="423">
        <v>0</v>
      </c>
      <c r="D1606" s="423">
        <v>0</v>
      </c>
      <c r="E1606" s="423">
        <v>0</v>
      </c>
      <c r="F1606" s="423">
        <v>0</v>
      </c>
      <c r="G1606" s="423">
        <v>0</v>
      </c>
      <c r="H1606" s="423">
        <v>0</v>
      </c>
    </row>
    <row r="1607" spans="1:8" x14ac:dyDescent="0.3">
      <c r="A1607" s="419" t="s">
        <v>4328</v>
      </c>
      <c r="B1607" s="419" t="s">
        <v>4329</v>
      </c>
      <c r="C1607" s="423">
        <v>0</v>
      </c>
      <c r="D1607" s="423">
        <v>0</v>
      </c>
      <c r="E1607" s="423">
        <v>0</v>
      </c>
      <c r="F1607" s="423">
        <v>0</v>
      </c>
      <c r="G1607" s="423">
        <v>0</v>
      </c>
      <c r="H1607" s="423">
        <v>0</v>
      </c>
    </row>
    <row r="1608" spans="1:8" x14ac:dyDescent="0.3">
      <c r="A1608" s="419" t="s">
        <v>4330</v>
      </c>
      <c r="B1608" s="419" t="s">
        <v>4331</v>
      </c>
      <c r="C1608" s="423">
        <v>0</v>
      </c>
      <c r="D1608" s="423">
        <v>0</v>
      </c>
      <c r="E1608" s="423">
        <v>0</v>
      </c>
      <c r="F1608" s="423">
        <v>0</v>
      </c>
      <c r="G1608" s="423">
        <v>0</v>
      </c>
      <c r="H1608" s="423">
        <v>0</v>
      </c>
    </row>
    <row r="1609" spans="1:8" x14ac:dyDescent="0.3">
      <c r="A1609" s="419" t="s">
        <v>2194</v>
      </c>
      <c r="B1609" s="419" t="s">
        <v>262</v>
      </c>
      <c r="C1609" s="423">
        <v>6600</v>
      </c>
      <c r="D1609" s="423">
        <v>6600</v>
      </c>
      <c r="E1609" s="423">
        <v>1479.07</v>
      </c>
      <c r="F1609" s="423">
        <v>2466.48</v>
      </c>
      <c r="G1609" s="423">
        <v>4133.5200000000004</v>
      </c>
      <c r="H1609" s="423">
        <v>37.369999999999997</v>
      </c>
    </row>
    <row r="1610" spans="1:8" x14ac:dyDescent="0.3">
      <c r="A1610" s="419" t="s">
        <v>2195</v>
      </c>
      <c r="B1610" s="419" t="s">
        <v>697</v>
      </c>
      <c r="C1610" s="423">
        <v>2763</v>
      </c>
      <c r="D1610" s="423">
        <v>2763</v>
      </c>
      <c r="E1610" s="423">
        <v>690.75</v>
      </c>
      <c r="F1610" s="423">
        <v>1381.5</v>
      </c>
      <c r="G1610" s="423">
        <v>1381.5</v>
      </c>
      <c r="H1610" s="423">
        <v>50</v>
      </c>
    </row>
    <row r="1611" spans="1:8" x14ac:dyDescent="0.3">
      <c r="A1611" s="419" t="s">
        <v>2196</v>
      </c>
      <c r="B1611" s="419" t="s">
        <v>55</v>
      </c>
      <c r="C1611" s="423">
        <v>21000</v>
      </c>
      <c r="D1611" s="423">
        <v>21000</v>
      </c>
      <c r="E1611" s="423">
        <v>1431.76</v>
      </c>
      <c r="F1611" s="423">
        <v>2818.99</v>
      </c>
      <c r="G1611" s="423">
        <v>18181.009999999998</v>
      </c>
      <c r="H1611" s="423">
        <v>13.42</v>
      </c>
    </row>
    <row r="1612" spans="1:8" x14ac:dyDescent="0.3">
      <c r="A1612" s="419" t="s">
        <v>2197</v>
      </c>
      <c r="B1612" s="419" t="s">
        <v>261</v>
      </c>
      <c r="C1612" s="423">
        <v>7355</v>
      </c>
      <c r="D1612" s="423">
        <v>7355</v>
      </c>
      <c r="E1612" s="423">
        <v>0</v>
      </c>
      <c r="F1612" s="423">
        <v>480.26</v>
      </c>
      <c r="G1612" s="423">
        <v>6874.74</v>
      </c>
      <c r="H1612" s="423">
        <v>6.53</v>
      </c>
    </row>
    <row r="1613" spans="1:8" x14ac:dyDescent="0.3">
      <c r="A1613" s="419" t="s">
        <v>2198</v>
      </c>
      <c r="B1613" s="419" t="s">
        <v>330</v>
      </c>
      <c r="C1613" s="423">
        <v>14880</v>
      </c>
      <c r="D1613" s="423">
        <v>14880</v>
      </c>
      <c r="E1613" s="423">
        <v>3718.68</v>
      </c>
      <c r="F1613" s="423">
        <v>7437.36</v>
      </c>
      <c r="G1613" s="423">
        <v>7442.64</v>
      </c>
      <c r="H1613" s="423">
        <v>49.98</v>
      </c>
    </row>
    <row r="1614" spans="1:8" x14ac:dyDescent="0.3">
      <c r="A1614" s="419" t="s">
        <v>2199</v>
      </c>
      <c r="B1614" s="419" t="s">
        <v>676</v>
      </c>
      <c r="C1614" s="423">
        <v>4500</v>
      </c>
      <c r="D1614" s="423">
        <v>4500</v>
      </c>
      <c r="E1614" s="423">
        <v>124.95</v>
      </c>
      <c r="F1614" s="423">
        <v>989.24</v>
      </c>
      <c r="G1614" s="423">
        <v>3510.76</v>
      </c>
      <c r="H1614" s="423">
        <v>21.98</v>
      </c>
    </row>
    <row r="1615" spans="1:8" x14ac:dyDescent="0.3">
      <c r="A1615" s="419" t="s">
        <v>2200</v>
      </c>
      <c r="B1615" s="419" t="s">
        <v>253</v>
      </c>
      <c r="C1615" s="423">
        <v>44000</v>
      </c>
      <c r="D1615" s="423">
        <v>44000</v>
      </c>
      <c r="E1615" s="423">
        <v>6755.54</v>
      </c>
      <c r="F1615" s="423">
        <v>14116.5</v>
      </c>
      <c r="G1615" s="423">
        <v>29883.5</v>
      </c>
      <c r="H1615" s="423">
        <v>32.08</v>
      </c>
    </row>
    <row r="1616" spans="1:8" x14ac:dyDescent="0.3">
      <c r="A1616" s="419" t="s">
        <v>2201</v>
      </c>
      <c r="B1616" s="419" t="s">
        <v>317</v>
      </c>
      <c r="C1616" s="423">
        <v>1561</v>
      </c>
      <c r="D1616" s="423">
        <v>1561</v>
      </c>
      <c r="E1616" s="423">
        <v>0</v>
      </c>
      <c r="F1616" s="423">
        <v>0</v>
      </c>
      <c r="G1616" s="423">
        <v>1561</v>
      </c>
      <c r="H1616" s="423">
        <v>0</v>
      </c>
    </row>
    <row r="1617" spans="1:8" x14ac:dyDescent="0.3">
      <c r="A1617" s="419" t="s">
        <v>4332</v>
      </c>
      <c r="B1617" s="419" t="s">
        <v>1333</v>
      </c>
      <c r="C1617" s="423">
        <v>0</v>
      </c>
      <c r="D1617" s="423">
        <v>0</v>
      </c>
      <c r="E1617" s="423">
        <v>0</v>
      </c>
      <c r="F1617" s="423">
        <v>0</v>
      </c>
      <c r="G1617" s="423">
        <v>0</v>
      </c>
      <c r="H1617" s="423">
        <v>0</v>
      </c>
    </row>
    <row r="1618" spans="1:8" x14ac:dyDescent="0.3">
      <c r="A1618" s="419" t="s">
        <v>2202</v>
      </c>
      <c r="B1618" s="419" t="s">
        <v>318</v>
      </c>
      <c r="C1618" s="423">
        <v>5250</v>
      </c>
      <c r="D1618" s="423">
        <v>5250</v>
      </c>
      <c r="E1618" s="423">
        <v>1312.5</v>
      </c>
      <c r="F1618" s="423">
        <v>2625</v>
      </c>
      <c r="G1618" s="423">
        <v>2625</v>
      </c>
      <c r="H1618" s="423">
        <v>50</v>
      </c>
    </row>
    <row r="1619" spans="1:8" x14ac:dyDescent="0.3">
      <c r="A1619" s="419" t="s">
        <v>4333</v>
      </c>
      <c r="B1619" s="419" t="s">
        <v>713</v>
      </c>
      <c r="C1619" s="423">
        <v>0</v>
      </c>
      <c r="D1619" s="423">
        <v>0</v>
      </c>
      <c r="E1619" s="423">
        <v>-30.09</v>
      </c>
      <c r="F1619" s="423">
        <v>-30.09</v>
      </c>
      <c r="G1619" s="423">
        <v>30.09</v>
      </c>
      <c r="H1619" s="423">
        <v>100</v>
      </c>
    </row>
    <row r="1620" spans="1:8" x14ac:dyDescent="0.3">
      <c r="A1620" s="419" t="s">
        <v>2203</v>
      </c>
      <c r="B1620" s="419" t="s">
        <v>575</v>
      </c>
      <c r="C1620" s="423">
        <v>1031</v>
      </c>
      <c r="D1620" s="423">
        <v>1031</v>
      </c>
      <c r="E1620" s="423">
        <v>10</v>
      </c>
      <c r="F1620" s="423">
        <v>70</v>
      </c>
      <c r="G1620" s="423">
        <v>961</v>
      </c>
      <c r="H1620" s="423">
        <v>6.79</v>
      </c>
    </row>
    <row r="1621" spans="1:8" x14ac:dyDescent="0.3">
      <c r="A1621" s="419" t="s">
        <v>2204</v>
      </c>
      <c r="B1621" s="419" t="s">
        <v>252</v>
      </c>
      <c r="C1621" s="423">
        <v>52020</v>
      </c>
      <c r="D1621" s="423">
        <v>40000</v>
      </c>
      <c r="E1621" s="423">
        <v>7530.35</v>
      </c>
      <c r="F1621" s="423">
        <v>18098.32</v>
      </c>
      <c r="G1621" s="423">
        <v>21901.68</v>
      </c>
      <c r="H1621" s="423">
        <v>45.25</v>
      </c>
    </row>
    <row r="1622" spans="1:8" x14ac:dyDescent="0.3">
      <c r="A1622" s="419" t="s">
        <v>4334</v>
      </c>
      <c r="B1622" s="419" t="s">
        <v>4335</v>
      </c>
      <c r="C1622" s="423">
        <v>0</v>
      </c>
      <c r="D1622" s="423">
        <v>0</v>
      </c>
      <c r="E1622" s="423">
        <v>0</v>
      </c>
      <c r="F1622" s="423">
        <v>0</v>
      </c>
      <c r="G1622" s="423">
        <v>0</v>
      </c>
      <c r="H1622" s="423">
        <v>0</v>
      </c>
    </row>
    <row r="1623" spans="1:8" x14ac:dyDescent="0.3">
      <c r="A1623" s="419" t="s">
        <v>4336</v>
      </c>
      <c r="B1623" s="419" t="s">
        <v>791</v>
      </c>
      <c r="C1623" s="423">
        <v>0</v>
      </c>
      <c r="D1623" s="423">
        <v>0</v>
      </c>
      <c r="E1623" s="423">
        <v>0</v>
      </c>
      <c r="F1623" s="423">
        <v>0</v>
      </c>
      <c r="G1623" s="423">
        <v>0</v>
      </c>
      <c r="H1623" s="423">
        <v>0</v>
      </c>
    </row>
    <row r="1624" spans="1:8" x14ac:dyDescent="0.3">
      <c r="A1624" s="419" t="s">
        <v>4337</v>
      </c>
      <c r="B1624" s="419" t="s">
        <v>1087</v>
      </c>
      <c r="C1624" s="423">
        <v>0</v>
      </c>
      <c r="D1624" s="423">
        <v>0</v>
      </c>
      <c r="E1624" s="423">
        <v>0</v>
      </c>
      <c r="F1624" s="423">
        <v>0</v>
      </c>
      <c r="G1624" s="423">
        <v>0</v>
      </c>
      <c r="H1624" s="423">
        <v>0</v>
      </c>
    </row>
    <row r="1625" spans="1:8" x14ac:dyDescent="0.3">
      <c r="A1625" s="419" t="s">
        <v>4338</v>
      </c>
      <c r="B1625" s="419" t="s">
        <v>4339</v>
      </c>
      <c r="C1625" s="423">
        <v>0</v>
      </c>
      <c r="D1625" s="423">
        <v>0</v>
      </c>
      <c r="E1625" s="423">
        <v>0</v>
      </c>
      <c r="F1625" s="423">
        <v>0</v>
      </c>
      <c r="G1625" s="423">
        <v>0</v>
      </c>
      <c r="H1625" s="423">
        <v>0</v>
      </c>
    </row>
    <row r="1626" spans="1:8" x14ac:dyDescent="0.3">
      <c r="A1626" s="419" t="s">
        <v>4340</v>
      </c>
      <c r="B1626" s="419" t="s">
        <v>4341</v>
      </c>
      <c r="C1626" s="423">
        <v>0</v>
      </c>
      <c r="D1626" s="423">
        <v>0</v>
      </c>
      <c r="E1626" s="423">
        <v>0</v>
      </c>
      <c r="F1626" s="423">
        <v>0</v>
      </c>
      <c r="G1626" s="423">
        <v>0</v>
      </c>
      <c r="H1626" s="423">
        <v>0</v>
      </c>
    </row>
    <row r="1627" spans="1:8" x14ac:dyDescent="0.3">
      <c r="A1627" s="419" t="s">
        <v>4342</v>
      </c>
      <c r="B1627" s="419" t="s">
        <v>4343</v>
      </c>
      <c r="C1627" s="423">
        <v>0</v>
      </c>
      <c r="D1627" s="423">
        <v>0</v>
      </c>
      <c r="E1627" s="423">
        <v>0</v>
      </c>
      <c r="F1627" s="423">
        <v>0</v>
      </c>
      <c r="G1627" s="423">
        <v>0</v>
      </c>
      <c r="H1627" s="423">
        <v>0</v>
      </c>
    </row>
    <row r="1628" spans="1:8" x14ac:dyDescent="0.3">
      <c r="A1628" s="419" t="s">
        <v>4344</v>
      </c>
      <c r="B1628" s="419" t="s">
        <v>4345</v>
      </c>
      <c r="C1628" s="423">
        <v>0</v>
      </c>
      <c r="D1628" s="423">
        <v>0</v>
      </c>
      <c r="E1628" s="423">
        <v>0</v>
      </c>
      <c r="F1628" s="423">
        <v>0</v>
      </c>
      <c r="G1628" s="423">
        <v>0</v>
      </c>
      <c r="H1628" s="423">
        <v>0</v>
      </c>
    </row>
    <row r="1629" spans="1:8" x14ac:dyDescent="0.3">
      <c r="A1629" s="419" t="s">
        <v>4346</v>
      </c>
      <c r="B1629" s="419" t="s">
        <v>4347</v>
      </c>
      <c r="C1629" s="423">
        <v>0</v>
      </c>
      <c r="D1629" s="423">
        <v>0</v>
      </c>
      <c r="E1629" s="423">
        <v>0</v>
      </c>
      <c r="F1629" s="423">
        <v>0</v>
      </c>
      <c r="G1629" s="423">
        <v>0</v>
      </c>
      <c r="H1629" s="423">
        <v>0</v>
      </c>
    </row>
    <row r="1630" spans="1:8" x14ac:dyDescent="0.3">
      <c r="A1630" s="419" t="s">
        <v>4348</v>
      </c>
      <c r="B1630" s="419" t="s">
        <v>4349</v>
      </c>
      <c r="C1630" s="423">
        <v>0</v>
      </c>
      <c r="D1630" s="423">
        <v>0</v>
      </c>
      <c r="E1630" s="423">
        <v>0</v>
      </c>
      <c r="F1630" s="423">
        <v>0</v>
      </c>
      <c r="G1630" s="423">
        <v>0</v>
      </c>
      <c r="H1630" s="423">
        <v>0</v>
      </c>
    </row>
    <row r="1631" spans="1:8" x14ac:dyDescent="0.3">
      <c r="A1631" s="419" t="s">
        <v>4350</v>
      </c>
      <c r="B1631" s="419" t="s">
        <v>722</v>
      </c>
      <c r="C1631" s="423">
        <v>0</v>
      </c>
      <c r="D1631" s="423">
        <v>0</v>
      </c>
      <c r="E1631" s="423">
        <v>0</v>
      </c>
      <c r="F1631" s="423">
        <v>0</v>
      </c>
      <c r="G1631" s="423">
        <v>0</v>
      </c>
      <c r="H1631" s="423">
        <v>0</v>
      </c>
    </row>
    <row r="1632" spans="1:8" x14ac:dyDescent="0.3">
      <c r="A1632" s="419" t="s">
        <v>4351</v>
      </c>
      <c r="B1632" s="419" t="s">
        <v>794</v>
      </c>
      <c r="C1632" s="423">
        <v>0</v>
      </c>
      <c r="D1632" s="423">
        <v>0</v>
      </c>
      <c r="E1632" s="423">
        <v>0</v>
      </c>
      <c r="F1632" s="423">
        <v>0</v>
      </c>
      <c r="G1632" s="423">
        <v>0</v>
      </c>
      <c r="H1632" s="423">
        <v>0</v>
      </c>
    </row>
    <row r="1633" spans="1:8" x14ac:dyDescent="0.3">
      <c r="A1633" s="419" t="s">
        <v>4352</v>
      </c>
      <c r="B1633" s="419" t="s">
        <v>646</v>
      </c>
      <c r="C1633" s="423">
        <v>0</v>
      </c>
      <c r="D1633" s="423">
        <v>0</v>
      </c>
      <c r="E1633" s="423">
        <v>0</v>
      </c>
      <c r="F1633" s="423">
        <v>0</v>
      </c>
      <c r="G1633" s="423">
        <v>0</v>
      </c>
      <c r="H1633" s="423">
        <v>0</v>
      </c>
    </row>
    <row r="1634" spans="1:8" x14ac:dyDescent="0.3">
      <c r="A1634" s="419" t="s">
        <v>4353</v>
      </c>
      <c r="B1634" s="419" t="s">
        <v>4354</v>
      </c>
      <c r="C1634" s="423">
        <v>0</v>
      </c>
      <c r="D1634" s="423">
        <v>0</v>
      </c>
      <c r="E1634" s="423">
        <v>0</v>
      </c>
      <c r="F1634" s="423">
        <v>0</v>
      </c>
      <c r="G1634" s="423">
        <v>0</v>
      </c>
      <c r="H1634" s="423">
        <v>0</v>
      </c>
    </row>
    <row r="1635" spans="1:8" x14ac:dyDescent="0.3">
      <c r="A1635" s="419" t="s">
        <v>4355</v>
      </c>
      <c r="B1635" s="419" t="s">
        <v>4356</v>
      </c>
      <c r="C1635" s="423">
        <v>0</v>
      </c>
      <c r="D1635" s="423">
        <v>0</v>
      </c>
      <c r="E1635" s="423">
        <v>141476.5</v>
      </c>
      <c r="F1635" s="423">
        <v>141476.5</v>
      </c>
      <c r="G1635" s="423">
        <v>-141476.5</v>
      </c>
      <c r="H1635" s="423">
        <v>100</v>
      </c>
    </row>
    <row r="1636" spans="1:8" x14ac:dyDescent="0.3">
      <c r="A1636" s="419" t="s">
        <v>2205</v>
      </c>
      <c r="B1636" s="419" t="s">
        <v>250</v>
      </c>
      <c r="C1636" s="423">
        <v>85229</v>
      </c>
      <c r="D1636" s="423">
        <v>85229</v>
      </c>
      <c r="E1636" s="423">
        <v>18411.63</v>
      </c>
      <c r="F1636" s="423">
        <v>37113.22</v>
      </c>
      <c r="G1636" s="423">
        <v>48115.78</v>
      </c>
      <c r="H1636" s="423">
        <v>43.55</v>
      </c>
    </row>
    <row r="1637" spans="1:8" x14ac:dyDescent="0.3">
      <c r="A1637" s="419" t="s">
        <v>4357</v>
      </c>
      <c r="B1637" s="419" t="s">
        <v>4358</v>
      </c>
      <c r="C1637" s="423">
        <v>0</v>
      </c>
      <c r="D1637" s="423">
        <v>0</v>
      </c>
      <c r="E1637" s="423">
        <v>0</v>
      </c>
      <c r="F1637" s="423">
        <v>0</v>
      </c>
      <c r="G1637" s="423">
        <v>0</v>
      </c>
      <c r="H1637" s="423">
        <v>0</v>
      </c>
    </row>
    <row r="1638" spans="1:8" x14ac:dyDescent="0.3">
      <c r="A1638" s="419" t="s">
        <v>2206</v>
      </c>
      <c r="B1638" s="419" t="s">
        <v>260</v>
      </c>
      <c r="C1638" s="423">
        <v>16000</v>
      </c>
      <c r="D1638" s="423">
        <v>16000</v>
      </c>
      <c r="E1638" s="423">
        <v>0</v>
      </c>
      <c r="F1638" s="423">
        <v>0</v>
      </c>
      <c r="G1638" s="423">
        <v>16000</v>
      </c>
      <c r="H1638" s="423">
        <v>0</v>
      </c>
    </row>
    <row r="1639" spans="1:8" x14ac:dyDescent="0.3">
      <c r="A1639" s="419" t="s">
        <v>2207</v>
      </c>
      <c r="B1639" s="419" t="s">
        <v>254</v>
      </c>
      <c r="C1639" s="423">
        <v>31961</v>
      </c>
      <c r="D1639" s="423">
        <v>31961</v>
      </c>
      <c r="E1639" s="423">
        <v>11450</v>
      </c>
      <c r="F1639" s="423">
        <v>11450</v>
      </c>
      <c r="G1639" s="423">
        <v>20511</v>
      </c>
      <c r="H1639" s="423">
        <v>35.82</v>
      </c>
    </row>
    <row r="1640" spans="1:8" x14ac:dyDescent="0.3">
      <c r="A1640" s="419" t="s">
        <v>4359</v>
      </c>
      <c r="B1640" s="419" t="s">
        <v>3328</v>
      </c>
      <c r="C1640" s="423">
        <v>0</v>
      </c>
      <c r="D1640" s="423">
        <v>0</v>
      </c>
      <c r="E1640" s="423">
        <v>0</v>
      </c>
      <c r="F1640" s="423">
        <v>0</v>
      </c>
      <c r="G1640" s="423">
        <v>0</v>
      </c>
      <c r="H1640" s="423">
        <v>0</v>
      </c>
    </row>
    <row r="1641" spans="1:8" x14ac:dyDescent="0.3">
      <c r="A1641" s="419" t="s">
        <v>4360</v>
      </c>
      <c r="B1641" s="419" t="s">
        <v>4361</v>
      </c>
      <c r="C1641" s="423">
        <v>0</v>
      </c>
      <c r="D1641" s="423">
        <v>0</v>
      </c>
      <c r="E1641" s="423">
        <v>0</v>
      </c>
      <c r="F1641" s="423">
        <v>0</v>
      </c>
      <c r="G1641" s="423">
        <v>0</v>
      </c>
      <c r="H1641" s="423">
        <v>0</v>
      </c>
    </row>
    <row r="1642" spans="1:8" x14ac:dyDescent="0.3">
      <c r="A1642" s="419" t="s">
        <v>2208</v>
      </c>
      <c r="B1642" s="419" t="s">
        <v>247</v>
      </c>
      <c r="C1642" s="423">
        <v>515000</v>
      </c>
      <c r="D1642" s="423">
        <v>515000</v>
      </c>
      <c r="E1642" s="423">
        <v>0</v>
      </c>
      <c r="F1642" s="423">
        <v>0</v>
      </c>
      <c r="G1642" s="423">
        <v>515000</v>
      </c>
      <c r="H1642" s="423">
        <v>0</v>
      </c>
    </row>
    <row r="1643" spans="1:8" x14ac:dyDescent="0.3">
      <c r="A1643" s="419" t="s">
        <v>2209</v>
      </c>
      <c r="B1643" s="419" t="s">
        <v>251</v>
      </c>
      <c r="C1643" s="423">
        <v>0</v>
      </c>
      <c r="D1643" s="423">
        <v>262104</v>
      </c>
      <c r="E1643" s="423">
        <v>0</v>
      </c>
      <c r="F1643" s="423">
        <v>262104.46</v>
      </c>
      <c r="G1643" s="423">
        <v>-0.46</v>
      </c>
      <c r="H1643" s="423">
        <v>100</v>
      </c>
    </row>
    <row r="1644" spans="1:8" x14ac:dyDescent="0.3">
      <c r="A1644" s="419" t="s">
        <v>4362</v>
      </c>
      <c r="B1644" s="419" t="s">
        <v>4363</v>
      </c>
      <c r="C1644" s="423">
        <v>0</v>
      </c>
      <c r="D1644" s="423">
        <v>0</v>
      </c>
      <c r="E1644" s="423">
        <v>0</v>
      </c>
      <c r="F1644" s="423">
        <v>0</v>
      </c>
      <c r="G1644" s="423">
        <v>0</v>
      </c>
      <c r="H1644" s="423">
        <v>0</v>
      </c>
    </row>
    <row r="1645" spans="1:8" x14ac:dyDescent="0.3">
      <c r="A1645" s="419" t="s">
        <v>4364</v>
      </c>
      <c r="B1645" s="419" t="s">
        <v>4365</v>
      </c>
      <c r="C1645" s="423">
        <v>0</v>
      </c>
      <c r="D1645" s="423">
        <v>0</v>
      </c>
      <c r="E1645" s="423">
        <v>0</v>
      </c>
      <c r="F1645" s="423">
        <v>0</v>
      </c>
      <c r="G1645" s="423">
        <v>0</v>
      </c>
      <c r="H1645" s="423">
        <v>0</v>
      </c>
    </row>
    <row r="1646" spans="1:8" x14ac:dyDescent="0.3">
      <c r="A1646" s="419" t="s">
        <v>4366</v>
      </c>
      <c r="B1646" s="419" t="s">
        <v>4367</v>
      </c>
      <c r="C1646" s="423">
        <v>0</v>
      </c>
      <c r="D1646" s="423">
        <v>0</v>
      </c>
      <c r="E1646" s="423">
        <v>0</v>
      </c>
      <c r="F1646" s="423">
        <v>0</v>
      </c>
      <c r="G1646" s="423">
        <v>0</v>
      </c>
      <c r="H1646" s="423">
        <v>0</v>
      </c>
    </row>
    <row r="1647" spans="1:8" x14ac:dyDescent="0.3">
      <c r="A1647" s="419" t="s">
        <v>4368</v>
      </c>
      <c r="B1647" s="419" t="s">
        <v>4369</v>
      </c>
      <c r="C1647" s="423">
        <v>0</v>
      </c>
      <c r="D1647" s="423">
        <v>0</v>
      </c>
      <c r="E1647" s="423">
        <v>0</v>
      </c>
      <c r="F1647" s="423">
        <v>0</v>
      </c>
      <c r="G1647" s="423">
        <v>0</v>
      </c>
      <c r="H1647" s="423">
        <v>0</v>
      </c>
    </row>
    <row r="1648" spans="1:8" x14ac:dyDescent="0.3">
      <c r="A1648" s="419" t="s">
        <v>2210</v>
      </c>
      <c r="B1648" s="419" t="s">
        <v>248</v>
      </c>
      <c r="C1648" s="423">
        <v>245875</v>
      </c>
      <c r="D1648" s="423">
        <v>245875</v>
      </c>
      <c r="E1648" s="423">
        <v>122937.5</v>
      </c>
      <c r="F1648" s="423">
        <v>122937.5</v>
      </c>
      <c r="G1648" s="423">
        <v>122937.5</v>
      </c>
      <c r="H1648" s="423">
        <v>50</v>
      </c>
    </row>
    <row r="1649" spans="1:8" x14ac:dyDescent="0.3">
      <c r="A1649" s="419" t="s">
        <v>2211</v>
      </c>
      <c r="B1649" s="419" t="s">
        <v>1115</v>
      </c>
      <c r="C1649" s="423">
        <v>950</v>
      </c>
      <c r="D1649" s="423">
        <v>950</v>
      </c>
      <c r="E1649" s="423">
        <v>0</v>
      </c>
      <c r="F1649" s="423">
        <v>0</v>
      </c>
      <c r="G1649" s="423">
        <v>950</v>
      </c>
      <c r="H1649" s="423">
        <v>0</v>
      </c>
    </row>
    <row r="1650" spans="1:8" x14ac:dyDescent="0.3">
      <c r="A1650" s="419" t="s">
        <v>4370</v>
      </c>
      <c r="B1650" s="419" t="s">
        <v>4371</v>
      </c>
      <c r="C1650" s="423">
        <v>0</v>
      </c>
      <c r="D1650" s="423">
        <v>0</v>
      </c>
      <c r="E1650" s="423">
        <v>0</v>
      </c>
      <c r="F1650" s="423">
        <v>0</v>
      </c>
      <c r="G1650" s="423">
        <v>0</v>
      </c>
      <c r="H1650" s="423">
        <v>0</v>
      </c>
    </row>
    <row r="1651" spans="1:8" x14ac:dyDescent="0.3">
      <c r="A1651" s="419" t="s">
        <v>4372</v>
      </c>
      <c r="B1651" s="419" t="s">
        <v>3216</v>
      </c>
      <c r="C1651" s="423">
        <v>0</v>
      </c>
      <c r="D1651" s="423">
        <v>0</v>
      </c>
      <c r="E1651" s="423">
        <v>0</v>
      </c>
      <c r="F1651" s="423">
        <v>0</v>
      </c>
      <c r="G1651" s="423">
        <v>0</v>
      </c>
      <c r="H1651" s="423">
        <v>0</v>
      </c>
    </row>
    <row r="1652" spans="1:8" x14ac:dyDescent="0.3">
      <c r="A1652" s="419" t="s">
        <v>4373</v>
      </c>
      <c r="B1652" s="419" t="s">
        <v>4374</v>
      </c>
      <c r="C1652" s="423">
        <v>0</v>
      </c>
      <c r="D1652" s="423">
        <v>0</v>
      </c>
      <c r="E1652" s="423">
        <v>0</v>
      </c>
      <c r="F1652" s="423">
        <v>0</v>
      </c>
      <c r="G1652" s="423">
        <v>0</v>
      </c>
      <c r="H1652" s="423">
        <v>0</v>
      </c>
    </row>
    <row r="1653" spans="1:8" x14ac:dyDescent="0.3">
      <c r="A1653" s="419" t="s">
        <v>4375</v>
      </c>
      <c r="B1653" s="419" t="s">
        <v>4376</v>
      </c>
      <c r="C1653" s="423">
        <v>0</v>
      </c>
      <c r="D1653" s="423">
        <v>0</v>
      </c>
      <c r="E1653" s="423">
        <v>0</v>
      </c>
      <c r="F1653" s="423">
        <v>0</v>
      </c>
      <c r="G1653" s="423">
        <v>0</v>
      </c>
      <c r="H1653" s="423">
        <v>0</v>
      </c>
    </row>
    <row r="1654" spans="1:8" x14ac:dyDescent="0.3">
      <c r="A1654" s="419" t="s">
        <v>4377</v>
      </c>
      <c r="B1654" s="419" t="s">
        <v>2830</v>
      </c>
      <c r="C1654" s="424">
        <v>0</v>
      </c>
      <c r="D1654" s="424">
        <v>0</v>
      </c>
      <c r="E1654" s="424">
        <v>0</v>
      </c>
      <c r="F1654" s="424">
        <v>0</v>
      </c>
      <c r="G1654" s="424">
        <v>0</v>
      </c>
      <c r="H1654" s="424">
        <v>0</v>
      </c>
    </row>
    <row r="1655" spans="1:8" x14ac:dyDescent="0.3">
      <c r="A1655" s="419" t="s">
        <v>1393</v>
      </c>
      <c r="B1655" s="425"/>
      <c r="C1655" s="423"/>
      <c r="D1655" s="423"/>
      <c r="E1655" s="423"/>
      <c r="F1655" s="423"/>
      <c r="G1655" s="423"/>
      <c r="H1655" s="423"/>
    </row>
    <row r="1657" spans="1:8" x14ac:dyDescent="0.3">
      <c r="A1657" s="419" t="s">
        <v>975</v>
      </c>
      <c r="B1657" s="425"/>
      <c r="C1657" s="423">
        <v>1237941</v>
      </c>
      <c r="D1657" s="423">
        <v>1351945</v>
      </c>
      <c r="E1657" s="423">
        <v>224724.26</v>
      </c>
      <c r="F1657" s="423">
        <v>554919.29</v>
      </c>
      <c r="G1657" s="423">
        <v>797025.71</v>
      </c>
      <c r="H1657" s="423">
        <v>41.05</v>
      </c>
    </row>
    <row r="1658" spans="1:8" x14ac:dyDescent="0.3">
      <c r="A1658" s="419" t="s">
        <v>976</v>
      </c>
      <c r="B1658" s="425"/>
      <c r="C1658" s="424">
        <v>1348565</v>
      </c>
      <c r="D1658" s="424">
        <v>1598649</v>
      </c>
      <c r="E1658" s="424">
        <v>393578.16</v>
      </c>
      <c r="F1658" s="424">
        <v>762135.96</v>
      </c>
      <c r="G1658" s="424">
        <v>836513.04</v>
      </c>
      <c r="H1658" s="424">
        <v>47.67</v>
      </c>
    </row>
    <row r="1659" spans="1:8" x14ac:dyDescent="0.3">
      <c r="A1659" s="419" t="s">
        <v>977</v>
      </c>
      <c r="B1659" s="425"/>
      <c r="C1659" s="423">
        <v>-110624</v>
      </c>
      <c r="D1659" s="423">
        <v>-246704</v>
      </c>
      <c r="E1659" s="423">
        <v>-168853.9</v>
      </c>
      <c r="F1659" s="423">
        <v>-207216.67</v>
      </c>
      <c r="G1659" s="423">
        <v>-39487.33</v>
      </c>
      <c r="H1659" s="423">
        <v>83.99</v>
      </c>
    </row>
    <row r="1661" spans="1:8" x14ac:dyDescent="0.3">
      <c r="A1661" s="419" t="s">
        <v>376</v>
      </c>
      <c r="B1661" s="418"/>
      <c r="C1661" s="418"/>
      <c r="D1661" s="418"/>
      <c r="E1661" s="418"/>
      <c r="F1661" s="418"/>
      <c r="G1661" s="418"/>
      <c r="H1661" s="418"/>
    </row>
    <row r="1662" spans="1:8" x14ac:dyDescent="0.3">
      <c r="A1662" s="419" t="s">
        <v>2212</v>
      </c>
      <c r="B1662" s="419" t="s">
        <v>1395</v>
      </c>
      <c r="C1662" s="423">
        <v>482619</v>
      </c>
      <c r="D1662" s="423">
        <v>482619</v>
      </c>
      <c r="E1662" s="423">
        <v>128015.22</v>
      </c>
      <c r="F1662" s="423">
        <v>313881.90000000002</v>
      </c>
      <c r="G1662" s="423">
        <v>168737.1</v>
      </c>
      <c r="H1662" s="423">
        <v>65.040000000000006</v>
      </c>
    </row>
    <row r="1663" spans="1:8" x14ac:dyDescent="0.3">
      <c r="A1663" s="419" t="s">
        <v>2213</v>
      </c>
      <c r="B1663" s="419" t="s">
        <v>1397</v>
      </c>
      <c r="C1663" s="423">
        <v>1580882</v>
      </c>
      <c r="D1663" s="423">
        <v>1580882</v>
      </c>
      <c r="E1663" s="423">
        <v>315721.59999999998</v>
      </c>
      <c r="F1663" s="423">
        <v>807353.8</v>
      </c>
      <c r="G1663" s="423">
        <v>773528.2</v>
      </c>
      <c r="H1663" s="423">
        <v>51.07</v>
      </c>
    </row>
    <row r="1664" spans="1:8" x14ac:dyDescent="0.3">
      <c r="A1664" s="419" t="s">
        <v>2214</v>
      </c>
      <c r="B1664" s="419" t="s">
        <v>1399</v>
      </c>
      <c r="C1664" s="423">
        <v>101061</v>
      </c>
      <c r="D1664" s="423">
        <v>101061</v>
      </c>
      <c r="E1664" s="423">
        <v>18247.849999999999</v>
      </c>
      <c r="F1664" s="423">
        <v>44947.6</v>
      </c>
      <c r="G1664" s="423">
        <v>56113.4</v>
      </c>
      <c r="H1664" s="423">
        <v>44.48</v>
      </c>
    </row>
    <row r="1665" spans="1:8" x14ac:dyDescent="0.3">
      <c r="A1665" s="419" t="s">
        <v>2215</v>
      </c>
      <c r="B1665" s="419" t="s">
        <v>1401</v>
      </c>
      <c r="C1665" s="423">
        <v>51562</v>
      </c>
      <c r="D1665" s="423">
        <v>51562</v>
      </c>
      <c r="E1665" s="423">
        <v>13863.68</v>
      </c>
      <c r="F1665" s="423">
        <v>25790.52</v>
      </c>
      <c r="G1665" s="423">
        <v>25771.48</v>
      </c>
      <c r="H1665" s="423">
        <v>50.02</v>
      </c>
    </row>
    <row r="1666" spans="1:8" x14ac:dyDescent="0.3">
      <c r="A1666" s="419" t="s">
        <v>2216</v>
      </c>
      <c r="B1666" s="419" t="s">
        <v>1403</v>
      </c>
      <c r="C1666" s="423">
        <v>2275000</v>
      </c>
      <c r="D1666" s="423">
        <v>2275000</v>
      </c>
      <c r="E1666" s="423">
        <v>485557.63</v>
      </c>
      <c r="F1666" s="423">
        <v>1144661.69</v>
      </c>
      <c r="G1666" s="423">
        <v>1130338.31</v>
      </c>
      <c r="H1666" s="423">
        <v>50.31</v>
      </c>
    </row>
    <row r="1667" spans="1:8" x14ac:dyDescent="0.3">
      <c r="A1667" s="419" t="s">
        <v>4378</v>
      </c>
      <c r="B1667" s="419" t="s">
        <v>4379</v>
      </c>
      <c r="C1667" s="423">
        <v>0</v>
      </c>
      <c r="D1667" s="423">
        <v>0</v>
      </c>
      <c r="E1667" s="423">
        <v>0</v>
      </c>
      <c r="F1667" s="423">
        <v>0</v>
      </c>
      <c r="G1667" s="423">
        <v>0</v>
      </c>
      <c r="H1667" s="423">
        <v>0</v>
      </c>
    </row>
    <row r="1668" spans="1:8" x14ac:dyDescent="0.3">
      <c r="A1668" s="419" t="s">
        <v>2217</v>
      </c>
      <c r="B1668" s="419" t="s">
        <v>1405</v>
      </c>
      <c r="C1668" s="423">
        <v>670305</v>
      </c>
      <c r="D1668" s="423">
        <v>670305</v>
      </c>
      <c r="E1668" s="423">
        <v>132923.51</v>
      </c>
      <c r="F1668" s="423">
        <v>299427.51</v>
      </c>
      <c r="G1668" s="423">
        <v>370877.49</v>
      </c>
      <c r="H1668" s="423">
        <v>44.67</v>
      </c>
    </row>
    <row r="1669" spans="1:8" x14ac:dyDescent="0.3">
      <c r="A1669" s="419" t="s">
        <v>4380</v>
      </c>
      <c r="B1669" s="419" t="s">
        <v>4381</v>
      </c>
      <c r="C1669" s="423">
        <v>0</v>
      </c>
      <c r="D1669" s="423">
        <v>0</v>
      </c>
      <c r="E1669" s="423">
        <v>0</v>
      </c>
      <c r="F1669" s="423">
        <v>0</v>
      </c>
      <c r="G1669" s="423">
        <v>0</v>
      </c>
      <c r="H1669" s="423">
        <v>0</v>
      </c>
    </row>
    <row r="1670" spans="1:8" x14ac:dyDescent="0.3">
      <c r="A1670" s="419" t="s">
        <v>4382</v>
      </c>
      <c r="B1670" s="419" t="s">
        <v>4383</v>
      </c>
      <c r="C1670" s="423">
        <v>0</v>
      </c>
      <c r="D1670" s="423">
        <v>0</v>
      </c>
      <c r="E1670" s="423">
        <v>0</v>
      </c>
      <c r="F1670" s="423">
        <v>0</v>
      </c>
      <c r="G1670" s="423">
        <v>0</v>
      </c>
      <c r="H1670" s="423">
        <v>0</v>
      </c>
    </row>
    <row r="1671" spans="1:8" x14ac:dyDescent="0.3">
      <c r="A1671" s="419" t="s">
        <v>2218</v>
      </c>
      <c r="B1671" s="419" t="s">
        <v>1407</v>
      </c>
      <c r="C1671" s="423">
        <v>5156</v>
      </c>
      <c r="D1671" s="423">
        <v>5156</v>
      </c>
      <c r="E1671" s="423">
        <v>0</v>
      </c>
      <c r="F1671" s="423">
        <v>512</v>
      </c>
      <c r="G1671" s="423">
        <v>4644</v>
      </c>
      <c r="H1671" s="423">
        <v>9.93</v>
      </c>
    </row>
    <row r="1672" spans="1:8" x14ac:dyDescent="0.3">
      <c r="A1672" s="419" t="s">
        <v>2219</v>
      </c>
      <c r="B1672" s="419" t="s">
        <v>1409</v>
      </c>
      <c r="C1672" s="423">
        <v>5156</v>
      </c>
      <c r="D1672" s="423">
        <v>5156</v>
      </c>
      <c r="E1672" s="423">
        <v>1588</v>
      </c>
      <c r="F1672" s="423">
        <v>4850</v>
      </c>
      <c r="G1672" s="423">
        <v>306</v>
      </c>
      <c r="H1672" s="423">
        <v>94.07</v>
      </c>
    </row>
    <row r="1673" spans="1:8" x14ac:dyDescent="0.3">
      <c r="A1673" s="419" t="s">
        <v>2220</v>
      </c>
      <c r="B1673" s="419" t="s">
        <v>1411</v>
      </c>
      <c r="C1673" s="423">
        <v>2062</v>
      </c>
      <c r="D1673" s="423">
        <v>2062</v>
      </c>
      <c r="E1673" s="423">
        <v>470</v>
      </c>
      <c r="F1673" s="423">
        <v>1034</v>
      </c>
      <c r="G1673" s="423">
        <v>1028</v>
      </c>
      <c r="H1673" s="423">
        <v>50.15</v>
      </c>
    </row>
    <row r="1674" spans="1:8" x14ac:dyDescent="0.3">
      <c r="A1674" s="419" t="s">
        <v>2221</v>
      </c>
      <c r="B1674" s="419" t="s">
        <v>1413</v>
      </c>
      <c r="C1674" s="423">
        <v>18562</v>
      </c>
      <c r="D1674" s="423">
        <v>18562</v>
      </c>
      <c r="E1674" s="423">
        <v>5712</v>
      </c>
      <c r="F1674" s="423">
        <v>7760</v>
      </c>
      <c r="G1674" s="423">
        <v>10802</v>
      </c>
      <c r="H1674" s="423">
        <v>41.81</v>
      </c>
    </row>
    <row r="1675" spans="1:8" x14ac:dyDescent="0.3">
      <c r="A1675" s="419" t="s">
        <v>2222</v>
      </c>
      <c r="B1675" s="419" t="s">
        <v>1132</v>
      </c>
      <c r="C1675" s="423">
        <v>35000</v>
      </c>
      <c r="D1675" s="423">
        <v>35000</v>
      </c>
      <c r="E1675" s="423">
        <v>8164.42</v>
      </c>
      <c r="F1675" s="423">
        <v>19333.330000000002</v>
      </c>
      <c r="G1675" s="423">
        <v>15666.67</v>
      </c>
      <c r="H1675" s="423">
        <v>55.24</v>
      </c>
    </row>
    <row r="1676" spans="1:8" x14ac:dyDescent="0.3">
      <c r="A1676" s="419" t="s">
        <v>4384</v>
      </c>
      <c r="B1676" s="419" t="s">
        <v>179</v>
      </c>
      <c r="C1676" s="423">
        <v>0</v>
      </c>
      <c r="D1676" s="423">
        <v>0</v>
      </c>
      <c r="E1676" s="423">
        <v>0</v>
      </c>
      <c r="F1676" s="423">
        <v>0</v>
      </c>
      <c r="G1676" s="423">
        <v>0</v>
      </c>
      <c r="H1676" s="423">
        <v>0</v>
      </c>
    </row>
    <row r="1677" spans="1:8" x14ac:dyDescent="0.3">
      <c r="A1677" s="419" t="s">
        <v>2223</v>
      </c>
      <c r="B1677" s="419" t="s">
        <v>245</v>
      </c>
      <c r="C1677" s="423">
        <v>1000</v>
      </c>
      <c r="D1677" s="423">
        <v>1000</v>
      </c>
      <c r="E1677" s="423">
        <v>0</v>
      </c>
      <c r="F1677" s="423">
        <v>0</v>
      </c>
      <c r="G1677" s="423">
        <v>1000</v>
      </c>
      <c r="H1677" s="423">
        <v>0</v>
      </c>
    </row>
    <row r="1678" spans="1:8" x14ac:dyDescent="0.3">
      <c r="A1678" s="419" t="s">
        <v>4385</v>
      </c>
      <c r="B1678" s="419" t="s">
        <v>2602</v>
      </c>
      <c r="C1678" s="423">
        <v>0</v>
      </c>
      <c r="D1678" s="423">
        <v>0</v>
      </c>
      <c r="E1678" s="423">
        <v>0</v>
      </c>
      <c r="F1678" s="423">
        <v>0</v>
      </c>
      <c r="G1678" s="423">
        <v>0</v>
      </c>
      <c r="H1678" s="423">
        <v>0</v>
      </c>
    </row>
    <row r="1679" spans="1:8" x14ac:dyDescent="0.3">
      <c r="A1679" s="419" t="s">
        <v>4386</v>
      </c>
      <c r="B1679" s="419" t="s">
        <v>525</v>
      </c>
      <c r="C1679" s="423">
        <v>0</v>
      </c>
      <c r="D1679" s="423">
        <v>0</v>
      </c>
      <c r="E1679" s="423">
        <v>0</v>
      </c>
      <c r="F1679" s="423">
        <v>0</v>
      </c>
      <c r="G1679" s="423">
        <v>0</v>
      </c>
      <c r="H1679" s="423">
        <v>0</v>
      </c>
    </row>
    <row r="1680" spans="1:8" x14ac:dyDescent="0.3">
      <c r="A1680" s="419" t="s">
        <v>4387</v>
      </c>
      <c r="B1680" s="419" t="s">
        <v>2606</v>
      </c>
      <c r="C1680" s="423">
        <v>0</v>
      </c>
      <c r="D1680" s="423">
        <v>0</v>
      </c>
      <c r="E1680" s="423">
        <v>0</v>
      </c>
      <c r="F1680" s="423">
        <v>0</v>
      </c>
      <c r="G1680" s="423">
        <v>0</v>
      </c>
      <c r="H1680" s="423">
        <v>0</v>
      </c>
    </row>
    <row r="1681" spans="1:8" x14ac:dyDescent="0.3">
      <c r="A1681" s="419" t="s">
        <v>4388</v>
      </c>
      <c r="B1681" s="419" t="s">
        <v>2608</v>
      </c>
      <c r="C1681" s="423">
        <v>0</v>
      </c>
      <c r="D1681" s="423">
        <v>0</v>
      </c>
      <c r="E1681" s="423">
        <v>0</v>
      </c>
      <c r="F1681" s="423">
        <v>0</v>
      </c>
      <c r="G1681" s="423">
        <v>0</v>
      </c>
      <c r="H1681" s="423">
        <v>0</v>
      </c>
    </row>
    <row r="1682" spans="1:8" x14ac:dyDescent="0.3">
      <c r="A1682" s="419" t="s">
        <v>4389</v>
      </c>
      <c r="B1682" s="419" t="s">
        <v>2610</v>
      </c>
      <c r="C1682" s="423">
        <v>0</v>
      </c>
      <c r="D1682" s="423">
        <v>0</v>
      </c>
      <c r="E1682" s="423">
        <v>0</v>
      </c>
      <c r="F1682" s="423">
        <v>0</v>
      </c>
      <c r="G1682" s="423">
        <v>0</v>
      </c>
      <c r="H1682" s="423">
        <v>0</v>
      </c>
    </row>
    <row r="1683" spans="1:8" x14ac:dyDescent="0.3">
      <c r="A1683" s="419" t="s">
        <v>4390</v>
      </c>
      <c r="B1683" s="419" t="s">
        <v>2614</v>
      </c>
      <c r="C1683" s="423">
        <v>0</v>
      </c>
      <c r="D1683" s="423">
        <v>0</v>
      </c>
      <c r="E1683" s="423">
        <v>0</v>
      </c>
      <c r="F1683" s="423">
        <v>0</v>
      </c>
      <c r="G1683" s="423">
        <v>0</v>
      </c>
      <c r="H1683" s="423">
        <v>0</v>
      </c>
    </row>
    <row r="1684" spans="1:8" x14ac:dyDescent="0.3">
      <c r="A1684" s="419" t="s">
        <v>4391</v>
      </c>
      <c r="B1684" s="419" t="s">
        <v>2630</v>
      </c>
      <c r="C1684" s="423">
        <v>0</v>
      </c>
      <c r="D1684" s="423">
        <v>0</v>
      </c>
      <c r="E1684" s="423">
        <v>0</v>
      </c>
      <c r="F1684" s="423">
        <v>0</v>
      </c>
      <c r="G1684" s="423">
        <v>0</v>
      </c>
      <c r="H1684" s="423">
        <v>0</v>
      </c>
    </row>
    <row r="1685" spans="1:8" x14ac:dyDescent="0.3">
      <c r="A1685" s="419" t="s">
        <v>4392</v>
      </c>
      <c r="B1685" s="419" t="s">
        <v>2492</v>
      </c>
      <c r="C1685" s="423">
        <v>0</v>
      </c>
      <c r="D1685" s="423">
        <v>0</v>
      </c>
      <c r="E1685" s="423">
        <v>61.74</v>
      </c>
      <c r="F1685" s="423">
        <v>144.88999999999999</v>
      </c>
      <c r="G1685" s="423">
        <v>-144.88999999999999</v>
      </c>
      <c r="H1685" s="423">
        <v>100</v>
      </c>
    </row>
    <row r="1686" spans="1:8" x14ac:dyDescent="0.3">
      <c r="A1686" s="419" t="s">
        <v>4393</v>
      </c>
      <c r="B1686" s="419" t="s">
        <v>1595</v>
      </c>
      <c r="C1686" s="423">
        <v>0</v>
      </c>
      <c r="D1686" s="423">
        <v>0</v>
      </c>
      <c r="E1686" s="423">
        <v>0</v>
      </c>
      <c r="F1686" s="423">
        <v>0</v>
      </c>
      <c r="G1686" s="423">
        <v>0</v>
      </c>
      <c r="H1686" s="423">
        <v>0</v>
      </c>
    </row>
    <row r="1687" spans="1:8" x14ac:dyDescent="0.3">
      <c r="A1687" s="419" t="s">
        <v>4394</v>
      </c>
      <c r="B1687" s="419" t="s">
        <v>4395</v>
      </c>
      <c r="C1687" s="423">
        <v>0</v>
      </c>
      <c r="D1687" s="423">
        <v>0</v>
      </c>
      <c r="E1687" s="423">
        <v>0</v>
      </c>
      <c r="F1687" s="423">
        <v>0</v>
      </c>
      <c r="G1687" s="423">
        <v>0</v>
      </c>
      <c r="H1687" s="423">
        <v>0</v>
      </c>
    </row>
    <row r="1688" spans="1:8" x14ac:dyDescent="0.3">
      <c r="A1688" s="419" t="s">
        <v>4396</v>
      </c>
      <c r="B1688" s="419" t="s">
        <v>2648</v>
      </c>
      <c r="C1688" s="423">
        <v>0</v>
      </c>
      <c r="D1688" s="423">
        <v>0</v>
      </c>
      <c r="E1688" s="423">
        <v>0</v>
      </c>
      <c r="F1688" s="423">
        <v>0</v>
      </c>
      <c r="G1688" s="423">
        <v>0</v>
      </c>
      <c r="H1688" s="423">
        <v>0</v>
      </c>
    </row>
    <row r="1689" spans="1:8" x14ac:dyDescent="0.3">
      <c r="A1689" s="419" t="s">
        <v>4397</v>
      </c>
      <c r="B1689" s="419" t="s">
        <v>984</v>
      </c>
      <c r="C1689" s="423">
        <v>0</v>
      </c>
      <c r="D1689" s="423">
        <v>0</v>
      </c>
      <c r="E1689" s="423">
        <v>0</v>
      </c>
      <c r="F1689" s="423">
        <v>0</v>
      </c>
      <c r="G1689" s="423">
        <v>0</v>
      </c>
      <c r="H1689" s="423">
        <v>0</v>
      </c>
    </row>
    <row r="1690" spans="1:8" x14ac:dyDescent="0.3">
      <c r="A1690" s="419" t="s">
        <v>2224</v>
      </c>
      <c r="B1690" s="419" t="s">
        <v>244</v>
      </c>
      <c r="C1690" s="423">
        <v>10312</v>
      </c>
      <c r="D1690" s="423">
        <v>10312</v>
      </c>
      <c r="E1690" s="423">
        <v>1745</v>
      </c>
      <c r="F1690" s="423">
        <v>4909.6400000000003</v>
      </c>
      <c r="G1690" s="423">
        <v>5402.36</v>
      </c>
      <c r="H1690" s="423">
        <v>47.61</v>
      </c>
    </row>
    <row r="1691" spans="1:8" x14ac:dyDescent="0.3">
      <c r="A1691" s="419" t="s">
        <v>4398</v>
      </c>
      <c r="B1691" s="419" t="s">
        <v>4399</v>
      </c>
      <c r="C1691" s="423">
        <v>0</v>
      </c>
      <c r="D1691" s="423">
        <v>0</v>
      </c>
      <c r="E1691" s="423">
        <v>0</v>
      </c>
      <c r="F1691" s="423">
        <v>0</v>
      </c>
      <c r="G1691" s="423">
        <v>0</v>
      </c>
      <c r="H1691" s="423">
        <v>0</v>
      </c>
    </row>
    <row r="1692" spans="1:8" x14ac:dyDescent="0.3">
      <c r="A1692" s="419" t="s">
        <v>4400</v>
      </c>
      <c r="B1692" s="419" t="s">
        <v>4295</v>
      </c>
      <c r="C1692" s="423">
        <v>0</v>
      </c>
      <c r="D1692" s="423">
        <v>0</v>
      </c>
      <c r="E1692" s="423">
        <v>0</v>
      </c>
      <c r="F1692" s="423">
        <v>0</v>
      </c>
      <c r="G1692" s="423">
        <v>0</v>
      </c>
      <c r="H1692" s="423">
        <v>0</v>
      </c>
    </row>
    <row r="1693" spans="1:8" x14ac:dyDescent="0.3">
      <c r="A1693" s="419" t="s">
        <v>4401</v>
      </c>
      <c r="B1693" s="419" t="s">
        <v>4402</v>
      </c>
      <c r="C1693" s="423">
        <v>0</v>
      </c>
      <c r="D1693" s="423">
        <v>0</v>
      </c>
      <c r="E1693" s="423">
        <v>0</v>
      </c>
      <c r="F1693" s="423">
        <v>0</v>
      </c>
      <c r="G1693" s="423">
        <v>0</v>
      </c>
      <c r="H1693" s="423">
        <v>0</v>
      </c>
    </row>
    <row r="1694" spans="1:8" x14ac:dyDescent="0.3">
      <c r="A1694" s="419" t="s">
        <v>4403</v>
      </c>
      <c r="B1694" s="419" t="s">
        <v>4404</v>
      </c>
      <c r="C1694" s="423">
        <v>0</v>
      </c>
      <c r="D1694" s="423">
        <v>0</v>
      </c>
      <c r="E1694" s="423">
        <v>0</v>
      </c>
      <c r="F1694" s="423">
        <v>0</v>
      </c>
      <c r="G1694" s="423">
        <v>0</v>
      </c>
      <c r="H1694" s="423">
        <v>0</v>
      </c>
    </row>
    <row r="1695" spans="1:8" x14ac:dyDescent="0.3">
      <c r="A1695" s="419" t="s">
        <v>4405</v>
      </c>
      <c r="B1695" s="419" t="s">
        <v>4406</v>
      </c>
      <c r="C1695" s="423">
        <v>0</v>
      </c>
      <c r="D1695" s="423">
        <v>0</v>
      </c>
      <c r="E1695" s="423">
        <v>0</v>
      </c>
      <c r="F1695" s="423">
        <v>0</v>
      </c>
      <c r="G1695" s="423">
        <v>0</v>
      </c>
      <c r="H1695" s="423">
        <v>0</v>
      </c>
    </row>
    <row r="1696" spans="1:8" x14ac:dyDescent="0.3">
      <c r="A1696" s="419" t="s">
        <v>4407</v>
      </c>
      <c r="B1696" s="419" t="s">
        <v>3867</v>
      </c>
      <c r="C1696" s="423">
        <v>0</v>
      </c>
      <c r="D1696" s="423">
        <v>0</v>
      </c>
      <c r="E1696" s="423">
        <v>0</v>
      </c>
      <c r="F1696" s="423">
        <v>0</v>
      </c>
      <c r="G1696" s="423">
        <v>0</v>
      </c>
      <c r="H1696" s="423">
        <v>0</v>
      </c>
    </row>
    <row r="1697" spans="1:8" x14ac:dyDescent="0.3">
      <c r="A1697" s="419" t="s">
        <v>4408</v>
      </c>
      <c r="B1697" s="419" t="s">
        <v>4409</v>
      </c>
      <c r="C1697" s="423">
        <v>0</v>
      </c>
      <c r="D1697" s="423">
        <v>0</v>
      </c>
      <c r="E1697" s="423">
        <v>0</v>
      </c>
      <c r="F1697" s="423">
        <v>0</v>
      </c>
      <c r="G1697" s="423">
        <v>0</v>
      </c>
      <c r="H1697" s="423">
        <v>0</v>
      </c>
    </row>
    <row r="1698" spans="1:8" x14ac:dyDescent="0.3">
      <c r="A1698" s="419" t="s">
        <v>4410</v>
      </c>
      <c r="B1698" s="419" t="s">
        <v>2663</v>
      </c>
      <c r="C1698" s="423">
        <v>0</v>
      </c>
      <c r="D1698" s="423">
        <v>0</v>
      </c>
      <c r="E1698" s="423">
        <v>0</v>
      </c>
      <c r="F1698" s="423">
        <v>0</v>
      </c>
      <c r="G1698" s="423">
        <v>0</v>
      </c>
      <c r="H1698" s="423">
        <v>0</v>
      </c>
    </row>
    <row r="1699" spans="1:8" x14ac:dyDescent="0.3">
      <c r="A1699" s="419" t="s">
        <v>4411</v>
      </c>
      <c r="B1699" s="419" t="s">
        <v>180</v>
      </c>
      <c r="C1699" s="423">
        <v>0</v>
      </c>
      <c r="D1699" s="423">
        <v>0</v>
      </c>
      <c r="E1699" s="423">
        <v>0</v>
      </c>
      <c r="F1699" s="423">
        <v>0</v>
      </c>
      <c r="G1699" s="423">
        <v>0</v>
      </c>
      <c r="H1699" s="423">
        <v>0</v>
      </c>
    </row>
    <row r="1700" spans="1:8" x14ac:dyDescent="0.3">
      <c r="A1700" s="419" t="s">
        <v>4412</v>
      </c>
      <c r="B1700" s="419" t="s">
        <v>51</v>
      </c>
      <c r="C1700" s="423">
        <v>0</v>
      </c>
      <c r="D1700" s="423">
        <v>0</v>
      </c>
      <c r="E1700" s="423">
        <v>0</v>
      </c>
      <c r="F1700" s="423">
        <v>0</v>
      </c>
      <c r="G1700" s="423">
        <v>0</v>
      </c>
      <c r="H1700" s="423">
        <v>0</v>
      </c>
    </row>
    <row r="1701" spans="1:8" x14ac:dyDescent="0.3">
      <c r="A1701" s="419" t="s">
        <v>4413</v>
      </c>
      <c r="B1701" s="419" t="s">
        <v>181</v>
      </c>
      <c r="C1701" s="423">
        <v>0</v>
      </c>
      <c r="D1701" s="423">
        <v>0</v>
      </c>
      <c r="E1701" s="423">
        <v>0</v>
      </c>
      <c r="F1701" s="423">
        <v>0</v>
      </c>
      <c r="G1701" s="423">
        <v>0</v>
      </c>
      <c r="H1701" s="423">
        <v>0</v>
      </c>
    </row>
    <row r="1702" spans="1:8" x14ac:dyDescent="0.3">
      <c r="A1702" s="419" t="s">
        <v>4414</v>
      </c>
      <c r="B1702" s="419" t="s">
        <v>580</v>
      </c>
      <c r="C1702" s="423">
        <v>0</v>
      </c>
      <c r="D1702" s="423">
        <v>0</v>
      </c>
      <c r="E1702" s="423">
        <v>0</v>
      </c>
      <c r="F1702" s="423">
        <v>0</v>
      </c>
      <c r="G1702" s="423">
        <v>0</v>
      </c>
      <c r="H1702" s="423">
        <v>0</v>
      </c>
    </row>
    <row r="1703" spans="1:8" x14ac:dyDescent="0.3">
      <c r="A1703" s="419" t="s">
        <v>4415</v>
      </c>
      <c r="B1703" s="419" t="s">
        <v>2698</v>
      </c>
      <c r="C1703" s="423">
        <v>0</v>
      </c>
      <c r="D1703" s="423">
        <v>0</v>
      </c>
      <c r="E1703" s="423">
        <v>0</v>
      </c>
      <c r="F1703" s="423">
        <v>0</v>
      </c>
      <c r="G1703" s="423">
        <v>0</v>
      </c>
      <c r="H1703" s="423">
        <v>0</v>
      </c>
    </row>
    <row r="1704" spans="1:8" x14ac:dyDescent="0.3">
      <c r="A1704" s="419" t="s">
        <v>4416</v>
      </c>
      <c r="B1704" s="419" t="s">
        <v>2700</v>
      </c>
      <c r="C1704" s="423">
        <v>0</v>
      </c>
      <c r="D1704" s="423">
        <v>0</v>
      </c>
      <c r="E1704" s="423">
        <v>0</v>
      </c>
      <c r="F1704" s="423">
        <v>0</v>
      </c>
      <c r="G1704" s="423">
        <v>0</v>
      </c>
      <c r="H1704" s="423">
        <v>0</v>
      </c>
    </row>
    <row r="1705" spans="1:8" x14ac:dyDescent="0.3">
      <c r="A1705" s="419" t="s">
        <v>4417</v>
      </c>
      <c r="B1705" s="419" t="s">
        <v>4418</v>
      </c>
      <c r="C1705" s="423">
        <v>0</v>
      </c>
      <c r="D1705" s="423">
        <v>0</v>
      </c>
      <c r="E1705" s="423">
        <v>0</v>
      </c>
      <c r="F1705" s="423">
        <v>0</v>
      </c>
      <c r="G1705" s="423">
        <v>0</v>
      </c>
      <c r="H1705" s="423">
        <v>0</v>
      </c>
    </row>
    <row r="1706" spans="1:8" x14ac:dyDescent="0.3">
      <c r="A1706" s="419" t="s">
        <v>4419</v>
      </c>
      <c r="B1706" s="419" t="s">
        <v>4420</v>
      </c>
      <c r="C1706" s="423">
        <v>0</v>
      </c>
      <c r="D1706" s="423">
        <v>0</v>
      </c>
      <c r="E1706" s="423">
        <v>0</v>
      </c>
      <c r="F1706" s="423">
        <v>0</v>
      </c>
      <c r="G1706" s="423">
        <v>0</v>
      </c>
      <c r="H1706" s="423">
        <v>0</v>
      </c>
    </row>
    <row r="1707" spans="1:8" x14ac:dyDescent="0.3">
      <c r="A1707" s="419" t="s">
        <v>4421</v>
      </c>
      <c r="B1707" s="419" t="s">
        <v>4422</v>
      </c>
      <c r="C1707" s="423">
        <v>0</v>
      </c>
      <c r="D1707" s="423">
        <v>0</v>
      </c>
      <c r="E1707" s="423">
        <v>0</v>
      </c>
      <c r="F1707" s="423">
        <v>0</v>
      </c>
      <c r="G1707" s="423">
        <v>0</v>
      </c>
      <c r="H1707" s="423">
        <v>0</v>
      </c>
    </row>
    <row r="1708" spans="1:8" x14ac:dyDescent="0.3">
      <c r="A1708" s="419" t="s">
        <v>4423</v>
      </c>
      <c r="B1708" s="419" t="s">
        <v>4424</v>
      </c>
      <c r="C1708" s="423">
        <v>0</v>
      </c>
      <c r="D1708" s="423">
        <v>0</v>
      </c>
      <c r="E1708" s="423">
        <v>0</v>
      </c>
      <c r="F1708" s="423">
        <v>0</v>
      </c>
      <c r="G1708" s="423">
        <v>0</v>
      </c>
      <c r="H1708" s="423">
        <v>0</v>
      </c>
    </row>
    <row r="1709" spans="1:8" x14ac:dyDescent="0.3">
      <c r="A1709" s="419" t="s">
        <v>4425</v>
      </c>
      <c r="B1709" s="419" t="s">
        <v>2724</v>
      </c>
      <c r="C1709" s="423">
        <v>0</v>
      </c>
      <c r="D1709" s="423">
        <v>0</v>
      </c>
      <c r="E1709" s="423">
        <v>0</v>
      </c>
      <c r="F1709" s="423">
        <v>0</v>
      </c>
      <c r="G1709" s="423">
        <v>0</v>
      </c>
      <c r="H1709" s="423">
        <v>0</v>
      </c>
    </row>
    <row r="1710" spans="1:8" x14ac:dyDescent="0.3">
      <c r="A1710" s="419" t="s">
        <v>4426</v>
      </c>
      <c r="B1710" s="419" t="s">
        <v>2736</v>
      </c>
      <c r="C1710" s="423">
        <v>0</v>
      </c>
      <c r="D1710" s="423">
        <v>0</v>
      </c>
      <c r="E1710" s="423">
        <v>0</v>
      </c>
      <c r="F1710" s="423">
        <v>0</v>
      </c>
      <c r="G1710" s="423">
        <v>0</v>
      </c>
      <c r="H1710" s="423">
        <v>0</v>
      </c>
    </row>
    <row r="1711" spans="1:8" x14ac:dyDescent="0.3">
      <c r="A1711" s="419" t="s">
        <v>4427</v>
      </c>
      <c r="B1711" s="419" t="s">
        <v>4428</v>
      </c>
      <c r="C1711" s="423">
        <v>0</v>
      </c>
      <c r="D1711" s="423">
        <v>0</v>
      </c>
      <c r="E1711" s="423">
        <v>0</v>
      </c>
      <c r="F1711" s="423">
        <v>0</v>
      </c>
      <c r="G1711" s="423">
        <v>0</v>
      </c>
      <c r="H1711" s="423">
        <v>0</v>
      </c>
    </row>
    <row r="1712" spans="1:8" x14ac:dyDescent="0.3">
      <c r="A1712" s="419" t="s">
        <v>4429</v>
      </c>
      <c r="B1712" s="419" t="s">
        <v>742</v>
      </c>
      <c r="C1712" s="423">
        <v>0</v>
      </c>
      <c r="D1712" s="423">
        <v>0</v>
      </c>
      <c r="E1712" s="423">
        <v>0</v>
      </c>
      <c r="F1712" s="423">
        <v>0</v>
      </c>
      <c r="G1712" s="423">
        <v>0</v>
      </c>
      <c r="H1712" s="423">
        <v>0</v>
      </c>
    </row>
    <row r="1713" spans="1:8" x14ac:dyDescent="0.3">
      <c r="A1713" s="419" t="s">
        <v>4430</v>
      </c>
      <c r="B1713" s="419" t="s">
        <v>582</v>
      </c>
      <c r="C1713" s="423">
        <v>0</v>
      </c>
      <c r="D1713" s="423">
        <v>0</v>
      </c>
      <c r="E1713" s="423">
        <v>0</v>
      </c>
      <c r="F1713" s="423">
        <v>0</v>
      </c>
      <c r="G1713" s="423">
        <v>0</v>
      </c>
      <c r="H1713" s="423">
        <v>0</v>
      </c>
    </row>
    <row r="1714" spans="1:8" x14ac:dyDescent="0.3">
      <c r="A1714" s="419" t="s">
        <v>4431</v>
      </c>
      <c r="B1714" s="419" t="s">
        <v>259</v>
      </c>
      <c r="C1714" s="423">
        <v>0</v>
      </c>
      <c r="D1714" s="423">
        <v>0</v>
      </c>
      <c r="E1714" s="423">
        <v>0</v>
      </c>
      <c r="F1714" s="423">
        <v>0</v>
      </c>
      <c r="G1714" s="423">
        <v>0</v>
      </c>
      <c r="H1714" s="423">
        <v>0</v>
      </c>
    </row>
    <row r="1715" spans="1:8" x14ac:dyDescent="0.3">
      <c r="A1715" s="419" t="s">
        <v>4432</v>
      </c>
      <c r="B1715" s="419" t="s">
        <v>53</v>
      </c>
      <c r="C1715" s="423">
        <v>0</v>
      </c>
      <c r="D1715" s="423">
        <v>0</v>
      </c>
      <c r="E1715" s="423">
        <v>0</v>
      </c>
      <c r="F1715" s="423">
        <v>0</v>
      </c>
      <c r="G1715" s="423">
        <v>0</v>
      </c>
      <c r="H1715" s="423">
        <v>0</v>
      </c>
    </row>
    <row r="1716" spans="1:8" x14ac:dyDescent="0.3">
      <c r="A1716" s="419" t="s">
        <v>4433</v>
      </c>
      <c r="B1716" s="419" t="s">
        <v>628</v>
      </c>
      <c r="C1716" s="423">
        <v>0</v>
      </c>
      <c r="D1716" s="423">
        <v>0</v>
      </c>
      <c r="E1716" s="423">
        <v>0</v>
      </c>
      <c r="F1716" s="423">
        <v>0</v>
      </c>
      <c r="G1716" s="423">
        <v>0</v>
      </c>
      <c r="H1716" s="423">
        <v>0</v>
      </c>
    </row>
    <row r="1717" spans="1:8" x14ac:dyDescent="0.3">
      <c r="A1717" s="419" t="s">
        <v>4434</v>
      </c>
      <c r="B1717" s="419" t="s">
        <v>1639</v>
      </c>
      <c r="C1717" s="423">
        <v>0</v>
      </c>
      <c r="D1717" s="423">
        <v>0</v>
      </c>
      <c r="E1717" s="423">
        <v>0</v>
      </c>
      <c r="F1717" s="423">
        <v>0</v>
      </c>
      <c r="G1717" s="423">
        <v>0</v>
      </c>
      <c r="H1717" s="423">
        <v>0</v>
      </c>
    </row>
    <row r="1718" spans="1:8" x14ac:dyDescent="0.3">
      <c r="A1718" s="419" t="s">
        <v>4435</v>
      </c>
      <c r="B1718" s="419" t="s">
        <v>630</v>
      </c>
      <c r="C1718" s="423">
        <v>0</v>
      </c>
      <c r="D1718" s="423">
        <v>0</v>
      </c>
      <c r="E1718" s="423">
        <v>0</v>
      </c>
      <c r="F1718" s="423">
        <v>0</v>
      </c>
      <c r="G1718" s="423">
        <v>0</v>
      </c>
      <c r="H1718" s="423">
        <v>0</v>
      </c>
    </row>
    <row r="1719" spans="1:8" x14ac:dyDescent="0.3">
      <c r="A1719" s="419" t="s">
        <v>4436</v>
      </c>
      <c r="B1719" s="419" t="s">
        <v>2743</v>
      </c>
      <c r="C1719" s="423">
        <v>0</v>
      </c>
      <c r="D1719" s="423">
        <v>0</v>
      </c>
      <c r="E1719" s="423">
        <v>0</v>
      </c>
      <c r="F1719" s="423">
        <v>0</v>
      </c>
      <c r="G1719" s="423">
        <v>0</v>
      </c>
      <c r="H1719" s="423">
        <v>0</v>
      </c>
    </row>
    <row r="1720" spans="1:8" x14ac:dyDescent="0.3">
      <c r="A1720" s="419" t="s">
        <v>4437</v>
      </c>
      <c r="B1720" s="419" t="s">
        <v>54</v>
      </c>
      <c r="C1720" s="423">
        <v>0</v>
      </c>
      <c r="D1720" s="423">
        <v>0</v>
      </c>
      <c r="E1720" s="423">
        <v>0</v>
      </c>
      <c r="F1720" s="423">
        <v>0</v>
      </c>
      <c r="G1720" s="423">
        <v>0</v>
      </c>
      <c r="H1720" s="423">
        <v>0</v>
      </c>
    </row>
    <row r="1721" spans="1:8" x14ac:dyDescent="0.3">
      <c r="A1721" s="419" t="s">
        <v>4438</v>
      </c>
      <c r="B1721" s="419" t="s">
        <v>588</v>
      </c>
      <c r="C1721" s="423">
        <v>0</v>
      </c>
      <c r="D1721" s="423">
        <v>0</v>
      </c>
      <c r="E1721" s="423">
        <v>0</v>
      </c>
      <c r="F1721" s="423">
        <v>0</v>
      </c>
      <c r="G1721" s="423">
        <v>0</v>
      </c>
      <c r="H1721" s="423">
        <v>0</v>
      </c>
    </row>
    <row r="1722" spans="1:8" x14ac:dyDescent="0.3">
      <c r="A1722" s="419" t="s">
        <v>4439</v>
      </c>
      <c r="B1722" s="419" t="s">
        <v>812</v>
      </c>
      <c r="C1722" s="423">
        <v>0</v>
      </c>
      <c r="D1722" s="423">
        <v>0</v>
      </c>
      <c r="E1722" s="423">
        <v>0</v>
      </c>
      <c r="F1722" s="423">
        <v>0</v>
      </c>
      <c r="G1722" s="423">
        <v>0</v>
      </c>
      <c r="H1722" s="423">
        <v>0</v>
      </c>
    </row>
    <row r="1723" spans="1:8" x14ac:dyDescent="0.3">
      <c r="A1723" s="419" t="s">
        <v>4440</v>
      </c>
      <c r="B1723" s="419" t="s">
        <v>592</v>
      </c>
      <c r="C1723" s="423">
        <v>0</v>
      </c>
      <c r="D1723" s="423">
        <v>0</v>
      </c>
      <c r="E1723" s="423">
        <v>0</v>
      </c>
      <c r="F1723" s="423">
        <v>0</v>
      </c>
      <c r="G1723" s="423">
        <v>0</v>
      </c>
      <c r="H1723" s="423">
        <v>0</v>
      </c>
    </row>
    <row r="1724" spans="1:8" x14ac:dyDescent="0.3">
      <c r="A1724" s="419" t="s">
        <v>4441</v>
      </c>
      <c r="B1724" s="419" t="s">
        <v>563</v>
      </c>
      <c r="C1724" s="423">
        <v>0</v>
      </c>
      <c r="D1724" s="423">
        <v>0</v>
      </c>
      <c r="E1724" s="423">
        <v>0</v>
      </c>
      <c r="F1724" s="423">
        <v>0</v>
      </c>
      <c r="G1724" s="423">
        <v>0</v>
      </c>
      <c r="H1724" s="423">
        <v>0</v>
      </c>
    </row>
    <row r="1725" spans="1:8" x14ac:dyDescent="0.3">
      <c r="A1725" s="419" t="s">
        <v>2225</v>
      </c>
      <c r="B1725" s="419" t="s">
        <v>595</v>
      </c>
      <c r="C1725" s="423">
        <v>28</v>
      </c>
      <c r="D1725" s="423">
        <v>28</v>
      </c>
      <c r="E1725" s="423">
        <v>0</v>
      </c>
      <c r="F1725" s="423">
        <v>0</v>
      </c>
      <c r="G1725" s="423">
        <v>28</v>
      </c>
      <c r="H1725" s="423">
        <v>0</v>
      </c>
    </row>
    <row r="1726" spans="1:8" x14ac:dyDescent="0.3">
      <c r="A1726" s="419" t="s">
        <v>4442</v>
      </c>
      <c r="B1726" s="419" t="s">
        <v>2745</v>
      </c>
      <c r="C1726" s="423">
        <v>0</v>
      </c>
      <c r="D1726" s="423">
        <v>0</v>
      </c>
      <c r="E1726" s="423">
        <v>0</v>
      </c>
      <c r="F1726" s="423">
        <v>0</v>
      </c>
      <c r="G1726" s="423">
        <v>0</v>
      </c>
      <c r="H1726" s="423">
        <v>0</v>
      </c>
    </row>
    <row r="1727" spans="1:8" x14ac:dyDescent="0.3">
      <c r="A1727" s="419" t="s">
        <v>2226</v>
      </c>
      <c r="B1727" s="419" t="s">
        <v>616</v>
      </c>
      <c r="C1727" s="423">
        <v>695</v>
      </c>
      <c r="D1727" s="423">
        <v>695</v>
      </c>
      <c r="E1727" s="423">
        <v>0</v>
      </c>
      <c r="F1727" s="423">
        <v>3.57</v>
      </c>
      <c r="G1727" s="423">
        <v>691.43</v>
      </c>
      <c r="H1727" s="423">
        <v>0.51</v>
      </c>
    </row>
    <row r="1728" spans="1:8" x14ac:dyDescent="0.3">
      <c r="A1728" s="419" t="s">
        <v>2227</v>
      </c>
      <c r="B1728" s="419" t="s">
        <v>682</v>
      </c>
      <c r="C1728" s="423">
        <v>2578</v>
      </c>
      <c r="D1728" s="423">
        <v>2578</v>
      </c>
      <c r="E1728" s="423">
        <v>0</v>
      </c>
      <c r="F1728" s="423">
        <v>0</v>
      </c>
      <c r="G1728" s="423">
        <v>2578</v>
      </c>
      <c r="H1728" s="423">
        <v>0</v>
      </c>
    </row>
    <row r="1729" spans="1:8" x14ac:dyDescent="0.3">
      <c r="A1729" s="419" t="s">
        <v>4443</v>
      </c>
      <c r="B1729" s="419" t="s">
        <v>761</v>
      </c>
      <c r="C1729" s="423">
        <v>0</v>
      </c>
      <c r="D1729" s="423">
        <v>0</v>
      </c>
      <c r="E1729" s="423">
        <v>0</v>
      </c>
      <c r="F1729" s="423">
        <v>0</v>
      </c>
      <c r="G1729" s="423">
        <v>0</v>
      </c>
      <c r="H1729" s="423">
        <v>0</v>
      </c>
    </row>
    <row r="1730" spans="1:8" x14ac:dyDescent="0.3">
      <c r="A1730" s="419" t="s">
        <v>2228</v>
      </c>
      <c r="B1730" s="419" t="s">
        <v>1441</v>
      </c>
      <c r="C1730" s="423">
        <v>5326</v>
      </c>
      <c r="D1730" s="423">
        <v>5326</v>
      </c>
      <c r="E1730" s="423">
        <v>1915</v>
      </c>
      <c r="F1730" s="423">
        <v>3445.6</v>
      </c>
      <c r="G1730" s="423">
        <v>1880.4</v>
      </c>
      <c r="H1730" s="423">
        <v>64.69</v>
      </c>
    </row>
    <row r="1731" spans="1:8" x14ac:dyDescent="0.3">
      <c r="A1731" s="419" t="s">
        <v>2229</v>
      </c>
      <c r="B1731" s="419" t="s">
        <v>1419</v>
      </c>
      <c r="C1731" s="423">
        <v>10312</v>
      </c>
      <c r="D1731" s="423">
        <v>10312</v>
      </c>
      <c r="E1731" s="423">
        <v>0</v>
      </c>
      <c r="F1731" s="423">
        <v>2924.77</v>
      </c>
      <c r="G1731" s="423">
        <v>7387.23</v>
      </c>
      <c r="H1731" s="423">
        <v>28.36</v>
      </c>
    </row>
    <row r="1732" spans="1:8" x14ac:dyDescent="0.3">
      <c r="A1732" s="419" t="s">
        <v>2230</v>
      </c>
      <c r="B1732" s="419" t="s">
        <v>907</v>
      </c>
      <c r="C1732" s="423">
        <v>19536</v>
      </c>
      <c r="D1732" s="423">
        <v>19536</v>
      </c>
      <c r="E1732" s="423">
        <v>1565.16</v>
      </c>
      <c r="F1732" s="423">
        <v>1712.28</v>
      </c>
      <c r="G1732" s="423">
        <v>17823.72</v>
      </c>
      <c r="H1732" s="423">
        <v>8.76</v>
      </c>
    </row>
    <row r="1733" spans="1:8" x14ac:dyDescent="0.3">
      <c r="A1733" s="419" t="s">
        <v>2231</v>
      </c>
      <c r="B1733" s="419" t="s">
        <v>258</v>
      </c>
      <c r="C1733" s="423">
        <v>8448</v>
      </c>
      <c r="D1733" s="423">
        <v>8448</v>
      </c>
      <c r="E1733" s="423">
        <v>71.64</v>
      </c>
      <c r="F1733" s="423">
        <v>211.59</v>
      </c>
      <c r="G1733" s="423">
        <v>8236.41</v>
      </c>
      <c r="H1733" s="423">
        <v>2.5</v>
      </c>
    </row>
    <row r="1734" spans="1:8" x14ac:dyDescent="0.3">
      <c r="A1734" s="419" t="s">
        <v>4444</v>
      </c>
      <c r="B1734" s="419" t="s">
        <v>669</v>
      </c>
      <c r="C1734" s="423">
        <v>0</v>
      </c>
      <c r="D1734" s="423">
        <v>0</v>
      </c>
      <c r="E1734" s="423">
        <v>0</v>
      </c>
      <c r="F1734" s="423">
        <v>0</v>
      </c>
      <c r="G1734" s="423">
        <v>0</v>
      </c>
      <c r="H1734" s="423">
        <v>0</v>
      </c>
    </row>
    <row r="1735" spans="1:8" x14ac:dyDescent="0.3">
      <c r="A1735" s="419" t="s">
        <v>2232</v>
      </c>
      <c r="B1735" s="419" t="s">
        <v>255</v>
      </c>
      <c r="C1735" s="423">
        <v>77357</v>
      </c>
      <c r="D1735" s="423">
        <v>77357</v>
      </c>
      <c r="E1735" s="423">
        <v>10632.17</v>
      </c>
      <c r="F1735" s="423">
        <v>36249.480000000003</v>
      </c>
      <c r="G1735" s="423">
        <v>41107.519999999997</v>
      </c>
      <c r="H1735" s="423">
        <v>46.86</v>
      </c>
    </row>
    <row r="1736" spans="1:8" x14ac:dyDescent="0.3">
      <c r="A1736" s="419" t="s">
        <v>2233</v>
      </c>
      <c r="B1736" s="419" t="s">
        <v>44</v>
      </c>
      <c r="C1736" s="423">
        <v>216767</v>
      </c>
      <c r="D1736" s="423">
        <v>216767</v>
      </c>
      <c r="E1736" s="423">
        <v>54191.76</v>
      </c>
      <c r="F1736" s="423">
        <v>108383.52</v>
      </c>
      <c r="G1736" s="423">
        <v>108383.48</v>
      </c>
      <c r="H1736" s="423">
        <v>50</v>
      </c>
    </row>
    <row r="1737" spans="1:8" x14ac:dyDescent="0.3">
      <c r="A1737" s="419" t="s">
        <v>2234</v>
      </c>
      <c r="B1737" s="419" t="s">
        <v>690</v>
      </c>
      <c r="C1737" s="423">
        <v>126621</v>
      </c>
      <c r="D1737" s="423">
        <v>126621</v>
      </c>
      <c r="E1737" s="423">
        <v>32194.5</v>
      </c>
      <c r="F1737" s="423">
        <v>49192.46</v>
      </c>
      <c r="G1737" s="423">
        <v>77428.539999999994</v>
      </c>
      <c r="H1737" s="423">
        <v>38.85</v>
      </c>
    </row>
    <row r="1738" spans="1:8" x14ac:dyDescent="0.3">
      <c r="A1738" s="419" t="s">
        <v>2235</v>
      </c>
      <c r="B1738" s="419" t="s">
        <v>685</v>
      </c>
      <c r="C1738" s="423">
        <v>15840</v>
      </c>
      <c r="D1738" s="423">
        <v>15840</v>
      </c>
      <c r="E1738" s="423">
        <v>2887.5</v>
      </c>
      <c r="F1738" s="423">
        <v>5556.37</v>
      </c>
      <c r="G1738" s="423">
        <v>10283.629999999999</v>
      </c>
      <c r="H1738" s="423">
        <v>35.08</v>
      </c>
    </row>
    <row r="1739" spans="1:8" x14ac:dyDescent="0.3">
      <c r="A1739" s="419" t="s">
        <v>2236</v>
      </c>
      <c r="B1739" s="419" t="s">
        <v>687</v>
      </c>
      <c r="C1739" s="423">
        <v>11870</v>
      </c>
      <c r="D1739" s="423">
        <v>11870</v>
      </c>
      <c r="E1739" s="423">
        <v>0</v>
      </c>
      <c r="F1739" s="423">
        <v>0</v>
      </c>
      <c r="G1739" s="423">
        <v>11870</v>
      </c>
      <c r="H1739" s="423">
        <v>0</v>
      </c>
    </row>
    <row r="1740" spans="1:8" x14ac:dyDescent="0.3">
      <c r="A1740" s="419" t="s">
        <v>2237</v>
      </c>
      <c r="B1740" s="419" t="s">
        <v>183</v>
      </c>
      <c r="C1740" s="423">
        <v>236004</v>
      </c>
      <c r="D1740" s="423">
        <v>321212</v>
      </c>
      <c r="E1740" s="423">
        <v>76429.83</v>
      </c>
      <c r="F1740" s="423">
        <v>106013.45</v>
      </c>
      <c r="G1740" s="423">
        <v>215198.55</v>
      </c>
      <c r="H1740" s="423">
        <v>33</v>
      </c>
    </row>
    <row r="1741" spans="1:8" x14ac:dyDescent="0.3">
      <c r="A1741" s="419" t="s">
        <v>4445</v>
      </c>
      <c r="B1741" s="419" t="s">
        <v>3261</v>
      </c>
      <c r="C1741" s="423">
        <v>0</v>
      </c>
      <c r="D1741" s="423">
        <v>0</v>
      </c>
      <c r="E1741" s="423">
        <v>0</v>
      </c>
      <c r="F1741" s="423">
        <v>0</v>
      </c>
      <c r="G1741" s="423">
        <v>0</v>
      </c>
      <c r="H1741" s="423">
        <v>0</v>
      </c>
    </row>
    <row r="1742" spans="1:8" x14ac:dyDescent="0.3">
      <c r="A1742" s="419" t="s">
        <v>2238</v>
      </c>
      <c r="B1742" s="419" t="s">
        <v>1483</v>
      </c>
      <c r="C1742" s="423">
        <v>1504591</v>
      </c>
      <c r="D1742" s="423">
        <v>1504591</v>
      </c>
      <c r="E1742" s="423">
        <v>376172.76</v>
      </c>
      <c r="F1742" s="423">
        <v>834041.86</v>
      </c>
      <c r="G1742" s="423">
        <v>670549.14</v>
      </c>
      <c r="H1742" s="423">
        <v>55.43</v>
      </c>
    </row>
    <row r="1743" spans="1:8" x14ac:dyDescent="0.3">
      <c r="A1743" s="419" t="s">
        <v>4446</v>
      </c>
      <c r="B1743" s="419" t="s">
        <v>4447</v>
      </c>
      <c r="C1743" s="423">
        <v>0</v>
      </c>
      <c r="D1743" s="423">
        <v>0</v>
      </c>
      <c r="E1743" s="423">
        <v>0</v>
      </c>
      <c r="F1743" s="423">
        <v>0</v>
      </c>
      <c r="G1743" s="423">
        <v>0</v>
      </c>
      <c r="H1743" s="423">
        <v>0</v>
      </c>
    </row>
    <row r="1744" spans="1:8" x14ac:dyDescent="0.3">
      <c r="A1744" s="419" t="s">
        <v>2239</v>
      </c>
      <c r="B1744" s="419" t="s">
        <v>1456</v>
      </c>
      <c r="C1744" s="423">
        <v>2150000</v>
      </c>
      <c r="D1744" s="423">
        <v>2150000</v>
      </c>
      <c r="E1744" s="423">
        <v>512160.72</v>
      </c>
      <c r="F1744" s="423">
        <v>1021379.12</v>
      </c>
      <c r="G1744" s="423">
        <v>1128620.8799999999</v>
      </c>
      <c r="H1744" s="423">
        <v>47.51</v>
      </c>
    </row>
    <row r="1745" spans="1:8" x14ac:dyDescent="0.3">
      <c r="A1745" s="419" t="s">
        <v>2240</v>
      </c>
      <c r="B1745" s="419" t="s">
        <v>1458</v>
      </c>
      <c r="C1745" s="423">
        <v>15469</v>
      </c>
      <c r="D1745" s="423">
        <v>15469</v>
      </c>
      <c r="E1745" s="423">
        <v>0</v>
      </c>
      <c r="F1745" s="423">
        <v>0</v>
      </c>
      <c r="G1745" s="423">
        <v>15469</v>
      </c>
      <c r="H1745" s="423">
        <v>0</v>
      </c>
    </row>
    <row r="1746" spans="1:8" x14ac:dyDescent="0.3">
      <c r="A1746" s="419" t="s">
        <v>4448</v>
      </c>
      <c r="B1746" s="419" t="s">
        <v>4449</v>
      </c>
      <c r="C1746" s="423">
        <v>0</v>
      </c>
      <c r="D1746" s="423">
        <v>0</v>
      </c>
      <c r="E1746" s="423">
        <v>0</v>
      </c>
      <c r="F1746" s="423">
        <v>0</v>
      </c>
      <c r="G1746" s="423">
        <v>0</v>
      </c>
      <c r="H1746" s="423">
        <v>0</v>
      </c>
    </row>
    <row r="1747" spans="1:8" x14ac:dyDescent="0.3">
      <c r="A1747" s="419" t="s">
        <v>4450</v>
      </c>
      <c r="B1747" s="419" t="s">
        <v>690</v>
      </c>
      <c r="C1747" s="423">
        <v>0</v>
      </c>
      <c r="D1747" s="423">
        <v>0</v>
      </c>
      <c r="E1747" s="423">
        <v>0</v>
      </c>
      <c r="F1747" s="423">
        <v>0</v>
      </c>
      <c r="G1747" s="423">
        <v>0</v>
      </c>
      <c r="H1747" s="423">
        <v>0</v>
      </c>
    </row>
    <row r="1748" spans="1:8" x14ac:dyDescent="0.3">
      <c r="A1748" s="419" t="s">
        <v>2241</v>
      </c>
      <c r="B1748" s="419" t="s">
        <v>262</v>
      </c>
      <c r="C1748" s="423">
        <v>5000</v>
      </c>
      <c r="D1748" s="423">
        <v>5000</v>
      </c>
      <c r="E1748" s="423">
        <v>1306.82</v>
      </c>
      <c r="F1748" s="423">
        <v>2252.34</v>
      </c>
      <c r="G1748" s="423">
        <v>2747.66</v>
      </c>
      <c r="H1748" s="423">
        <v>45.05</v>
      </c>
    </row>
    <row r="1749" spans="1:8" x14ac:dyDescent="0.3">
      <c r="A1749" s="419" t="s">
        <v>4451</v>
      </c>
      <c r="B1749" s="419" t="s">
        <v>2785</v>
      </c>
      <c r="C1749" s="423">
        <v>0</v>
      </c>
      <c r="D1749" s="423">
        <v>0</v>
      </c>
      <c r="E1749" s="423">
        <v>0</v>
      </c>
      <c r="F1749" s="423">
        <v>0</v>
      </c>
      <c r="G1749" s="423">
        <v>0</v>
      </c>
      <c r="H1749" s="423">
        <v>0</v>
      </c>
    </row>
    <row r="1750" spans="1:8" x14ac:dyDescent="0.3">
      <c r="A1750" s="419" t="s">
        <v>2242</v>
      </c>
      <c r="B1750" s="419" t="s">
        <v>697</v>
      </c>
      <c r="C1750" s="423">
        <v>18418</v>
      </c>
      <c r="D1750" s="423">
        <v>18418</v>
      </c>
      <c r="E1750" s="423">
        <v>4604.5</v>
      </c>
      <c r="F1750" s="423">
        <v>9209</v>
      </c>
      <c r="G1750" s="423">
        <v>9209</v>
      </c>
      <c r="H1750" s="423">
        <v>50</v>
      </c>
    </row>
    <row r="1751" spans="1:8" x14ac:dyDescent="0.3">
      <c r="A1751" s="419" t="s">
        <v>4452</v>
      </c>
      <c r="B1751" s="419" t="s">
        <v>55</v>
      </c>
      <c r="C1751" s="423">
        <v>0</v>
      </c>
      <c r="D1751" s="423">
        <v>0</v>
      </c>
      <c r="E1751" s="423">
        <v>0</v>
      </c>
      <c r="F1751" s="423">
        <v>0</v>
      </c>
      <c r="G1751" s="423">
        <v>0</v>
      </c>
      <c r="H1751" s="423">
        <v>0</v>
      </c>
    </row>
    <row r="1752" spans="1:8" x14ac:dyDescent="0.3">
      <c r="A1752" s="419" t="s">
        <v>2243</v>
      </c>
      <c r="B1752" s="419" t="s">
        <v>569</v>
      </c>
      <c r="C1752" s="423">
        <v>7636</v>
      </c>
      <c r="D1752" s="423">
        <v>7636</v>
      </c>
      <c r="E1752" s="423">
        <v>413</v>
      </c>
      <c r="F1752" s="423">
        <v>1054</v>
      </c>
      <c r="G1752" s="423">
        <v>6582</v>
      </c>
      <c r="H1752" s="423">
        <v>13.8</v>
      </c>
    </row>
    <row r="1753" spans="1:8" x14ac:dyDescent="0.3">
      <c r="A1753" s="419" t="s">
        <v>2244</v>
      </c>
      <c r="B1753" s="419" t="s">
        <v>571</v>
      </c>
      <c r="C1753" s="423">
        <v>528</v>
      </c>
      <c r="D1753" s="423">
        <v>528</v>
      </c>
      <c r="E1753" s="423">
        <v>0</v>
      </c>
      <c r="F1753" s="423">
        <v>0</v>
      </c>
      <c r="G1753" s="423">
        <v>528</v>
      </c>
      <c r="H1753" s="423">
        <v>0</v>
      </c>
    </row>
    <row r="1754" spans="1:8" x14ac:dyDescent="0.3">
      <c r="A1754" s="419" t="s">
        <v>2245</v>
      </c>
      <c r="B1754" s="419" t="s">
        <v>261</v>
      </c>
      <c r="C1754" s="423">
        <v>26189</v>
      </c>
      <c r="D1754" s="423">
        <v>26189</v>
      </c>
      <c r="E1754" s="423">
        <v>0</v>
      </c>
      <c r="F1754" s="423">
        <v>1710.21</v>
      </c>
      <c r="G1754" s="423">
        <v>24478.79</v>
      </c>
      <c r="H1754" s="423">
        <v>6.53</v>
      </c>
    </row>
    <row r="1755" spans="1:8" x14ac:dyDescent="0.3">
      <c r="A1755" s="419" t="s">
        <v>2246</v>
      </c>
      <c r="B1755" s="419" t="s">
        <v>330</v>
      </c>
      <c r="C1755" s="423">
        <v>73156</v>
      </c>
      <c r="D1755" s="423">
        <v>73156</v>
      </c>
      <c r="E1755" s="423">
        <v>11749.93</v>
      </c>
      <c r="F1755" s="423">
        <v>35159.26</v>
      </c>
      <c r="G1755" s="423">
        <v>37996.74</v>
      </c>
      <c r="H1755" s="423">
        <v>48.06</v>
      </c>
    </row>
    <row r="1756" spans="1:8" x14ac:dyDescent="0.3">
      <c r="A1756" s="419" t="s">
        <v>4453</v>
      </c>
      <c r="B1756" s="419" t="s">
        <v>674</v>
      </c>
      <c r="C1756" s="423">
        <v>0</v>
      </c>
      <c r="D1756" s="423">
        <v>0</v>
      </c>
      <c r="E1756" s="423">
        <v>83.57</v>
      </c>
      <c r="F1756" s="423">
        <v>83.57</v>
      </c>
      <c r="G1756" s="423">
        <v>-83.57</v>
      </c>
      <c r="H1756" s="423">
        <v>100</v>
      </c>
    </row>
    <row r="1757" spans="1:8" x14ac:dyDescent="0.3">
      <c r="A1757" s="419" t="s">
        <v>2247</v>
      </c>
      <c r="B1757" s="419" t="s">
        <v>676</v>
      </c>
      <c r="C1757" s="423">
        <v>0</v>
      </c>
      <c r="D1757" s="423">
        <v>0</v>
      </c>
      <c r="E1757" s="423">
        <v>88.94</v>
      </c>
      <c r="F1757" s="423">
        <v>175.81</v>
      </c>
      <c r="G1757" s="423">
        <v>-175.81</v>
      </c>
      <c r="H1757" s="423">
        <v>100</v>
      </c>
    </row>
    <row r="1758" spans="1:8" x14ac:dyDescent="0.3">
      <c r="A1758" s="419" t="s">
        <v>4454</v>
      </c>
      <c r="B1758" s="419" t="s">
        <v>4455</v>
      </c>
      <c r="C1758" s="423">
        <v>0</v>
      </c>
      <c r="D1758" s="423">
        <v>0</v>
      </c>
      <c r="E1758" s="423">
        <v>0</v>
      </c>
      <c r="F1758" s="423">
        <v>0</v>
      </c>
      <c r="G1758" s="423">
        <v>0</v>
      </c>
      <c r="H1758" s="423">
        <v>0</v>
      </c>
    </row>
    <row r="1759" spans="1:8" x14ac:dyDescent="0.3">
      <c r="A1759" s="419" t="s">
        <v>4456</v>
      </c>
      <c r="B1759" s="419" t="s">
        <v>4457</v>
      </c>
      <c r="C1759" s="423">
        <v>0</v>
      </c>
      <c r="D1759" s="423">
        <v>0</v>
      </c>
      <c r="E1759" s="423">
        <v>0</v>
      </c>
      <c r="F1759" s="423">
        <v>0</v>
      </c>
      <c r="G1759" s="423">
        <v>0</v>
      </c>
      <c r="H1759" s="423">
        <v>0</v>
      </c>
    </row>
    <row r="1760" spans="1:8" x14ac:dyDescent="0.3">
      <c r="A1760" s="419" t="s">
        <v>4458</v>
      </c>
      <c r="B1760" s="419" t="s">
        <v>4459</v>
      </c>
      <c r="C1760" s="423">
        <v>0</v>
      </c>
      <c r="D1760" s="423">
        <v>0</v>
      </c>
      <c r="E1760" s="423">
        <v>0</v>
      </c>
      <c r="F1760" s="423">
        <v>0</v>
      </c>
      <c r="G1760" s="423">
        <v>0</v>
      </c>
      <c r="H1760" s="423">
        <v>0</v>
      </c>
    </row>
    <row r="1761" spans="1:8" x14ac:dyDescent="0.3">
      <c r="A1761" s="419" t="s">
        <v>4460</v>
      </c>
      <c r="B1761" s="419" t="s">
        <v>317</v>
      </c>
      <c r="C1761" s="423">
        <v>0</v>
      </c>
      <c r="D1761" s="423">
        <v>0</v>
      </c>
      <c r="E1761" s="423">
        <v>0</v>
      </c>
      <c r="F1761" s="423">
        <v>0</v>
      </c>
      <c r="G1761" s="423">
        <v>0</v>
      </c>
      <c r="H1761" s="423">
        <v>0</v>
      </c>
    </row>
    <row r="1762" spans="1:8" x14ac:dyDescent="0.3">
      <c r="A1762" s="419" t="s">
        <v>2248</v>
      </c>
      <c r="B1762" s="419" t="s">
        <v>1448</v>
      </c>
      <c r="C1762" s="423">
        <v>21120</v>
      </c>
      <c r="D1762" s="423">
        <v>21120</v>
      </c>
      <c r="E1762" s="423">
        <v>0</v>
      </c>
      <c r="F1762" s="423">
        <v>2253.5</v>
      </c>
      <c r="G1762" s="423">
        <v>18866.5</v>
      </c>
      <c r="H1762" s="423">
        <v>10.67</v>
      </c>
    </row>
    <row r="1763" spans="1:8" x14ac:dyDescent="0.3">
      <c r="A1763" s="419" t="s">
        <v>2249</v>
      </c>
      <c r="B1763" s="419" t="s">
        <v>1462</v>
      </c>
      <c r="C1763" s="423">
        <v>10312</v>
      </c>
      <c r="D1763" s="423">
        <v>10312</v>
      </c>
      <c r="E1763" s="423">
        <v>0</v>
      </c>
      <c r="F1763" s="423">
        <v>0</v>
      </c>
      <c r="G1763" s="423">
        <v>10312</v>
      </c>
      <c r="H1763" s="423">
        <v>0</v>
      </c>
    </row>
    <row r="1764" spans="1:8" x14ac:dyDescent="0.3">
      <c r="A1764" s="419" t="s">
        <v>2250</v>
      </c>
      <c r="B1764" s="419" t="s">
        <v>1429</v>
      </c>
      <c r="C1764" s="423">
        <v>10000</v>
      </c>
      <c r="D1764" s="423">
        <v>10000</v>
      </c>
      <c r="E1764" s="423">
        <v>0</v>
      </c>
      <c r="F1764" s="423">
        <v>0</v>
      </c>
      <c r="G1764" s="423">
        <v>10000</v>
      </c>
      <c r="H1764" s="423">
        <v>0</v>
      </c>
    </row>
    <row r="1765" spans="1:8" x14ac:dyDescent="0.3">
      <c r="A1765" s="419" t="s">
        <v>2251</v>
      </c>
      <c r="B1765" s="419" t="s">
        <v>1431</v>
      </c>
      <c r="C1765" s="423">
        <v>17687</v>
      </c>
      <c r="D1765" s="423">
        <v>17687</v>
      </c>
      <c r="E1765" s="423">
        <v>0</v>
      </c>
      <c r="F1765" s="423">
        <v>127.18</v>
      </c>
      <c r="G1765" s="423">
        <v>17559.82</v>
      </c>
      <c r="H1765" s="423">
        <v>0.72</v>
      </c>
    </row>
    <row r="1766" spans="1:8" x14ac:dyDescent="0.3">
      <c r="A1766" s="419" t="s">
        <v>2252</v>
      </c>
      <c r="B1766" s="419" t="s">
        <v>1433</v>
      </c>
      <c r="C1766" s="423">
        <v>18711</v>
      </c>
      <c r="D1766" s="423">
        <v>18711</v>
      </c>
      <c r="E1766" s="423">
        <v>4677.75</v>
      </c>
      <c r="F1766" s="423">
        <v>9355.5</v>
      </c>
      <c r="G1766" s="423">
        <v>9355.5</v>
      </c>
      <c r="H1766" s="423">
        <v>50</v>
      </c>
    </row>
    <row r="1767" spans="1:8" x14ac:dyDescent="0.3">
      <c r="A1767" s="419" t="s">
        <v>2253</v>
      </c>
      <c r="B1767" s="419" t="s">
        <v>1479</v>
      </c>
      <c r="C1767" s="423">
        <v>6336</v>
      </c>
      <c r="D1767" s="423">
        <v>6336</v>
      </c>
      <c r="E1767" s="423">
        <v>1584</v>
      </c>
      <c r="F1767" s="423">
        <v>3168</v>
      </c>
      <c r="G1767" s="423">
        <v>3168</v>
      </c>
      <c r="H1767" s="423">
        <v>50</v>
      </c>
    </row>
    <row r="1768" spans="1:8" x14ac:dyDescent="0.3">
      <c r="A1768" s="419" t="s">
        <v>2254</v>
      </c>
      <c r="B1768" s="419" t="s">
        <v>1435</v>
      </c>
      <c r="C1768" s="423">
        <v>146772</v>
      </c>
      <c r="D1768" s="423">
        <v>146772</v>
      </c>
      <c r="E1768" s="423">
        <v>4250.1899999999996</v>
      </c>
      <c r="F1768" s="423">
        <v>24263.119999999999</v>
      </c>
      <c r="G1768" s="423">
        <v>122508.88</v>
      </c>
      <c r="H1768" s="423">
        <v>16.53</v>
      </c>
    </row>
    <row r="1769" spans="1:8" x14ac:dyDescent="0.3">
      <c r="A1769" s="419" t="s">
        <v>2255</v>
      </c>
      <c r="B1769" s="419" t="s">
        <v>1465</v>
      </c>
      <c r="C1769" s="423">
        <v>29845</v>
      </c>
      <c r="D1769" s="423">
        <v>29845</v>
      </c>
      <c r="E1769" s="423">
        <v>1387</v>
      </c>
      <c r="F1769" s="423">
        <v>4845.8</v>
      </c>
      <c r="G1769" s="423">
        <v>24999.200000000001</v>
      </c>
      <c r="H1769" s="423">
        <v>16.239999999999998</v>
      </c>
    </row>
    <row r="1770" spans="1:8" x14ac:dyDescent="0.3">
      <c r="A1770" s="419" t="s">
        <v>4461</v>
      </c>
      <c r="B1770" s="419" t="s">
        <v>573</v>
      </c>
      <c r="C1770" s="423">
        <v>0</v>
      </c>
      <c r="D1770" s="423">
        <v>0</v>
      </c>
      <c r="E1770" s="423">
        <v>0</v>
      </c>
      <c r="F1770" s="423">
        <v>0</v>
      </c>
      <c r="G1770" s="423">
        <v>0</v>
      </c>
      <c r="H1770" s="423">
        <v>0</v>
      </c>
    </row>
    <row r="1771" spans="1:8" x14ac:dyDescent="0.3">
      <c r="A1771" s="419" t="s">
        <v>4462</v>
      </c>
      <c r="B1771" s="419" t="s">
        <v>1002</v>
      </c>
      <c r="C1771" s="423">
        <v>0</v>
      </c>
      <c r="D1771" s="423">
        <v>0</v>
      </c>
      <c r="E1771" s="423">
        <v>0</v>
      </c>
      <c r="F1771" s="423">
        <v>0</v>
      </c>
      <c r="G1771" s="423">
        <v>0</v>
      </c>
      <c r="H1771" s="423">
        <v>0</v>
      </c>
    </row>
    <row r="1772" spans="1:8" x14ac:dyDescent="0.3">
      <c r="A1772" s="419" t="s">
        <v>4463</v>
      </c>
      <c r="B1772" s="419" t="s">
        <v>4464</v>
      </c>
      <c r="C1772" s="423">
        <v>0</v>
      </c>
      <c r="D1772" s="423">
        <v>0</v>
      </c>
      <c r="E1772" s="423">
        <v>0</v>
      </c>
      <c r="F1772" s="423">
        <v>0</v>
      </c>
      <c r="G1772" s="423">
        <v>0</v>
      </c>
      <c r="H1772" s="423">
        <v>0</v>
      </c>
    </row>
    <row r="1773" spans="1:8" x14ac:dyDescent="0.3">
      <c r="A1773" s="419" t="s">
        <v>4465</v>
      </c>
      <c r="B1773" s="419" t="s">
        <v>713</v>
      </c>
      <c r="C1773" s="423">
        <v>0</v>
      </c>
      <c r="D1773" s="423">
        <v>0</v>
      </c>
      <c r="E1773" s="423">
        <v>0</v>
      </c>
      <c r="F1773" s="423">
        <v>0</v>
      </c>
      <c r="G1773" s="423">
        <v>0</v>
      </c>
      <c r="H1773" s="423">
        <v>0</v>
      </c>
    </row>
    <row r="1774" spans="1:8" x14ac:dyDescent="0.3">
      <c r="A1774" s="419" t="s">
        <v>4466</v>
      </c>
      <c r="B1774" s="419" t="s">
        <v>4467</v>
      </c>
      <c r="C1774" s="423">
        <v>0</v>
      </c>
      <c r="D1774" s="423">
        <v>0</v>
      </c>
      <c r="E1774" s="423">
        <v>151.19999999999999</v>
      </c>
      <c r="F1774" s="423">
        <v>151.19999999999999</v>
      </c>
      <c r="G1774" s="423">
        <v>-151.19999999999999</v>
      </c>
      <c r="H1774" s="423">
        <v>100</v>
      </c>
    </row>
    <row r="1775" spans="1:8" x14ac:dyDescent="0.3">
      <c r="A1775" s="419" t="s">
        <v>2256</v>
      </c>
      <c r="B1775" s="419" t="s">
        <v>575</v>
      </c>
      <c r="C1775" s="423">
        <v>2087</v>
      </c>
      <c r="D1775" s="423">
        <v>2087</v>
      </c>
      <c r="E1775" s="423">
        <v>0</v>
      </c>
      <c r="F1775" s="423">
        <v>0</v>
      </c>
      <c r="G1775" s="423">
        <v>2087</v>
      </c>
      <c r="H1775" s="423">
        <v>0</v>
      </c>
    </row>
    <row r="1776" spans="1:8" x14ac:dyDescent="0.3">
      <c r="A1776" s="419" t="s">
        <v>4468</v>
      </c>
      <c r="B1776" s="419" t="s">
        <v>2805</v>
      </c>
      <c r="C1776" s="423">
        <v>0</v>
      </c>
      <c r="D1776" s="423">
        <v>0</v>
      </c>
      <c r="E1776" s="423">
        <v>0</v>
      </c>
      <c r="F1776" s="423">
        <v>0</v>
      </c>
      <c r="G1776" s="423">
        <v>0</v>
      </c>
      <c r="H1776" s="423">
        <v>0</v>
      </c>
    </row>
    <row r="1777" spans="1:8" x14ac:dyDescent="0.3">
      <c r="A1777" s="419" t="s">
        <v>2257</v>
      </c>
      <c r="B1777" s="419" t="s">
        <v>4469</v>
      </c>
      <c r="C1777" s="423">
        <v>8972</v>
      </c>
      <c r="D1777" s="423">
        <v>8972</v>
      </c>
      <c r="E1777" s="423">
        <v>6366.24</v>
      </c>
      <c r="F1777" s="423">
        <v>6366.24</v>
      </c>
      <c r="G1777" s="423">
        <v>2605.7600000000002</v>
      </c>
      <c r="H1777" s="423">
        <v>70.959999999999994</v>
      </c>
    </row>
    <row r="1778" spans="1:8" x14ac:dyDescent="0.3">
      <c r="A1778" s="419" t="s">
        <v>4470</v>
      </c>
      <c r="B1778" s="419" t="s">
        <v>2807</v>
      </c>
      <c r="C1778" s="423">
        <v>0</v>
      </c>
      <c r="D1778" s="423">
        <v>0</v>
      </c>
      <c r="E1778" s="423">
        <v>0</v>
      </c>
      <c r="F1778" s="423">
        <v>0</v>
      </c>
      <c r="G1778" s="423">
        <v>0</v>
      </c>
      <c r="H1778" s="423">
        <v>0</v>
      </c>
    </row>
    <row r="1779" spans="1:8" x14ac:dyDescent="0.3">
      <c r="A1779" s="419" t="s">
        <v>4471</v>
      </c>
      <c r="B1779" s="419" t="s">
        <v>4472</v>
      </c>
      <c r="C1779" s="423">
        <v>0</v>
      </c>
      <c r="D1779" s="423">
        <v>0</v>
      </c>
      <c r="E1779" s="423">
        <v>0</v>
      </c>
      <c r="F1779" s="423">
        <v>0</v>
      </c>
      <c r="G1779" s="423">
        <v>0</v>
      </c>
      <c r="H1779" s="423">
        <v>0</v>
      </c>
    </row>
    <row r="1780" spans="1:8" x14ac:dyDescent="0.3">
      <c r="A1780" s="419" t="s">
        <v>4473</v>
      </c>
      <c r="B1780" s="419" t="s">
        <v>4335</v>
      </c>
      <c r="C1780" s="423">
        <v>0</v>
      </c>
      <c r="D1780" s="423">
        <v>0</v>
      </c>
      <c r="E1780" s="423">
        <v>0</v>
      </c>
      <c r="F1780" s="423">
        <v>0</v>
      </c>
      <c r="G1780" s="423">
        <v>0</v>
      </c>
      <c r="H1780" s="423">
        <v>0</v>
      </c>
    </row>
    <row r="1781" spans="1:8" x14ac:dyDescent="0.3">
      <c r="A1781" s="419" t="s">
        <v>2258</v>
      </c>
      <c r="B1781" s="419" t="s">
        <v>791</v>
      </c>
      <c r="C1781" s="423">
        <v>4224</v>
      </c>
      <c r="D1781" s="423">
        <v>4224</v>
      </c>
      <c r="E1781" s="423">
        <v>0</v>
      </c>
      <c r="F1781" s="423">
        <v>349.95</v>
      </c>
      <c r="G1781" s="423">
        <v>3874.05</v>
      </c>
      <c r="H1781" s="423">
        <v>8.2799999999999994</v>
      </c>
    </row>
    <row r="1782" spans="1:8" x14ac:dyDescent="0.3">
      <c r="A1782" s="419" t="s">
        <v>4474</v>
      </c>
      <c r="B1782" s="419" t="s">
        <v>4475</v>
      </c>
      <c r="C1782" s="423">
        <v>0</v>
      </c>
      <c r="D1782" s="423">
        <v>0</v>
      </c>
      <c r="E1782" s="423">
        <v>0</v>
      </c>
      <c r="F1782" s="423">
        <v>0</v>
      </c>
      <c r="G1782" s="423">
        <v>0</v>
      </c>
      <c r="H1782" s="423">
        <v>0</v>
      </c>
    </row>
    <row r="1783" spans="1:8" x14ac:dyDescent="0.3">
      <c r="A1783" s="419" t="s">
        <v>4476</v>
      </c>
      <c r="B1783" s="419" t="s">
        <v>722</v>
      </c>
      <c r="C1783" s="423">
        <v>0</v>
      </c>
      <c r="D1783" s="423">
        <v>0</v>
      </c>
      <c r="E1783" s="423">
        <v>0</v>
      </c>
      <c r="F1783" s="423">
        <v>0</v>
      </c>
      <c r="G1783" s="423">
        <v>0</v>
      </c>
      <c r="H1783" s="423">
        <v>0</v>
      </c>
    </row>
    <row r="1784" spans="1:8" x14ac:dyDescent="0.3">
      <c r="A1784" s="419" t="s">
        <v>4477</v>
      </c>
      <c r="B1784" s="419" t="s">
        <v>4262</v>
      </c>
      <c r="C1784" s="423">
        <v>0</v>
      </c>
      <c r="D1784" s="423">
        <v>0</v>
      </c>
      <c r="E1784" s="423">
        <v>0</v>
      </c>
      <c r="F1784" s="423">
        <v>0</v>
      </c>
      <c r="G1784" s="423">
        <v>0</v>
      </c>
      <c r="H1784" s="423">
        <v>0</v>
      </c>
    </row>
    <row r="1785" spans="1:8" x14ac:dyDescent="0.3">
      <c r="A1785" s="419" t="s">
        <v>2259</v>
      </c>
      <c r="B1785" s="419" t="s">
        <v>794</v>
      </c>
      <c r="C1785" s="423">
        <v>1056</v>
      </c>
      <c r="D1785" s="423">
        <v>1056</v>
      </c>
      <c r="E1785" s="423">
        <v>0</v>
      </c>
      <c r="F1785" s="423">
        <v>0</v>
      </c>
      <c r="G1785" s="423">
        <v>1056</v>
      </c>
      <c r="H1785" s="423">
        <v>0</v>
      </c>
    </row>
    <row r="1786" spans="1:8" x14ac:dyDescent="0.3">
      <c r="A1786" s="419" t="s">
        <v>4478</v>
      </c>
      <c r="B1786" s="419" t="s">
        <v>646</v>
      </c>
      <c r="C1786" s="423">
        <v>0</v>
      </c>
      <c r="D1786" s="423">
        <v>0</v>
      </c>
      <c r="E1786" s="423">
        <v>0</v>
      </c>
      <c r="F1786" s="423">
        <v>0</v>
      </c>
      <c r="G1786" s="423">
        <v>0</v>
      </c>
      <c r="H1786" s="423">
        <v>0</v>
      </c>
    </row>
    <row r="1787" spans="1:8" x14ac:dyDescent="0.3">
      <c r="A1787" s="419" t="s">
        <v>2260</v>
      </c>
      <c r="B1787" s="419" t="s">
        <v>1467</v>
      </c>
      <c r="C1787" s="423">
        <v>378016</v>
      </c>
      <c r="D1787" s="423">
        <v>378016</v>
      </c>
      <c r="E1787" s="423">
        <v>23837.59</v>
      </c>
      <c r="F1787" s="423">
        <v>262972.34000000003</v>
      </c>
      <c r="G1787" s="423">
        <v>115043.66</v>
      </c>
      <c r="H1787" s="423">
        <v>69.569999999999993</v>
      </c>
    </row>
    <row r="1788" spans="1:8" x14ac:dyDescent="0.3">
      <c r="A1788" s="419" t="s">
        <v>4479</v>
      </c>
      <c r="B1788" s="419" t="s">
        <v>4480</v>
      </c>
      <c r="C1788" s="423">
        <v>0</v>
      </c>
      <c r="D1788" s="423">
        <v>0</v>
      </c>
      <c r="E1788" s="423">
        <v>0</v>
      </c>
      <c r="F1788" s="423">
        <v>0</v>
      </c>
      <c r="G1788" s="423">
        <v>0</v>
      </c>
      <c r="H1788" s="423">
        <v>0</v>
      </c>
    </row>
    <row r="1789" spans="1:8" x14ac:dyDescent="0.3">
      <c r="A1789" s="419" t="s">
        <v>4481</v>
      </c>
      <c r="B1789" s="419" t="s">
        <v>4482</v>
      </c>
      <c r="C1789" s="423">
        <v>0</v>
      </c>
      <c r="D1789" s="423">
        <v>0</v>
      </c>
      <c r="E1789" s="423">
        <v>0</v>
      </c>
      <c r="F1789" s="423">
        <v>0</v>
      </c>
      <c r="G1789" s="423">
        <v>0</v>
      </c>
      <c r="H1789" s="423">
        <v>0</v>
      </c>
    </row>
    <row r="1790" spans="1:8" x14ac:dyDescent="0.3">
      <c r="A1790" s="419" t="s">
        <v>4483</v>
      </c>
      <c r="B1790" s="419" t="s">
        <v>4484</v>
      </c>
      <c r="C1790" s="423">
        <v>0</v>
      </c>
      <c r="D1790" s="423">
        <v>0</v>
      </c>
      <c r="E1790" s="423">
        <v>0</v>
      </c>
      <c r="F1790" s="423">
        <v>0</v>
      </c>
      <c r="G1790" s="423">
        <v>0</v>
      </c>
      <c r="H1790" s="423">
        <v>0</v>
      </c>
    </row>
    <row r="1791" spans="1:8" x14ac:dyDescent="0.3">
      <c r="A1791" s="419" t="s">
        <v>4485</v>
      </c>
      <c r="B1791" s="419" t="s">
        <v>4486</v>
      </c>
      <c r="C1791" s="423">
        <v>0</v>
      </c>
      <c r="D1791" s="423">
        <v>0</v>
      </c>
      <c r="E1791" s="423">
        <v>0</v>
      </c>
      <c r="F1791" s="423">
        <v>0</v>
      </c>
      <c r="G1791" s="423">
        <v>0</v>
      </c>
      <c r="H1791" s="423">
        <v>0</v>
      </c>
    </row>
    <row r="1792" spans="1:8" x14ac:dyDescent="0.3">
      <c r="A1792" s="419" t="s">
        <v>4487</v>
      </c>
      <c r="B1792" s="419" t="s">
        <v>2826</v>
      </c>
      <c r="C1792" s="423">
        <v>0</v>
      </c>
      <c r="D1792" s="423">
        <v>0</v>
      </c>
      <c r="E1792" s="423">
        <v>0</v>
      </c>
      <c r="F1792" s="423">
        <v>0</v>
      </c>
      <c r="G1792" s="423">
        <v>0</v>
      </c>
      <c r="H1792" s="423">
        <v>0</v>
      </c>
    </row>
    <row r="1793" spans="1:8" x14ac:dyDescent="0.3">
      <c r="A1793" s="419" t="s">
        <v>4488</v>
      </c>
      <c r="B1793" s="419" t="s">
        <v>4489</v>
      </c>
      <c r="C1793" s="423">
        <v>0</v>
      </c>
      <c r="D1793" s="423">
        <v>0</v>
      </c>
      <c r="E1793" s="423">
        <v>0</v>
      </c>
      <c r="F1793" s="423">
        <v>0</v>
      </c>
      <c r="G1793" s="423">
        <v>0</v>
      </c>
      <c r="H1793" s="423">
        <v>0</v>
      </c>
    </row>
    <row r="1794" spans="1:8" x14ac:dyDescent="0.3">
      <c r="A1794" s="419" t="s">
        <v>4490</v>
      </c>
      <c r="B1794" s="419" t="s">
        <v>2828</v>
      </c>
      <c r="C1794" s="424">
        <v>0</v>
      </c>
      <c r="D1794" s="424">
        <v>0</v>
      </c>
      <c r="E1794" s="424">
        <v>0</v>
      </c>
      <c r="F1794" s="424">
        <v>0</v>
      </c>
      <c r="G1794" s="424">
        <v>0</v>
      </c>
      <c r="H1794" s="424">
        <v>0</v>
      </c>
    </row>
    <row r="1795" spans="1:8" x14ac:dyDescent="0.3">
      <c r="A1795" s="419" t="s">
        <v>1485</v>
      </c>
      <c r="B1795" s="425"/>
      <c r="C1795" s="423"/>
      <c r="D1795" s="423"/>
      <c r="E1795" s="423"/>
      <c r="F1795" s="423"/>
      <c r="G1795" s="423"/>
      <c r="H1795" s="423"/>
    </row>
    <row r="1797" spans="1:8" x14ac:dyDescent="0.3">
      <c r="A1797" s="419" t="s">
        <v>975</v>
      </c>
      <c r="B1797" s="425"/>
      <c r="C1797" s="423">
        <v>5238677</v>
      </c>
      <c r="D1797" s="423">
        <v>5238677</v>
      </c>
      <c r="E1797" s="423">
        <v>1112070.6499999999</v>
      </c>
      <c r="F1797" s="423">
        <v>2674606.88</v>
      </c>
      <c r="G1797" s="423">
        <v>2564070.12</v>
      </c>
      <c r="H1797" s="423">
        <v>51.06</v>
      </c>
    </row>
    <row r="1798" spans="1:8" x14ac:dyDescent="0.3">
      <c r="A1798" s="419" t="s">
        <v>976</v>
      </c>
      <c r="B1798" s="425"/>
      <c r="C1798" s="424">
        <v>5187507</v>
      </c>
      <c r="D1798" s="424">
        <v>5272715</v>
      </c>
      <c r="E1798" s="424">
        <v>1128721.77</v>
      </c>
      <c r="F1798" s="424">
        <v>2532611.09</v>
      </c>
      <c r="G1798" s="424">
        <v>2740103.91</v>
      </c>
      <c r="H1798" s="424">
        <v>48.03</v>
      </c>
    </row>
    <row r="1799" spans="1:8" x14ac:dyDescent="0.3">
      <c r="A1799" s="419" t="s">
        <v>977</v>
      </c>
      <c r="B1799" s="425"/>
      <c r="C1799" s="423">
        <v>51170</v>
      </c>
      <c r="D1799" s="423">
        <v>-34038</v>
      </c>
      <c r="E1799" s="423">
        <v>-16651.12</v>
      </c>
      <c r="F1799" s="423">
        <v>141995.79</v>
      </c>
      <c r="G1799" s="423">
        <v>-176033.79</v>
      </c>
      <c r="H1799" s="423">
        <v>417.17</v>
      </c>
    </row>
    <row r="1801" spans="1:8" x14ac:dyDescent="0.3">
      <c r="A1801" s="419" t="s">
        <v>386</v>
      </c>
      <c r="B1801" s="418"/>
      <c r="C1801" s="418"/>
      <c r="D1801" s="418"/>
      <c r="E1801" s="418"/>
      <c r="F1801" s="418"/>
      <c r="G1801" s="418"/>
      <c r="H1801" s="418"/>
    </row>
    <row r="1802" spans="1:8" x14ac:dyDescent="0.3">
      <c r="A1802" s="419" t="s">
        <v>4491</v>
      </c>
      <c r="B1802" s="419" t="s">
        <v>2492</v>
      </c>
      <c r="C1802" s="423">
        <v>0</v>
      </c>
      <c r="D1802" s="423">
        <v>0</v>
      </c>
      <c r="E1802" s="423">
        <v>0</v>
      </c>
      <c r="F1802" s="423">
        <v>0</v>
      </c>
      <c r="G1802" s="423">
        <v>0</v>
      </c>
      <c r="H1802" s="423">
        <v>0</v>
      </c>
    </row>
    <row r="1803" spans="1:8" x14ac:dyDescent="0.3">
      <c r="A1803" s="419" t="s">
        <v>2261</v>
      </c>
      <c r="B1803" s="419" t="s">
        <v>1036</v>
      </c>
      <c r="C1803" s="423">
        <v>311867</v>
      </c>
      <c r="D1803" s="423">
        <v>311867</v>
      </c>
      <c r="E1803" s="423">
        <v>0</v>
      </c>
      <c r="F1803" s="423">
        <v>0</v>
      </c>
      <c r="G1803" s="423">
        <v>311867</v>
      </c>
      <c r="H1803" s="423">
        <v>0</v>
      </c>
    </row>
    <row r="1804" spans="1:8" x14ac:dyDescent="0.3">
      <c r="A1804" s="419" t="s">
        <v>4492</v>
      </c>
      <c r="B1804" s="419" t="s">
        <v>4493</v>
      </c>
      <c r="C1804" s="423">
        <v>0</v>
      </c>
      <c r="D1804" s="423">
        <v>0</v>
      </c>
      <c r="E1804" s="423">
        <v>0</v>
      </c>
      <c r="F1804" s="423">
        <v>0</v>
      </c>
      <c r="G1804" s="423">
        <v>0</v>
      </c>
      <c r="H1804" s="423">
        <v>0</v>
      </c>
    </row>
    <row r="1805" spans="1:8" x14ac:dyDescent="0.3">
      <c r="A1805" s="419" t="s">
        <v>2262</v>
      </c>
      <c r="B1805" s="419" t="s">
        <v>1509</v>
      </c>
      <c r="C1805" s="423">
        <v>105583</v>
      </c>
      <c r="D1805" s="423">
        <v>105583</v>
      </c>
      <c r="E1805" s="423">
        <v>12257.6</v>
      </c>
      <c r="F1805" s="423">
        <v>25906.39</v>
      </c>
      <c r="G1805" s="423">
        <v>79676.61</v>
      </c>
      <c r="H1805" s="423">
        <v>24.54</v>
      </c>
    </row>
    <row r="1806" spans="1:8" x14ac:dyDescent="0.3">
      <c r="A1806" s="419" t="s">
        <v>2263</v>
      </c>
      <c r="B1806" s="419" t="s">
        <v>1511</v>
      </c>
      <c r="C1806" s="423">
        <v>14206</v>
      </c>
      <c r="D1806" s="423">
        <v>17206</v>
      </c>
      <c r="E1806" s="423">
        <v>5237</v>
      </c>
      <c r="F1806" s="423">
        <v>5254.08</v>
      </c>
      <c r="G1806" s="423">
        <v>11951.92</v>
      </c>
      <c r="H1806" s="423">
        <v>30.54</v>
      </c>
    </row>
    <row r="1807" spans="1:8" x14ac:dyDescent="0.3">
      <c r="A1807" s="419" t="s">
        <v>2264</v>
      </c>
      <c r="B1807" s="419" t="s">
        <v>1513</v>
      </c>
      <c r="C1807" s="423">
        <v>27180</v>
      </c>
      <c r="D1807" s="423">
        <v>27180</v>
      </c>
      <c r="E1807" s="423">
        <v>13193.58</v>
      </c>
      <c r="F1807" s="423">
        <v>13193.58</v>
      </c>
      <c r="G1807" s="423">
        <v>13986.42</v>
      </c>
      <c r="H1807" s="423">
        <v>48.54</v>
      </c>
    </row>
    <row r="1808" spans="1:8" x14ac:dyDescent="0.3">
      <c r="A1808" s="419" t="s">
        <v>2265</v>
      </c>
      <c r="B1808" s="419" t="s">
        <v>1515</v>
      </c>
      <c r="C1808" s="423">
        <v>10206</v>
      </c>
      <c r="D1808" s="423">
        <v>10206</v>
      </c>
      <c r="E1808" s="423">
        <v>1032.5</v>
      </c>
      <c r="F1808" s="423">
        <v>1032.5</v>
      </c>
      <c r="G1808" s="423">
        <v>9173.5</v>
      </c>
      <c r="H1808" s="423">
        <v>10.119999999999999</v>
      </c>
    </row>
    <row r="1809" spans="1:8" x14ac:dyDescent="0.3">
      <c r="A1809" s="419" t="s">
        <v>2266</v>
      </c>
      <c r="B1809" s="419" t="s">
        <v>1517</v>
      </c>
      <c r="C1809" s="423">
        <v>5842</v>
      </c>
      <c r="D1809" s="423">
        <v>5842</v>
      </c>
      <c r="E1809" s="423">
        <v>2971.4</v>
      </c>
      <c r="F1809" s="423">
        <v>2971.4</v>
      </c>
      <c r="G1809" s="423">
        <v>2870.6</v>
      </c>
      <c r="H1809" s="423">
        <v>50.86</v>
      </c>
    </row>
    <row r="1810" spans="1:8" x14ac:dyDescent="0.3">
      <c r="A1810" s="419" t="s">
        <v>2267</v>
      </c>
      <c r="B1810" s="419" t="s">
        <v>1519</v>
      </c>
      <c r="C1810" s="423">
        <v>40349</v>
      </c>
      <c r="D1810" s="423">
        <v>40349</v>
      </c>
      <c r="E1810" s="423">
        <v>5096.54</v>
      </c>
      <c r="F1810" s="423">
        <v>8581.0400000000009</v>
      </c>
      <c r="G1810" s="423">
        <v>31767.96</v>
      </c>
      <c r="H1810" s="423">
        <v>21.27</v>
      </c>
    </row>
    <row r="1811" spans="1:8" x14ac:dyDescent="0.3">
      <c r="A1811" s="419" t="s">
        <v>2268</v>
      </c>
      <c r="B1811" s="419" t="s">
        <v>1521</v>
      </c>
      <c r="C1811" s="423">
        <v>15346</v>
      </c>
      <c r="D1811" s="423">
        <v>29346</v>
      </c>
      <c r="E1811" s="423">
        <v>0</v>
      </c>
      <c r="F1811" s="423">
        <v>0</v>
      </c>
      <c r="G1811" s="423">
        <v>29346</v>
      </c>
      <c r="H1811" s="423">
        <v>0</v>
      </c>
    </row>
    <row r="1812" spans="1:8" x14ac:dyDescent="0.3">
      <c r="A1812" s="419" t="s">
        <v>2269</v>
      </c>
      <c r="B1812" s="419" t="s">
        <v>1523</v>
      </c>
      <c r="C1812" s="423">
        <v>500</v>
      </c>
      <c r="D1812" s="423">
        <v>500</v>
      </c>
      <c r="E1812" s="423">
        <v>0</v>
      </c>
      <c r="F1812" s="423">
        <v>0</v>
      </c>
      <c r="G1812" s="423">
        <v>500</v>
      </c>
      <c r="H1812" s="423">
        <v>0</v>
      </c>
    </row>
    <row r="1813" spans="1:8" x14ac:dyDescent="0.3">
      <c r="A1813" s="419" t="s">
        <v>4494</v>
      </c>
      <c r="B1813" s="419" t="s">
        <v>4495</v>
      </c>
      <c r="C1813" s="423">
        <v>0</v>
      </c>
      <c r="D1813" s="423">
        <v>0</v>
      </c>
      <c r="E1813" s="423">
        <v>0</v>
      </c>
      <c r="F1813" s="423">
        <v>0</v>
      </c>
      <c r="G1813" s="423">
        <v>0</v>
      </c>
      <c r="H1813" s="423">
        <v>0</v>
      </c>
    </row>
    <row r="1814" spans="1:8" x14ac:dyDescent="0.3">
      <c r="A1814" s="419" t="s">
        <v>2270</v>
      </c>
      <c r="B1814" s="419" t="s">
        <v>1525</v>
      </c>
      <c r="C1814" s="423">
        <v>346</v>
      </c>
      <c r="D1814" s="423">
        <v>346</v>
      </c>
      <c r="E1814" s="423">
        <v>380</v>
      </c>
      <c r="F1814" s="423">
        <v>380</v>
      </c>
      <c r="G1814" s="423">
        <v>-34</v>
      </c>
      <c r="H1814" s="423">
        <v>109.83</v>
      </c>
    </row>
    <row r="1815" spans="1:8" x14ac:dyDescent="0.3">
      <c r="A1815" s="419" t="s">
        <v>2271</v>
      </c>
      <c r="B1815" s="419" t="s">
        <v>1527</v>
      </c>
      <c r="C1815" s="423">
        <v>343</v>
      </c>
      <c r="D1815" s="423">
        <v>343</v>
      </c>
      <c r="E1815" s="423">
        <v>0</v>
      </c>
      <c r="F1815" s="423">
        <v>0</v>
      </c>
      <c r="G1815" s="423">
        <v>343</v>
      </c>
      <c r="H1815" s="423">
        <v>0</v>
      </c>
    </row>
    <row r="1816" spans="1:8" x14ac:dyDescent="0.3">
      <c r="A1816" s="419" t="s">
        <v>2272</v>
      </c>
      <c r="B1816" s="419" t="s">
        <v>1529</v>
      </c>
      <c r="C1816" s="423">
        <v>33792</v>
      </c>
      <c r="D1816" s="423">
        <v>33792</v>
      </c>
      <c r="E1816" s="423">
        <v>7628</v>
      </c>
      <c r="F1816" s="423">
        <v>7628</v>
      </c>
      <c r="G1816" s="423">
        <v>26164</v>
      </c>
      <c r="H1816" s="423">
        <v>22.57</v>
      </c>
    </row>
    <row r="1817" spans="1:8" x14ac:dyDescent="0.3">
      <c r="A1817" s="419" t="s">
        <v>4496</v>
      </c>
      <c r="B1817" s="419" t="s">
        <v>4497</v>
      </c>
      <c r="C1817" s="423">
        <v>0</v>
      </c>
      <c r="D1817" s="423">
        <v>0</v>
      </c>
      <c r="E1817" s="423">
        <v>0</v>
      </c>
      <c r="F1817" s="423">
        <v>0</v>
      </c>
      <c r="G1817" s="423">
        <v>0</v>
      </c>
      <c r="H1817" s="423">
        <v>0</v>
      </c>
    </row>
    <row r="1818" spans="1:8" x14ac:dyDescent="0.3">
      <c r="A1818" s="419" t="s">
        <v>2273</v>
      </c>
      <c r="B1818" s="419" t="s">
        <v>1531</v>
      </c>
      <c r="C1818" s="423">
        <v>6187</v>
      </c>
      <c r="D1818" s="423">
        <v>6187</v>
      </c>
      <c r="E1818" s="423">
        <v>1250</v>
      </c>
      <c r="F1818" s="423">
        <v>1250</v>
      </c>
      <c r="G1818" s="423">
        <v>4937</v>
      </c>
      <c r="H1818" s="423">
        <v>20.2</v>
      </c>
    </row>
    <row r="1819" spans="1:8" x14ac:dyDescent="0.3">
      <c r="A1819" s="419" t="s">
        <v>2274</v>
      </c>
      <c r="B1819" s="419" t="s">
        <v>1533</v>
      </c>
      <c r="C1819" s="423">
        <v>25781</v>
      </c>
      <c r="D1819" s="423">
        <v>25781</v>
      </c>
      <c r="E1819" s="423">
        <v>0</v>
      </c>
      <c r="F1819" s="423">
        <v>0</v>
      </c>
      <c r="G1819" s="423">
        <v>25781</v>
      </c>
      <c r="H1819" s="423">
        <v>0</v>
      </c>
    </row>
    <row r="1820" spans="1:8" x14ac:dyDescent="0.3">
      <c r="A1820" s="419" t="s">
        <v>4498</v>
      </c>
      <c r="B1820" s="419" t="s">
        <v>4499</v>
      </c>
      <c r="C1820" s="423">
        <v>0</v>
      </c>
      <c r="D1820" s="423">
        <v>0</v>
      </c>
      <c r="E1820" s="423">
        <v>0</v>
      </c>
      <c r="F1820" s="423">
        <v>0</v>
      </c>
      <c r="G1820" s="423">
        <v>0</v>
      </c>
      <c r="H1820" s="423">
        <v>0</v>
      </c>
    </row>
    <row r="1821" spans="1:8" x14ac:dyDescent="0.3">
      <c r="A1821" s="419" t="s">
        <v>4500</v>
      </c>
      <c r="B1821" s="419" t="s">
        <v>4501</v>
      </c>
      <c r="C1821" s="423">
        <v>0</v>
      </c>
      <c r="D1821" s="423">
        <v>0</v>
      </c>
      <c r="E1821" s="423">
        <v>0</v>
      </c>
      <c r="F1821" s="423">
        <v>0</v>
      </c>
      <c r="G1821" s="423">
        <v>0</v>
      </c>
      <c r="H1821" s="423">
        <v>0</v>
      </c>
    </row>
    <row r="1822" spans="1:8" x14ac:dyDescent="0.3">
      <c r="A1822" s="419" t="s">
        <v>4502</v>
      </c>
      <c r="B1822" s="419" t="s">
        <v>4503</v>
      </c>
      <c r="C1822" s="423">
        <v>0</v>
      </c>
      <c r="D1822" s="423">
        <v>0</v>
      </c>
      <c r="E1822" s="423">
        <v>0</v>
      </c>
      <c r="F1822" s="423">
        <v>0</v>
      </c>
      <c r="G1822" s="423">
        <v>0</v>
      </c>
      <c r="H1822" s="423">
        <v>0</v>
      </c>
    </row>
    <row r="1823" spans="1:8" x14ac:dyDescent="0.3">
      <c r="A1823" s="419" t="s">
        <v>2275</v>
      </c>
      <c r="B1823" s="419" t="s">
        <v>1535</v>
      </c>
      <c r="C1823" s="423">
        <v>10000</v>
      </c>
      <c r="D1823" s="423">
        <v>96000</v>
      </c>
      <c r="E1823" s="423">
        <v>156.13999999999999</v>
      </c>
      <c r="F1823" s="423">
        <v>937.74</v>
      </c>
      <c r="G1823" s="423">
        <v>95062.26</v>
      </c>
      <c r="H1823" s="423">
        <v>0.98</v>
      </c>
    </row>
    <row r="1824" spans="1:8" x14ac:dyDescent="0.3">
      <c r="A1824" s="419" t="s">
        <v>4504</v>
      </c>
      <c r="B1824" s="419" t="s">
        <v>4505</v>
      </c>
      <c r="C1824" s="423">
        <v>0</v>
      </c>
      <c r="D1824" s="423">
        <v>0</v>
      </c>
      <c r="E1824" s="423">
        <v>0</v>
      </c>
      <c r="F1824" s="423">
        <v>0</v>
      </c>
      <c r="G1824" s="423">
        <v>0</v>
      </c>
      <c r="H1824" s="423">
        <v>0</v>
      </c>
    </row>
    <row r="1825" spans="1:8" x14ac:dyDescent="0.3">
      <c r="A1825" s="419" t="s">
        <v>4506</v>
      </c>
      <c r="B1825" s="419" t="s">
        <v>4507</v>
      </c>
      <c r="C1825" s="423">
        <v>0</v>
      </c>
      <c r="D1825" s="423">
        <v>0</v>
      </c>
      <c r="E1825" s="423">
        <v>0</v>
      </c>
      <c r="F1825" s="423">
        <v>0</v>
      </c>
      <c r="G1825" s="423">
        <v>0</v>
      </c>
      <c r="H1825" s="423">
        <v>0</v>
      </c>
    </row>
    <row r="1826" spans="1:8" x14ac:dyDescent="0.3">
      <c r="A1826" s="419" t="s">
        <v>4508</v>
      </c>
      <c r="B1826" s="419" t="s">
        <v>4509</v>
      </c>
      <c r="C1826" s="423">
        <v>0</v>
      </c>
      <c r="D1826" s="423">
        <v>0</v>
      </c>
      <c r="E1826" s="423">
        <v>0</v>
      </c>
      <c r="F1826" s="423">
        <v>0</v>
      </c>
      <c r="G1826" s="423">
        <v>0</v>
      </c>
      <c r="H1826" s="423">
        <v>0</v>
      </c>
    </row>
    <row r="1827" spans="1:8" x14ac:dyDescent="0.3">
      <c r="A1827" s="419" t="s">
        <v>4510</v>
      </c>
      <c r="B1827" s="419" t="s">
        <v>4511</v>
      </c>
      <c r="C1827" s="423">
        <v>0</v>
      </c>
      <c r="D1827" s="423">
        <v>0</v>
      </c>
      <c r="E1827" s="423">
        <v>0</v>
      </c>
      <c r="F1827" s="423">
        <v>0</v>
      </c>
      <c r="G1827" s="423">
        <v>0</v>
      </c>
      <c r="H1827" s="423">
        <v>0</v>
      </c>
    </row>
    <row r="1828" spans="1:8" x14ac:dyDescent="0.3">
      <c r="A1828" s="419" t="s">
        <v>4512</v>
      </c>
      <c r="B1828" s="419" t="s">
        <v>4513</v>
      </c>
      <c r="C1828" s="423">
        <v>0</v>
      </c>
      <c r="D1828" s="423">
        <v>0</v>
      </c>
      <c r="E1828" s="423">
        <v>0</v>
      </c>
      <c r="F1828" s="423">
        <v>0</v>
      </c>
      <c r="G1828" s="423">
        <v>0</v>
      </c>
      <c r="H1828" s="423">
        <v>0</v>
      </c>
    </row>
    <row r="1829" spans="1:8" x14ac:dyDescent="0.3">
      <c r="A1829" s="419" t="s">
        <v>4514</v>
      </c>
      <c r="B1829" s="419" t="s">
        <v>4515</v>
      </c>
      <c r="C1829" s="423">
        <v>0</v>
      </c>
      <c r="D1829" s="423">
        <v>0</v>
      </c>
      <c r="E1829" s="423">
        <v>0</v>
      </c>
      <c r="F1829" s="423">
        <v>0</v>
      </c>
      <c r="G1829" s="423">
        <v>0</v>
      </c>
      <c r="H1829" s="423">
        <v>0</v>
      </c>
    </row>
    <row r="1830" spans="1:8" x14ac:dyDescent="0.3">
      <c r="A1830" s="419" t="s">
        <v>4516</v>
      </c>
      <c r="B1830" s="419" t="s">
        <v>4517</v>
      </c>
      <c r="C1830" s="423">
        <v>0</v>
      </c>
      <c r="D1830" s="423">
        <v>0</v>
      </c>
      <c r="E1830" s="423">
        <v>0</v>
      </c>
      <c r="F1830" s="423">
        <v>0</v>
      </c>
      <c r="G1830" s="423">
        <v>0</v>
      </c>
      <c r="H1830" s="423">
        <v>0</v>
      </c>
    </row>
    <row r="1831" spans="1:8" x14ac:dyDescent="0.3">
      <c r="A1831" s="419" t="s">
        <v>4518</v>
      </c>
      <c r="B1831" s="419" t="s">
        <v>4519</v>
      </c>
      <c r="C1831" s="423">
        <v>0</v>
      </c>
      <c r="D1831" s="423">
        <v>0</v>
      </c>
      <c r="E1831" s="423">
        <v>0</v>
      </c>
      <c r="F1831" s="423">
        <v>0</v>
      </c>
      <c r="G1831" s="423">
        <v>0</v>
      </c>
      <c r="H1831" s="423">
        <v>0</v>
      </c>
    </row>
    <row r="1832" spans="1:8" x14ac:dyDescent="0.3">
      <c r="A1832" s="419" t="s">
        <v>4520</v>
      </c>
      <c r="B1832" s="419" t="s">
        <v>4521</v>
      </c>
      <c r="C1832" s="423">
        <v>0</v>
      </c>
      <c r="D1832" s="423">
        <v>0</v>
      </c>
      <c r="E1832" s="423">
        <v>0</v>
      </c>
      <c r="F1832" s="423">
        <v>0</v>
      </c>
      <c r="G1832" s="423">
        <v>0</v>
      </c>
      <c r="H1832" s="423">
        <v>0</v>
      </c>
    </row>
    <row r="1833" spans="1:8" x14ac:dyDescent="0.3">
      <c r="A1833" s="419" t="s">
        <v>4522</v>
      </c>
      <c r="B1833" s="419" t="s">
        <v>4523</v>
      </c>
      <c r="C1833" s="423">
        <v>0</v>
      </c>
      <c r="D1833" s="423">
        <v>0</v>
      </c>
      <c r="E1833" s="423">
        <v>0</v>
      </c>
      <c r="F1833" s="423">
        <v>0</v>
      </c>
      <c r="G1833" s="423">
        <v>0</v>
      </c>
      <c r="H1833" s="423">
        <v>0</v>
      </c>
    </row>
    <row r="1834" spans="1:8" x14ac:dyDescent="0.3">
      <c r="A1834" s="419" t="s">
        <v>4524</v>
      </c>
      <c r="B1834" s="419" t="s">
        <v>4525</v>
      </c>
      <c r="C1834" s="423">
        <v>0</v>
      </c>
      <c r="D1834" s="423">
        <v>0</v>
      </c>
      <c r="E1834" s="423">
        <v>0</v>
      </c>
      <c r="F1834" s="423">
        <v>0</v>
      </c>
      <c r="G1834" s="423">
        <v>0</v>
      </c>
      <c r="H1834" s="423">
        <v>0</v>
      </c>
    </row>
    <row r="1835" spans="1:8" x14ac:dyDescent="0.3">
      <c r="A1835" s="419" t="s">
        <v>4526</v>
      </c>
      <c r="B1835" s="419" t="s">
        <v>4527</v>
      </c>
      <c r="C1835" s="423">
        <v>0</v>
      </c>
      <c r="D1835" s="423">
        <v>0</v>
      </c>
      <c r="E1835" s="423">
        <v>0</v>
      </c>
      <c r="F1835" s="423">
        <v>0</v>
      </c>
      <c r="G1835" s="423">
        <v>0</v>
      </c>
      <c r="H1835" s="423">
        <v>0</v>
      </c>
    </row>
    <row r="1836" spans="1:8" x14ac:dyDescent="0.3">
      <c r="A1836" s="419" t="s">
        <v>4528</v>
      </c>
      <c r="B1836" s="419" t="s">
        <v>4529</v>
      </c>
      <c r="C1836" s="423">
        <v>0</v>
      </c>
      <c r="D1836" s="423">
        <v>0</v>
      </c>
      <c r="E1836" s="423">
        <v>0</v>
      </c>
      <c r="F1836" s="423">
        <v>0</v>
      </c>
      <c r="G1836" s="423">
        <v>0</v>
      </c>
      <c r="H1836" s="423">
        <v>0</v>
      </c>
    </row>
    <row r="1837" spans="1:8" x14ac:dyDescent="0.3">
      <c r="A1837" s="419" t="s">
        <v>2276</v>
      </c>
      <c r="B1837" s="419" t="s">
        <v>1537</v>
      </c>
      <c r="C1837" s="423">
        <v>75000</v>
      </c>
      <c r="D1837" s="423">
        <v>75000</v>
      </c>
      <c r="E1837" s="423">
        <v>3008</v>
      </c>
      <c r="F1837" s="423">
        <v>7341.8</v>
      </c>
      <c r="G1837" s="423">
        <v>67658.2</v>
      </c>
      <c r="H1837" s="423">
        <v>9.7899999999999991</v>
      </c>
    </row>
    <row r="1838" spans="1:8" x14ac:dyDescent="0.3">
      <c r="A1838" s="419" t="s">
        <v>4530</v>
      </c>
      <c r="B1838" s="419" t="s">
        <v>1110</v>
      </c>
      <c r="C1838" s="423">
        <v>0</v>
      </c>
      <c r="D1838" s="423">
        <v>0</v>
      </c>
      <c r="E1838" s="423">
        <v>0</v>
      </c>
      <c r="F1838" s="423">
        <v>0</v>
      </c>
      <c r="G1838" s="423">
        <v>0</v>
      </c>
      <c r="H1838" s="423">
        <v>0</v>
      </c>
    </row>
    <row r="1839" spans="1:8" x14ac:dyDescent="0.3">
      <c r="A1839" s="419" t="s">
        <v>2277</v>
      </c>
      <c r="B1839" s="419" t="s">
        <v>1539</v>
      </c>
      <c r="C1839" s="423">
        <v>7392</v>
      </c>
      <c r="D1839" s="423">
        <v>7392</v>
      </c>
      <c r="E1839" s="423">
        <v>589.79</v>
      </c>
      <c r="F1839" s="423">
        <v>1665.58</v>
      </c>
      <c r="G1839" s="423">
        <v>5726.42</v>
      </c>
      <c r="H1839" s="423">
        <v>22.53</v>
      </c>
    </row>
    <row r="1840" spans="1:8" x14ac:dyDescent="0.3">
      <c r="A1840" s="419" t="s">
        <v>2278</v>
      </c>
      <c r="B1840" s="419" t="s">
        <v>1541</v>
      </c>
      <c r="C1840" s="423">
        <v>10560</v>
      </c>
      <c r="D1840" s="423">
        <v>10560</v>
      </c>
      <c r="E1840" s="423">
        <v>2316.0100000000002</v>
      </c>
      <c r="F1840" s="423">
        <v>4040.26</v>
      </c>
      <c r="G1840" s="423">
        <v>6519.74</v>
      </c>
      <c r="H1840" s="423">
        <v>38.26</v>
      </c>
    </row>
    <row r="1841" spans="1:8" x14ac:dyDescent="0.3">
      <c r="A1841" s="419" t="s">
        <v>2279</v>
      </c>
      <c r="B1841" s="419" t="s">
        <v>1543</v>
      </c>
      <c r="C1841" s="423">
        <v>0</v>
      </c>
      <c r="D1841" s="423">
        <v>0</v>
      </c>
      <c r="E1841" s="423">
        <v>1965.5</v>
      </c>
      <c r="F1841" s="423">
        <v>4348.25</v>
      </c>
      <c r="G1841" s="423">
        <v>-4348.25</v>
      </c>
      <c r="H1841" s="423">
        <v>100</v>
      </c>
    </row>
    <row r="1842" spans="1:8" x14ac:dyDescent="0.3">
      <c r="A1842" s="419" t="s">
        <v>4531</v>
      </c>
      <c r="B1842" s="419" t="s">
        <v>4532</v>
      </c>
      <c r="C1842" s="424">
        <v>0</v>
      </c>
      <c r="D1842" s="424">
        <v>0</v>
      </c>
      <c r="E1842" s="424">
        <v>0</v>
      </c>
      <c r="F1842" s="424">
        <v>0</v>
      </c>
      <c r="G1842" s="424">
        <v>0</v>
      </c>
      <c r="H1842" s="424">
        <v>0</v>
      </c>
    </row>
    <row r="1843" spans="1:8" x14ac:dyDescent="0.3">
      <c r="A1843" s="419" t="s">
        <v>1544</v>
      </c>
      <c r="B1843" s="425"/>
      <c r="C1843" s="423"/>
      <c r="D1843" s="423"/>
      <c r="E1843" s="423"/>
      <c r="F1843" s="423"/>
      <c r="G1843" s="423"/>
      <c r="H1843" s="423"/>
    </row>
    <row r="1845" spans="1:8" x14ac:dyDescent="0.3">
      <c r="A1845" s="419" t="s">
        <v>975</v>
      </c>
      <c r="B1845" s="425"/>
      <c r="C1845" s="423">
        <v>311867</v>
      </c>
      <c r="D1845" s="423">
        <v>311867</v>
      </c>
      <c r="E1845" s="423">
        <v>0</v>
      </c>
      <c r="F1845" s="423">
        <v>0</v>
      </c>
      <c r="G1845" s="423">
        <v>311867</v>
      </c>
      <c r="H1845" s="423">
        <v>0</v>
      </c>
    </row>
    <row r="1846" spans="1:8" x14ac:dyDescent="0.3">
      <c r="A1846" s="419" t="s">
        <v>976</v>
      </c>
      <c r="B1846" s="425"/>
      <c r="C1846" s="424">
        <v>388613</v>
      </c>
      <c r="D1846" s="424">
        <v>491613</v>
      </c>
      <c r="E1846" s="424">
        <v>57082.06</v>
      </c>
      <c r="F1846" s="424">
        <v>84530.62</v>
      </c>
      <c r="G1846" s="424">
        <v>407082.38</v>
      </c>
      <c r="H1846" s="424">
        <v>17.190000000000001</v>
      </c>
    </row>
    <row r="1847" spans="1:8" x14ac:dyDescent="0.3">
      <c r="A1847" s="419" t="s">
        <v>977</v>
      </c>
      <c r="B1847" s="425"/>
      <c r="C1847" s="423">
        <v>-76746</v>
      </c>
      <c r="D1847" s="423">
        <v>-179746</v>
      </c>
      <c r="E1847" s="423">
        <v>-57082.06</v>
      </c>
      <c r="F1847" s="423">
        <v>-84530.62</v>
      </c>
      <c r="G1847" s="423">
        <v>-95215.38</v>
      </c>
      <c r="H1847" s="423">
        <v>47.03</v>
      </c>
    </row>
    <row r="1849" spans="1:8" x14ac:dyDescent="0.3">
      <c r="A1849" s="419" t="s">
        <v>398</v>
      </c>
      <c r="B1849" s="418"/>
      <c r="C1849" s="418"/>
      <c r="D1849" s="418"/>
      <c r="E1849" s="418"/>
      <c r="F1849" s="418"/>
      <c r="G1849" s="418"/>
      <c r="H1849" s="418"/>
    </row>
    <row r="1850" spans="1:8" x14ac:dyDescent="0.3">
      <c r="A1850" s="419" t="s">
        <v>2280</v>
      </c>
      <c r="B1850" s="419" t="s">
        <v>245</v>
      </c>
      <c r="C1850" s="423">
        <v>500</v>
      </c>
      <c r="D1850" s="423">
        <v>500</v>
      </c>
      <c r="E1850" s="423">
        <v>0</v>
      </c>
      <c r="F1850" s="423">
        <v>0</v>
      </c>
      <c r="G1850" s="423">
        <v>500</v>
      </c>
      <c r="H1850" s="423">
        <v>0</v>
      </c>
    </row>
    <row r="1851" spans="1:8" x14ac:dyDescent="0.3">
      <c r="A1851" s="419" t="s">
        <v>4533</v>
      </c>
      <c r="B1851" s="419" t="s">
        <v>2602</v>
      </c>
      <c r="C1851" s="423">
        <v>0</v>
      </c>
      <c r="D1851" s="423">
        <v>0</v>
      </c>
      <c r="E1851" s="423">
        <v>0</v>
      </c>
      <c r="F1851" s="423">
        <v>0</v>
      </c>
      <c r="G1851" s="423">
        <v>0</v>
      </c>
      <c r="H1851" s="423">
        <v>0</v>
      </c>
    </row>
    <row r="1852" spans="1:8" x14ac:dyDescent="0.3">
      <c r="A1852" s="419" t="s">
        <v>4534</v>
      </c>
      <c r="B1852" s="419" t="s">
        <v>525</v>
      </c>
      <c r="C1852" s="423">
        <v>0</v>
      </c>
      <c r="D1852" s="423">
        <v>0</v>
      </c>
      <c r="E1852" s="423">
        <v>0</v>
      </c>
      <c r="F1852" s="423">
        <v>0</v>
      </c>
      <c r="G1852" s="423">
        <v>0</v>
      </c>
      <c r="H1852" s="423">
        <v>0</v>
      </c>
    </row>
    <row r="1853" spans="1:8" x14ac:dyDescent="0.3">
      <c r="A1853" s="419" t="s">
        <v>4535</v>
      </c>
      <c r="B1853" s="419" t="s">
        <v>2608</v>
      </c>
      <c r="C1853" s="423">
        <v>0</v>
      </c>
      <c r="D1853" s="423">
        <v>0</v>
      </c>
      <c r="E1853" s="423">
        <v>0</v>
      </c>
      <c r="F1853" s="423">
        <v>0</v>
      </c>
      <c r="G1853" s="423">
        <v>0</v>
      </c>
      <c r="H1853" s="423">
        <v>0</v>
      </c>
    </row>
    <row r="1854" spans="1:8" x14ac:dyDescent="0.3">
      <c r="A1854" s="419" t="s">
        <v>4536</v>
      </c>
      <c r="B1854" s="419" t="s">
        <v>2610</v>
      </c>
      <c r="C1854" s="423">
        <v>0</v>
      </c>
      <c r="D1854" s="423">
        <v>0</v>
      </c>
      <c r="E1854" s="423">
        <v>0</v>
      </c>
      <c r="F1854" s="423">
        <v>0</v>
      </c>
      <c r="G1854" s="423">
        <v>0</v>
      </c>
      <c r="H1854" s="423">
        <v>0</v>
      </c>
    </row>
    <row r="1855" spans="1:8" x14ac:dyDescent="0.3">
      <c r="A1855" s="419" t="s">
        <v>4537</v>
      </c>
      <c r="B1855" s="419" t="s">
        <v>2614</v>
      </c>
      <c r="C1855" s="423">
        <v>0</v>
      </c>
      <c r="D1855" s="423">
        <v>0</v>
      </c>
      <c r="E1855" s="423">
        <v>0</v>
      </c>
      <c r="F1855" s="423">
        <v>0</v>
      </c>
      <c r="G1855" s="423">
        <v>0</v>
      </c>
      <c r="H1855" s="423">
        <v>0</v>
      </c>
    </row>
    <row r="1856" spans="1:8" x14ac:dyDescent="0.3">
      <c r="A1856" s="419" t="s">
        <v>4538</v>
      </c>
      <c r="B1856" s="419" t="s">
        <v>4539</v>
      </c>
      <c r="C1856" s="423">
        <v>0</v>
      </c>
      <c r="D1856" s="423">
        <v>0</v>
      </c>
      <c r="E1856" s="423">
        <v>0</v>
      </c>
      <c r="F1856" s="423">
        <v>0</v>
      </c>
      <c r="G1856" s="423">
        <v>0</v>
      </c>
      <c r="H1856" s="423">
        <v>0</v>
      </c>
    </row>
    <row r="1857" spans="1:8" x14ac:dyDescent="0.3">
      <c r="A1857" s="419" t="s">
        <v>4540</v>
      </c>
      <c r="B1857" s="419" t="s">
        <v>2616</v>
      </c>
      <c r="C1857" s="423">
        <v>0</v>
      </c>
      <c r="D1857" s="423">
        <v>0</v>
      </c>
      <c r="E1857" s="423">
        <v>0</v>
      </c>
      <c r="F1857" s="423">
        <v>0</v>
      </c>
      <c r="G1857" s="423">
        <v>0</v>
      </c>
      <c r="H1857" s="423">
        <v>0</v>
      </c>
    </row>
    <row r="1858" spans="1:8" x14ac:dyDescent="0.3">
      <c r="A1858" s="419" t="s">
        <v>4541</v>
      </c>
      <c r="B1858" s="419" t="s">
        <v>2492</v>
      </c>
      <c r="C1858" s="423">
        <v>0</v>
      </c>
      <c r="D1858" s="423">
        <v>0</v>
      </c>
      <c r="E1858" s="423">
        <v>6.62</v>
      </c>
      <c r="F1858" s="423">
        <v>17.149999999999999</v>
      </c>
      <c r="G1858" s="423">
        <v>-17.149999999999999</v>
      </c>
      <c r="H1858" s="423">
        <v>100</v>
      </c>
    </row>
    <row r="1859" spans="1:8" x14ac:dyDescent="0.3">
      <c r="A1859" s="419" t="s">
        <v>2281</v>
      </c>
      <c r="B1859" s="419" t="s">
        <v>1547</v>
      </c>
      <c r="C1859" s="423">
        <v>18562</v>
      </c>
      <c r="D1859" s="423">
        <v>18562</v>
      </c>
      <c r="E1859" s="423">
        <v>4677.75</v>
      </c>
      <c r="F1859" s="423">
        <v>9355.5</v>
      </c>
      <c r="G1859" s="423">
        <v>9206.5</v>
      </c>
      <c r="H1859" s="423">
        <v>50.4</v>
      </c>
    </row>
    <row r="1860" spans="1:8" x14ac:dyDescent="0.3">
      <c r="A1860" s="419" t="s">
        <v>4542</v>
      </c>
      <c r="B1860" s="419" t="s">
        <v>4543</v>
      </c>
      <c r="C1860" s="423">
        <v>0</v>
      </c>
      <c r="D1860" s="423">
        <v>0</v>
      </c>
      <c r="E1860" s="423">
        <v>0</v>
      </c>
      <c r="F1860" s="423">
        <v>0</v>
      </c>
      <c r="G1860" s="423">
        <v>0</v>
      </c>
      <c r="H1860" s="423">
        <v>0</v>
      </c>
    </row>
    <row r="1861" spans="1:8" x14ac:dyDescent="0.3">
      <c r="A1861" s="419" t="s">
        <v>2282</v>
      </c>
      <c r="B1861" s="419" t="s">
        <v>1549</v>
      </c>
      <c r="C1861" s="423">
        <v>12435</v>
      </c>
      <c r="D1861" s="423">
        <v>12435</v>
      </c>
      <c r="E1861" s="423">
        <v>3102.5</v>
      </c>
      <c r="F1861" s="423">
        <v>6205</v>
      </c>
      <c r="G1861" s="423">
        <v>6230</v>
      </c>
      <c r="H1861" s="423">
        <v>49.9</v>
      </c>
    </row>
    <row r="1862" spans="1:8" x14ac:dyDescent="0.3">
      <c r="A1862" s="419" t="s">
        <v>2283</v>
      </c>
      <c r="B1862" s="419" t="s">
        <v>1551</v>
      </c>
      <c r="C1862" s="423">
        <v>1381</v>
      </c>
      <c r="D1862" s="423">
        <v>1381</v>
      </c>
      <c r="E1862" s="423">
        <v>345.25</v>
      </c>
      <c r="F1862" s="423">
        <v>690.5</v>
      </c>
      <c r="G1862" s="423">
        <v>690.5</v>
      </c>
      <c r="H1862" s="423">
        <v>50</v>
      </c>
    </row>
    <row r="1863" spans="1:8" x14ac:dyDescent="0.3">
      <c r="A1863" s="419" t="s">
        <v>2284</v>
      </c>
      <c r="B1863" s="419" t="s">
        <v>1553</v>
      </c>
      <c r="C1863" s="423">
        <v>1381</v>
      </c>
      <c r="D1863" s="423">
        <v>1381</v>
      </c>
      <c r="E1863" s="423">
        <v>345.25</v>
      </c>
      <c r="F1863" s="423">
        <v>690.5</v>
      </c>
      <c r="G1863" s="423">
        <v>690.5</v>
      </c>
      <c r="H1863" s="423">
        <v>50</v>
      </c>
    </row>
    <row r="1864" spans="1:8" x14ac:dyDescent="0.3">
      <c r="A1864" s="419" t="s">
        <v>4544</v>
      </c>
      <c r="B1864" s="419" t="s">
        <v>4545</v>
      </c>
      <c r="C1864" s="423">
        <v>0</v>
      </c>
      <c r="D1864" s="423">
        <v>0</v>
      </c>
      <c r="E1864" s="423">
        <v>0</v>
      </c>
      <c r="F1864" s="423">
        <v>0</v>
      </c>
      <c r="G1864" s="423">
        <v>0</v>
      </c>
      <c r="H1864" s="423">
        <v>0</v>
      </c>
    </row>
    <row r="1865" spans="1:8" x14ac:dyDescent="0.3">
      <c r="A1865" s="419" t="s">
        <v>2285</v>
      </c>
      <c r="B1865" s="419" t="s">
        <v>1555</v>
      </c>
      <c r="C1865" s="423">
        <v>24975</v>
      </c>
      <c r="D1865" s="423">
        <v>24975</v>
      </c>
      <c r="E1865" s="423">
        <v>6243.75</v>
      </c>
      <c r="F1865" s="423">
        <v>12487.5</v>
      </c>
      <c r="G1865" s="423">
        <v>12487.5</v>
      </c>
      <c r="H1865" s="423">
        <v>50</v>
      </c>
    </row>
    <row r="1866" spans="1:8" x14ac:dyDescent="0.3">
      <c r="A1866" s="419" t="s">
        <v>2286</v>
      </c>
      <c r="B1866" s="419" t="s">
        <v>1557</v>
      </c>
      <c r="C1866" s="423">
        <v>14313</v>
      </c>
      <c r="D1866" s="423">
        <v>14313</v>
      </c>
      <c r="E1866" s="423">
        <v>3250</v>
      </c>
      <c r="F1866" s="423">
        <v>6500</v>
      </c>
      <c r="G1866" s="423">
        <v>7813</v>
      </c>
      <c r="H1866" s="423">
        <v>45.41</v>
      </c>
    </row>
    <row r="1867" spans="1:8" x14ac:dyDescent="0.3">
      <c r="A1867" s="419" t="s">
        <v>2287</v>
      </c>
      <c r="B1867" s="419" t="s">
        <v>1559</v>
      </c>
      <c r="C1867" s="423">
        <v>8290</v>
      </c>
      <c r="D1867" s="423">
        <v>8290</v>
      </c>
      <c r="E1867" s="423">
        <v>2107.75</v>
      </c>
      <c r="F1867" s="423">
        <v>4215.5</v>
      </c>
      <c r="G1867" s="423">
        <v>4074.5</v>
      </c>
      <c r="H1867" s="423">
        <v>50.85</v>
      </c>
    </row>
    <row r="1868" spans="1:8" x14ac:dyDescent="0.3">
      <c r="A1868" s="419" t="s">
        <v>2288</v>
      </c>
      <c r="B1868" s="419" t="s">
        <v>1561</v>
      </c>
      <c r="C1868" s="423">
        <v>2072</v>
      </c>
      <c r="D1868" s="423">
        <v>2072</v>
      </c>
      <c r="E1868" s="423">
        <v>518</v>
      </c>
      <c r="F1868" s="423">
        <v>1036</v>
      </c>
      <c r="G1868" s="423">
        <v>1036</v>
      </c>
      <c r="H1868" s="423">
        <v>50</v>
      </c>
    </row>
    <row r="1869" spans="1:8" x14ac:dyDescent="0.3">
      <c r="A1869" s="419" t="s">
        <v>2289</v>
      </c>
      <c r="B1869" s="419" t="s">
        <v>1563</v>
      </c>
      <c r="C1869" s="423">
        <v>2763</v>
      </c>
      <c r="D1869" s="423">
        <v>2763</v>
      </c>
      <c r="E1869" s="423">
        <v>690.75</v>
      </c>
      <c r="F1869" s="423">
        <v>1381.5</v>
      </c>
      <c r="G1869" s="423">
        <v>1381.5</v>
      </c>
      <c r="H1869" s="423">
        <v>50</v>
      </c>
    </row>
    <row r="1870" spans="1:8" x14ac:dyDescent="0.3">
      <c r="A1870" s="419" t="s">
        <v>4546</v>
      </c>
      <c r="B1870" s="419" t="s">
        <v>4547</v>
      </c>
      <c r="C1870" s="423">
        <v>0</v>
      </c>
      <c r="D1870" s="423">
        <v>0</v>
      </c>
      <c r="E1870" s="423">
        <v>0</v>
      </c>
      <c r="F1870" s="423">
        <v>0</v>
      </c>
      <c r="G1870" s="423">
        <v>0</v>
      </c>
      <c r="H1870" s="423">
        <v>0</v>
      </c>
    </row>
    <row r="1871" spans="1:8" x14ac:dyDescent="0.3">
      <c r="A1871" s="419" t="s">
        <v>2290</v>
      </c>
      <c r="B1871" s="419" t="s">
        <v>1565</v>
      </c>
      <c r="C1871" s="423">
        <v>18418</v>
      </c>
      <c r="D1871" s="423">
        <v>18418</v>
      </c>
      <c r="E1871" s="423">
        <v>4604.5</v>
      </c>
      <c r="F1871" s="423">
        <v>9209</v>
      </c>
      <c r="G1871" s="423">
        <v>9209</v>
      </c>
      <c r="H1871" s="423">
        <v>50</v>
      </c>
    </row>
    <row r="1872" spans="1:8" x14ac:dyDescent="0.3">
      <c r="A1872" s="419" t="s">
        <v>4548</v>
      </c>
      <c r="B1872" s="419" t="s">
        <v>4549</v>
      </c>
      <c r="C1872" s="423">
        <v>0</v>
      </c>
      <c r="D1872" s="423">
        <v>0</v>
      </c>
      <c r="E1872" s="423">
        <v>0</v>
      </c>
      <c r="F1872" s="423">
        <v>0</v>
      </c>
      <c r="G1872" s="423">
        <v>0</v>
      </c>
      <c r="H1872" s="423">
        <v>0</v>
      </c>
    </row>
    <row r="1873" spans="1:8" x14ac:dyDescent="0.3">
      <c r="A1873" s="419" t="s">
        <v>2291</v>
      </c>
      <c r="B1873" s="419" t="s">
        <v>1567</v>
      </c>
      <c r="C1873" s="423">
        <v>7900</v>
      </c>
      <c r="D1873" s="423">
        <v>7900</v>
      </c>
      <c r="E1873" s="423">
        <v>0</v>
      </c>
      <c r="F1873" s="423">
        <v>0</v>
      </c>
      <c r="G1873" s="423">
        <v>7900</v>
      </c>
      <c r="H1873" s="423">
        <v>0</v>
      </c>
    </row>
    <row r="1874" spans="1:8" x14ac:dyDescent="0.3">
      <c r="A1874" s="419" t="s">
        <v>2292</v>
      </c>
      <c r="B1874" s="419" t="s">
        <v>1569</v>
      </c>
      <c r="C1874" s="423">
        <v>1900</v>
      </c>
      <c r="D1874" s="423">
        <v>1900</v>
      </c>
      <c r="E1874" s="423">
        <v>0</v>
      </c>
      <c r="F1874" s="423">
        <v>74.64</v>
      </c>
      <c r="G1874" s="423">
        <v>1825.36</v>
      </c>
      <c r="H1874" s="423">
        <v>3.93</v>
      </c>
    </row>
    <row r="1875" spans="1:8" x14ac:dyDescent="0.3">
      <c r="A1875" s="419" t="s">
        <v>2293</v>
      </c>
      <c r="B1875" s="419" t="s">
        <v>1571</v>
      </c>
      <c r="C1875" s="423">
        <v>98743</v>
      </c>
      <c r="D1875" s="423">
        <v>98743</v>
      </c>
      <c r="E1875" s="423">
        <v>2874.29</v>
      </c>
      <c r="F1875" s="423">
        <v>14036.07</v>
      </c>
      <c r="G1875" s="423">
        <v>84706.93</v>
      </c>
      <c r="H1875" s="423">
        <v>14.21</v>
      </c>
    </row>
    <row r="1876" spans="1:8" x14ac:dyDescent="0.3">
      <c r="A1876" s="419" t="s">
        <v>2294</v>
      </c>
      <c r="B1876" s="419" t="s">
        <v>1573</v>
      </c>
      <c r="C1876" s="423">
        <v>97167</v>
      </c>
      <c r="D1876" s="423">
        <v>97167</v>
      </c>
      <c r="E1876" s="423">
        <v>5203.82</v>
      </c>
      <c r="F1876" s="423">
        <v>26856</v>
      </c>
      <c r="G1876" s="423">
        <v>70311</v>
      </c>
      <c r="H1876" s="423">
        <v>27.64</v>
      </c>
    </row>
    <row r="1877" spans="1:8" x14ac:dyDescent="0.3">
      <c r="A1877" s="419" t="s">
        <v>2295</v>
      </c>
      <c r="B1877" s="419" t="s">
        <v>1575</v>
      </c>
      <c r="C1877" s="423">
        <v>26777</v>
      </c>
      <c r="D1877" s="423">
        <v>26777</v>
      </c>
      <c r="E1877" s="423">
        <v>1940.02</v>
      </c>
      <c r="F1877" s="423">
        <v>8543.0300000000007</v>
      </c>
      <c r="G1877" s="423">
        <v>18233.97</v>
      </c>
      <c r="H1877" s="423">
        <v>31.9</v>
      </c>
    </row>
    <row r="1878" spans="1:8" x14ac:dyDescent="0.3">
      <c r="A1878" s="419" t="s">
        <v>2296</v>
      </c>
      <c r="B1878" s="419" t="s">
        <v>1577</v>
      </c>
      <c r="C1878" s="423">
        <v>8603</v>
      </c>
      <c r="D1878" s="423">
        <v>8603</v>
      </c>
      <c r="E1878" s="423">
        <v>47.17</v>
      </c>
      <c r="F1878" s="423">
        <v>1635.45</v>
      </c>
      <c r="G1878" s="423">
        <v>6967.55</v>
      </c>
      <c r="H1878" s="423">
        <v>19.010000000000002</v>
      </c>
    </row>
    <row r="1879" spans="1:8" x14ac:dyDescent="0.3">
      <c r="A1879" s="419" t="s">
        <v>4550</v>
      </c>
      <c r="B1879" s="419" t="s">
        <v>4551</v>
      </c>
      <c r="C1879" s="423">
        <v>0</v>
      </c>
      <c r="D1879" s="423">
        <v>0</v>
      </c>
      <c r="E1879" s="423">
        <v>0</v>
      </c>
      <c r="F1879" s="423">
        <v>0</v>
      </c>
      <c r="G1879" s="423">
        <v>0</v>
      </c>
      <c r="H1879" s="423">
        <v>0</v>
      </c>
    </row>
    <row r="1880" spans="1:8" x14ac:dyDescent="0.3">
      <c r="A1880" s="419" t="s">
        <v>2297</v>
      </c>
      <c r="B1880" s="419" t="s">
        <v>1579</v>
      </c>
      <c r="C1880" s="423">
        <v>134046</v>
      </c>
      <c r="D1880" s="423">
        <v>134046</v>
      </c>
      <c r="E1880" s="423">
        <v>173.8</v>
      </c>
      <c r="F1880" s="423">
        <v>246.08</v>
      </c>
      <c r="G1880" s="423">
        <v>133799.92000000001</v>
      </c>
      <c r="H1880" s="423">
        <v>0.18</v>
      </c>
    </row>
    <row r="1881" spans="1:8" x14ac:dyDescent="0.3">
      <c r="A1881" s="419" t="s">
        <v>2298</v>
      </c>
      <c r="B1881" s="419" t="s">
        <v>1581</v>
      </c>
      <c r="C1881" s="423">
        <v>202357</v>
      </c>
      <c r="D1881" s="423">
        <v>202357</v>
      </c>
      <c r="E1881" s="423">
        <v>6.22</v>
      </c>
      <c r="F1881" s="423">
        <v>497.33</v>
      </c>
      <c r="G1881" s="423">
        <v>201859.67</v>
      </c>
      <c r="H1881" s="423">
        <v>0.25</v>
      </c>
    </row>
    <row r="1882" spans="1:8" x14ac:dyDescent="0.3">
      <c r="A1882" s="419" t="s">
        <v>4552</v>
      </c>
      <c r="B1882" s="419" t="s">
        <v>4553</v>
      </c>
      <c r="C1882" s="423">
        <v>0</v>
      </c>
      <c r="D1882" s="423">
        <v>0</v>
      </c>
      <c r="E1882" s="423">
        <v>0</v>
      </c>
      <c r="F1882" s="423">
        <v>0</v>
      </c>
      <c r="G1882" s="423">
        <v>0</v>
      </c>
      <c r="H1882" s="423">
        <v>0</v>
      </c>
    </row>
    <row r="1883" spans="1:8" x14ac:dyDescent="0.3">
      <c r="A1883" s="419" t="s">
        <v>2299</v>
      </c>
      <c r="B1883" s="419" t="s">
        <v>1583</v>
      </c>
      <c r="C1883" s="423">
        <v>87764</v>
      </c>
      <c r="D1883" s="423">
        <v>87764</v>
      </c>
      <c r="E1883" s="423">
        <v>2823.05</v>
      </c>
      <c r="F1883" s="423">
        <v>12082.91</v>
      </c>
      <c r="G1883" s="423">
        <v>75681.09</v>
      </c>
      <c r="H1883" s="423">
        <v>13.77</v>
      </c>
    </row>
    <row r="1884" spans="1:8" x14ac:dyDescent="0.3">
      <c r="A1884" s="419" t="s">
        <v>2300</v>
      </c>
      <c r="B1884" s="419" t="s">
        <v>1585</v>
      </c>
      <c r="C1884" s="423">
        <v>13779</v>
      </c>
      <c r="D1884" s="423">
        <v>13779</v>
      </c>
      <c r="E1884" s="423">
        <v>0</v>
      </c>
      <c r="F1884" s="423">
        <v>0</v>
      </c>
      <c r="G1884" s="423">
        <v>13779</v>
      </c>
      <c r="H1884" s="423">
        <v>0</v>
      </c>
    </row>
    <row r="1885" spans="1:8" x14ac:dyDescent="0.3">
      <c r="A1885" s="419" t="s">
        <v>4554</v>
      </c>
      <c r="B1885" s="419" t="s">
        <v>69</v>
      </c>
      <c r="C1885" s="423">
        <v>0</v>
      </c>
      <c r="D1885" s="423">
        <v>0</v>
      </c>
      <c r="E1885" s="423">
        <v>0</v>
      </c>
      <c r="F1885" s="423">
        <v>0</v>
      </c>
      <c r="G1885" s="423">
        <v>0</v>
      </c>
      <c r="H1885" s="423">
        <v>0</v>
      </c>
    </row>
    <row r="1886" spans="1:8" x14ac:dyDescent="0.3">
      <c r="A1886" s="419" t="s">
        <v>2301</v>
      </c>
      <c r="B1886" s="419" t="s">
        <v>1587</v>
      </c>
      <c r="C1886" s="423">
        <v>21000</v>
      </c>
      <c r="D1886" s="423">
        <v>21000</v>
      </c>
      <c r="E1886" s="423">
        <v>1431.76</v>
      </c>
      <c r="F1886" s="423">
        <v>2818.99</v>
      </c>
      <c r="G1886" s="423">
        <v>18181.009999999998</v>
      </c>
      <c r="H1886" s="423">
        <v>13.42</v>
      </c>
    </row>
    <row r="1887" spans="1:8" x14ac:dyDescent="0.3">
      <c r="A1887" s="419" t="s">
        <v>4555</v>
      </c>
      <c r="B1887" s="419" t="s">
        <v>4556</v>
      </c>
      <c r="C1887" s="423">
        <v>0</v>
      </c>
      <c r="D1887" s="423">
        <v>0</v>
      </c>
      <c r="E1887" s="423">
        <v>0</v>
      </c>
      <c r="F1887" s="423">
        <v>0</v>
      </c>
      <c r="G1887" s="423">
        <v>0</v>
      </c>
      <c r="H1887" s="423">
        <v>0</v>
      </c>
    </row>
    <row r="1888" spans="1:8" x14ac:dyDescent="0.3">
      <c r="A1888" s="419" t="s">
        <v>2302</v>
      </c>
      <c r="B1888" s="419" t="s">
        <v>1589</v>
      </c>
      <c r="C1888" s="423">
        <v>151898</v>
      </c>
      <c r="D1888" s="423">
        <v>151898</v>
      </c>
      <c r="E1888" s="423">
        <v>16716.82</v>
      </c>
      <c r="F1888" s="423">
        <v>62342.49</v>
      </c>
      <c r="G1888" s="423">
        <v>89555.51</v>
      </c>
      <c r="H1888" s="423">
        <v>41.04</v>
      </c>
    </row>
    <row r="1889" spans="1:8" x14ac:dyDescent="0.3">
      <c r="A1889" s="419" t="s">
        <v>2303</v>
      </c>
      <c r="B1889" s="419" t="s">
        <v>1591</v>
      </c>
      <c r="C1889" s="423">
        <v>146772</v>
      </c>
      <c r="D1889" s="423">
        <v>146772</v>
      </c>
      <c r="E1889" s="423">
        <v>5637.19</v>
      </c>
      <c r="F1889" s="423">
        <v>29108.92</v>
      </c>
      <c r="G1889" s="423">
        <v>117663.08</v>
      </c>
      <c r="H1889" s="423">
        <v>19.829999999999998</v>
      </c>
    </row>
    <row r="1890" spans="1:8" x14ac:dyDescent="0.3">
      <c r="A1890" s="419" t="s">
        <v>4557</v>
      </c>
      <c r="B1890" s="419" t="s">
        <v>2547</v>
      </c>
      <c r="C1890" s="423">
        <v>0</v>
      </c>
      <c r="D1890" s="423">
        <v>0</v>
      </c>
      <c r="E1890" s="423">
        <v>1178.24</v>
      </c>
      <c r="F1890" s="423">
        <v>3567.15</v>
      </c>
      <c r="G1890" s="423">
        <v>-3567.15</v>
      </c>
      <c r="H1890" s="423">
        <v>100</v>
      </c>
    </row>
    <row r="1891" spans="1:8" x14ac:dyDescent="0.3">
      <c r="A1891" s="419" t="s">
        <v>2304</v>
      </c>
      <c r="B1891" s="419" t="s">
        <v>1593</v>
      </c>
      <c r="C1891" s="423">
        <v>93525</v>
      </c>
      <c r="D1891" s="423">
        <v>93525</v>
      </c>
      <c r="E1891" s="423">
        <v>6995.28</v>
      </c>
      <c r="F1891" s="423">
        <v>28297.25</v>
      </c>
      <c r="G1891" s="423">
        <v>65227.75</v>
      </c>
      <c r="H1891" s="423">
        <v>30.26</v>
      </c>
    </row>
    <row r="1892" spans="1:8" x14ac:dyDescent="0.3">
      <c r="A1892" s="419" t="s">
        <v>4558</v>
      </c>
      <c r="B1892" s="419" t="s">
        <v>4559</v>
      </c>
      <c r="C1892" s="423">
        <v>0</v>
      </c>
      <c r="D1892" s="423">
        <v>0</v>
      </c>
      <c r="E1892" s="423">
        <v>0</v>
      </c>
      <c r="F1892" s="423">
        <v>0</v>
      </c>
      <c r="G1892" s="423">
        <v>0</v>
      </c>
      <c r="H1892" s="423">
        <v>0</v>
      </c>
    </row>
    <row r="1893" spans="1:8" x14ac:dyDescent="0.3">
      <c r="A1893" s="419" t="s">
        <v>2305</v>
      </c>
      <c r="B1893" s="419" t="s">
        <v>1595</v>
      </c>
      <c r="C1893" s="423">
        <v>61874</v>
      </c>
      <c r="D1893" s="423">
        <v>61874</v>
      </c>
      <c r="E1893" s="423">
        <v>381</v>
      </c>
      <c r="F1893" s="423">
        <v>7486</v>
      </c>
      <c r="G1893" s="423">
        <v>54388</v>
      </c>
      <c r="H1893" s="423">
        <v>12.1</v>
      </c>
    </row>
    <row r="1894" spans="1:8" x14ac:dyDescent="0.3">
      <c r="A1894" s="419" t="s">
        <v>4560</v>
      </c>
      <c r="B1894" s="419" t="s">
        <v>2646</v>
      </c>
      <c r="C1894" s="423">
        <v>0</v>
      </c>
      <c r="D1894" s="423">
        <v>0</v>
      </c>
      <c r="E1894" s="423">
        <v>0</v>
      </c>
      <c r="F1894" s="423">
        <v>0</v>
      </c>
      <c r="G1894" s="423">
        <v>0</v>
      </c>
      <c r="H1894" s="423">
        <v>0</v>
      </c>
    </row>
    <row r="1895" spans="1:8" x14ac:dyDescent="0.3">
      <c r="A1895" s="419" t="s">
        <v>2306</v>
      </c>
      <c r="B1895" s="419" t="s">
        <v>1597</v>
      </c>
      <c r="C1895" s="423">
        <v>113952</v>
      </c>
      <c r="D1895" s="423">
        <v>113952</v>
      </c>
      <c r="E1895" s="423">
        <v>33639.06</v>
      </c>
      <c r="F1895" s="423">
        <v>61460.75</v>
      </c>
      <c r="G1895" s="423">
        <v>52491.25</v>
      </c>
      <c r="H1895" s="423">
        <v>53.94</v>
      </c>
    </row>
    <row r="1896" spans="1:8" x14ac:dyDescent="0.3">
      <c r="A1896" s="419" t="s">
        <v>4561</v>
      </c>
      <c r="B1896" s="419" t="s">
        <v>2648</v>
      </c>
      <c r="C1896" s="423">
        <v>0</v>
      </c>
      <c r="D1896" s="423">
        <v>0</v>
      </c>
      <c r="E1896" s="423">
        <v>0</v>
      </c>
      <c r="F1896" s="423">
        <v>0</v>
      </c>
      <c r="G1896" s="423">
        <v>0</v>
      </c>
      <c r="H1896" s="423">
        <v>0</v>
      </c>
    </row>
    <row r="1897" spans="1:8" x14ac:dyDescent="0.3">
      <c r="A1897" s="419" t="s">
        <v>4562</v>
      </c>
      <c r="B1897" s="419" t="s">
        <v>984</v>
      </c>
      <c r="C1897" s="423">
        <v>0</v>
      </c>
      <c r="D1897" s="423">
        <v>0</v>
      </c>
      <c r="E1897" s="423">
        <v>0</v>
      </c>
      <c r="F1897" s="423">
        <v>0</v>
      </c>
      <c r="G1897" s="423">
        <v>0</v>
      </c>
      <c r="H1897" s="423">
        <v>0</v>
      </c>
    </row>
    <row r="1898" spans="1:8" x14ac:dyDescent="0.3">
      <c r="A1898" s="419" t="s">
        <v>4563</v>
      </c>
      <c r="B1898" s="419" t="s">
        <v>4564</v>
      </c>
      <c r="C1898" s="423">
        <v>0</v>
      </c>
      <c r="D1898" s="423">
        <v>0</v>
      </c>
      <c r="E1898" s="423">
        <v>0</v>
      </c>
      <c r="F1898" s="423">
        <v>0</v>
      </c>
      <c r="G1898" s="423">
        <v>0</v>
      </c>
      <c r="H1898" s="423">
        <v>0</v>
      </c>
    </row>
    <row r="1899" spans="1:8" x14ac:dyDescent="0.3">
      <c r="A1899" s="419" t="s">
        <v>4565</v>
      </c>
      <c r="B1899" s="419" t="s">
        <v>244</v>
      </c>
      <c r="C1899" s="423">
        <v>0</v>
      </c>
      <c r="D1899" s="423">
        <v>0</v>
      </c>
      <c r="E1899" s="423">
        <v>0</v>
      </c>
      <c r="F1899" s="423">
        <v>0</v>
      </c>
      <c r="G1899" s="423">
        <v>0</v>
      </c>
      <c r="H1899" s="423">
        <v>0</v>
      </c>
    </row>
    <row r="1900" spans="1:8" x14ac:dyDescent="0.3">
      <c r="A1900" s="419" t="s">
        <v>4566</v>
      </c>
      <c r="B1900" s="419" t="s">
        <v>1036</v>
      </c>
      <c r="C1900" s="423">
        <v>0</v>
      </c>
      <c r="D1900" s="423">
        <v>0</v>
      </c>
      <c r="E1900" s="423">
        <v>0</v>
      </c>
      <c r="F1900" s="423">
        <v>0</v>
      </c>
      <c r="G1900" s="423">
        <v>0</v>
      </c>
      <c r="H1900" s="423">
        <v>0</v>
      </c>
    </row>
    <row r="1901" spans="1:8" x14ac:dyDescent="0.3">
      <c r="A1901" s="419" t="s">
        <v>4567</v>
      </c>
      <c r="B1901" s="419" t="s">
        <v>2658</v>
      </c>
      <c r="C1901" s="423">
        <v>0</v>
      </c>
      <c r="D1901" s="423">
        <v>0</v>
      </c>
      <c r="E1901" s="423">
        <v>0</v>
      </c>
      <c r="F1901" s="423">
        <v>0</v>
      </c>
      <c r="G1901" s="423">
        <v>0</v>
      </c>
      <c r="H1901" s="423">
        <v>0</v>
      </c>
    </row>
    <row r="1902" spans="1:8" x14ac:dyDescent="0.3">
      <c r="A1902" s="419" t="s">
        <v>4568</v>
      </c>
      <c r="B1902" s="419" t="s">
        <v>4493</v>
      </c>
      <c r="C1902" s="423">
        <v>0</v>
      </c>
      <c r="D1902" s="423">
        <v>0</v>
      </c>
      <c r="E1902" s="423">
        <v>0</v>
      </c>
      <c r="F1902" s="423">
        <v>0</v>
      </c>
      <c r="G1902" s="423">
        <v>0</v>
      </c>
      <c r="H1902" s="423">
        <v>0</v>
      </c>
    </row>
    <row r="1903" spans="1:8" x14ac:dyDescent="0.3">
      <c r="A1903" s="419" t="s">
        <v>4569</v>
      </c>
      <c r="B1903" s="419" t="s">
        <v>2663</v>
      </c>
      <c r="C1903" s="423">
        <v>0</v>
      </c>
      <c r="D1903" s="423">
        <v>0</v>
      </c>
      <c r="E1903" s="423">
        <v>0</v>
      </c>
      <c r="F1903" s="423">
        <v>0</v>
      </c>
      <c r="G1903" s="423">
        <v>0</v>
      </c>
      <c r="H1903" s="423">
        <v>0</v>
      </c>
    </row>
    <row r="1904" spans="1:8" x14ac:dyDescent="0.3">
      <c r="A1904" s="419" t="s">
        <v>4570</v>
      </c>
      <c r="B1904" s="419" t="s">
        <v>180</v>
      </c>
      <c r="C1904" s="423">
        <v>0</v>
      </c>
      <c r="D1904" s="423">
        <v>0</v>
      </c>
      <c r="E1904" s="423">
        <v>0</v>
      </c>
      <c r="F1904" s="423">
        <v>0</v>
      </c>
      <c r="G1904" s="423">
        <v>0</v>
      </c>
      <c r="H1904" s="423">
        <v>0</v>
      </c>
    </row>
    <row r="1905" spans="1:8" x14ac:dyDescent="0.3">
      <c r="A1905" s="419" t="s">
        <v>4571</v>
      </c>
      <c r="B1905" s="419" t="s">
        <v>51</v>
      </c>
      <c r="C1905" s="423">
        <v>0</v>
      </c>
      <c r="D1905" s="423">
        <v>0</v>
      </c>
      <c r="E1905" s="423">
        <v>0</v>
      </c>
      <c r="F1905" s="423">
        <v>0</v>
      </c>
      <c r="G1905" s="423">
        <v>0</v>
      </c>
      <c r="H1905" s="423">
        <v>0</v>
      </c>
    </row>
    <row r="1906" spans="1:8" x14ac:dyDescent="0.3">
      <c r="A1906" s="419" t="s">
        <v>4572</v>
      </c>
      <c r="B1906" s="419" t="s">
        <v>181</v>
      </c>
      <c r="C1906" s="423">
        <v>0</v>
      </c>
      <c r="D1906" s="423">
        <v>0</v>
      </c>
      <c r="E1906" s="423">
        <v>0</v>
      </c>
      <c r="F1906" s="423">
        <v>0</v>
      </c>
      <c r="G1906" s="423">
        <v>0</v>
      </c>
      <c r="H1906" s="423">
        <v>0</v>
      </c>
    </row>
    <row r="1907" spans="1:8" x14ac:dyDescent="0.3">
      <c r="A1907" s="419" t="s">
        <v>4573</v>
      </c>
      <c r="B1907" s="419" t="s">
        <v>580</v>
      </c>
      <c r="C1907" s="423">
        <v>0</v>
      </c>
      <c r="D1907" s="423">
        <v>0</v>
      </c>
      <c r="E1907" s="423">
        <v>0</v>
      </c>
      <c r="F1907" s="423">
        <v>0</v>
      </c>
      <c r="G1907" s="423">
        <v>0</v>
      </c>
      <c r="H1907" s="423">
        <v>0</v>
      </c>
    </row>
    <row r="1908" spans="1:8" x14ac:dyDescent="0.3">
      <c r="A1908" s="419" t="s">
        <v>4574</v>
      </c>
      <c r="B1908" s="419" t="s">
        <v>249</v>
      </c>
      <c r="C1908" s="423">
        <v>0</v>
      </c>
      <c r="D1908" s="423">
        <v>0</v>
      </c>
      <c r="E1908" s="423">
        <v>0</v>
      </c>
      <c r="F1908" s="423">
        <v>0</v>
      </c>
      <c r="G1908" s="423">
        <v>0</v>
      </c>
      <c r="H1908" s="423">
        <v>0</v>
      </c>
    </row>
    <row r="1909" spans="1:8" x14ac:dyDescent="0.3">
      <c r="A1909" s="419" t="s">
        <v>4575</v>
      </c>
      <c r="B1909" s="419" t="s">
        <v>4576</v>
      </c>
      <c r="C1909" s="423">
        <v>0</v>
      </c>
      <c r="D1909" s="423">
        <v>0</v>
      </c>
      <c r="E1909" s="423">
        <v>0</v>
      </c>
      <c r="F1909" s="423">
        <v>0</v>
      </c>
      <c r="G1909" s="423">
        <v>0</v>
      </c>
      <c r="H1909" s="423">
        <v>0</v>
      </c>
    </row>
    <row r="1910" spans="1:8" x14ac:dyDescent="0.3">
      <c r="A1910" s="419" t="s">
        <v>4577</v>
      </c>
      <c r="B1910" s="419" t="s">
        <v>4578</v>
      </c>
      <c r="C1910" s="423">
        <v>0</v>
      </c>
      <c r="D1910" s="423">
        <v>0</v>
      </c>
      <c r="E1910" s="423">
        <v>0</v>
      </c>
      <c r="F1910" s="423">
        <v>0</v>
      </c>
      <c r="G1910" s="423">
        <v>0</v>
      </c>
      <c r="H1910" s="423">
        <v>0</v>
      </c>
    </row>
    <row r="1911" spans="1:8" x14ac:dyDescent="0.3">
      <c r="A1911" s="419" t="s">
        <v>4579</v>
      </c>
      <c r="B1911" s="419" t="s">
        <v>2734</v>
      </c>
      <c r="C1911" s="423">
        <v>0</v>
      </c>
      <c r="D1911" s="423">
        <v>0</v>
      </c>
      <c r="E1911" s="423">
        <v>0</v>
      </c>
      <c r="F1911" s="423">
        <v>0</v>
      </c>
      <c r="G1911" s="423">
        <v>0</v>
      </c>
      <c r="H1911" s="423">
        <v>0</v>
      </c>
    </row>
    <row r="1912" spans="1:8" x14ac:dyDescent="0.3">
      <c r="A1912" s="419" t="s">
        <v>4580</v>
      </c>
      <c r="B1912" s="419" t="s">
        <v>736</v>
      </c>
      <c r="C1912" s="423">
        <v>0</v>
      </c>
      <c r="D1912" s="423">
        <v>0</v>
      </c>
      <c r="E1912" s="423">
        <v>0</v>
      </c>
      <c r="F1912" s="423">
        <v>0</v>
      </c>
      <c r="G1912" s="423">
        <v>0</v>
      </c>
      <c r="H1912" s="423">
        <v>0</v>
      </c>
    </row>
    <row r="1913" spans="1:8" x14ac:dyDescent="0.3">
      <c r="A1913" s="419" t="s">
        <v>4581</v>
      </c>
      <c r="B1913" s="419" t="s">
        <v>582</v>
      </c>
      <c r="C1913" s="423">
        <v>0</v>
      </c>
      <c r="D1913" s="423">
        <v>0</v>
      </c>
      <c r="E1913" s="423">
        <v>0</v>
      </c>
      <c r="F1913" s="423">
        <v>0</v>
      </c>
      <c r="G1913" s="423">
        <v>0</v>
      </c>
      <c r="H1913" s="423">
        <v>0</v>
      </c>
    </row>
    <row r="1914" spans="1:8" x14ac:dyDescent="0.3">
      <c r="A1914" s="419" t="s">
        <v>4582</v>
      </c>
      <c r="B1914" s="419" t="s">
        <v>744</v>
      </c>
      <c r="C1914" s="423">
        <v>0</v>
      </c>
      <c r="D1914" s="423">
        <v>0</v>
      </c>
      <c r="E1914" s="423">
        <v>0</v>
      </c>
      <c r="F1914" s="423">
        <v>0</v>
      </c>
      <c r="G1914" s="423">
        <v>0</v>
      </c>
      <c r="H1914" s="423">
        <v>0</v>
      </c>
    </row>
    <row r="1915" spans="1:8" x14ac:dyDescent="0.3">
      <c r="A1915" s="419" t="s">
        <v>4583</v>
      </c>
      <c r="B1915" s="419" t="s">
        <v>2740</v>
      </c>
      <c r="C1915" s="423">
        <v>0</v>
      </c>
      <c r="D1915" s="423">
        <v>0</v>
      </c>
      <c r="E1915" s="423">
        <v>0</v>
      </c>
      <c r="F1915" s="423">
        <v>0</v>
      </c>
      <c r="G1915" s="423">
        <v>0</v>
      </c>
      <c r="H1915" s="423">
        <v>0</v>
      </c>
    </row>
    <row r="1916" spans="1:8" x14ac:dyDescent="0.3">
      <c r="A1916" s="419" t="s">
        <v>4584</v>
      </c>
      <c r="B1916" s="419" t="s">
        <v>259</v>
      </c>
      <c r="C1916" s="423">
        <v>0</v>
      </c>
      <c r="D1916" s="423">
        <v>0</v>
      </c>
      <c r="E1916" s="423">
        <v>0</v>
      </c>
      <c r="F1916" s="423">
        <v>0</v>
      </c>
      <c r="G1916" s="423">
        <v>0</v>
      </c>
      <c r="H1916" s="423">
        <v>0</v>
      </c>
    </row>
    <row r="1917" spans="1:8" x14ac:dyDescent="0.3">
      <c r="A1917" s="419" t="s">
        <v>4585</v>
      </c>
      <c r="B1917" s="419" t="s">
        <v>53</v>
      </c>
      <c r="C1917" s="423">
        <v>0</v>
      </c>
      <c r="D1917" s="423">
        <v>0</v>
      </c>
      <c r="E1917" s="423">
        <v>0</v>
      </c>
      <c r="F1917" s="423">
        <v>0</v>
      </c>
      <c r="G1917" s="423">
        <v>0</v>
      </c>
      <c r="H1917" s="423">
        <v>0</v>
      </c>
    </row>
    <row r="1918" spans="1:8" x14ac:dyDescent="0.3">
      <c r="A1918" s="419" t="s">
        <v>4586</v>
      </c>
      <c r="B1918" s="419" t="s">
        <v>628</v>
      </c>
      <c r="C1918" s="423">
        <v>0</v>
      </c>
      <c r="D1918" s="423">
        <v>0</v>
      </c>
      <c r="E1918" s="423">
        <v>0</v>
      </c>
      <c r="F1918" s="423">
        <v>0</v>
      </c>
      <c r="G1918" s="423">
        <v>0</v>
      </c>
      <c r="H1918" s="423">
        <v>0</v>
      </c>
    </row>
    <row r="1919" spans="1:8" x14ac:dyDescent="0.3">
      <c r="A1919" s="419" t="s">
        <v>4587</v>
      </c>
      <c r="B1919" s="419" t="s">
        <v>1639</v>
      </c>
      <c r="C1919" s="423">
        <v>0</v>
      </c>
      <c r="D1919" s="423">
        <v>0</v>
      </c>
      <c r="E1919" s="423">
        <v>0</v>
      </c>
      <c r="F1919" s="423">
        <v>0</v>
      </c>
      <c r="G1919" s="423">
        <v>0</v>
      </c>
      <c r="H1919" s="423">
        <v>0</v>
      </c>
    </row>
    <row r="1920" spans="1:8" x14ac:dyDescent="0.3">
      <c r="A1920" s="419" t="s">
        <v>4588</v>
      </c>
      <c r="B1920" s="419" t="s">
        <v>630</v>
      </c>
      <c r="C1920" s="423">
        <v>0</v>
      </c>
      <c r="D1920" s="423">
        <v>0</v>
      </c>
      <c r="E1920" s="423">
        <v>0</v>
      </c>
      <c r="F1920" s="423">
        <v>0</v>
      </c>
      <c r="G1920" s="423">
        <v>0</v>
      </c>
      <c r="H1920" s="423">
        <v>0</v>
      </c>
    </row>
    <row r="1921" spans="1:8" x14ac:dyDescent="0.3">
      <c r="A1921" s="419" t="s">
        <v>4589</v>
      </c>
      <c r="B1921" s="419" t="s">
        <v>2743</v>
      </c>
      <c r="C1921" s="423">
        <v>0</v>
      </c>
      <c r="D1921" s="423">
        <v>0</v>
      </c>
      <c r="E1921" s="423">
        <v>0</v>
      </c>
      <c r="F1921" s="423">
        <v>0</v>
      </c>
      <c r="G1921" s="423">
        <v>0</v>
      </c>
      <c r="H1921" s="423">
        <v>0</v>
      </c>
    </row>
    <row r="1922" spans="1:8" x14ac:dyDescent="0.3">
      <c r="A1922" s="419" t="s">
        <v>4590</v>
      </c>
      <c r="B1922" s="419" t="s">
        <v>54</v>
      </c>
      <c r="C1922" s="423">
        <v>0</v>
      </c>
      <c r="D1922" s="423">
        <v>0</v>
      </c>
      <c r="E1922" s="423">
        <v>0</v>
      </c>
      <c r="F1922" s="423">
        <v>0</v>
      </c>
      <c r="G1922" s="423">
        <v>0</v>
      </c>
      <c r="H1922" s="423">
        <v>0</v>
      </c>
    </row>
    <row r="1923" spans="1:8" x14ac:dyDescent="0.3">
      <c r="A1923" s="419" t="s">
        <v>4591</v>
      </c>
      <c r="B1923" s="419" t="s">
        <v>588</v>
      </c>
      <c r="C1923" s="423">
        <v>0</v>
      </c>
      <c r="D1923" s="423">
        <v>0</v>
      </c>
      <c r="E1923" s="423">
        <v>0</v>
      </c>
      <c r="F1923" s="423">
        <v>0</v>
      </c>
      <c r="G1923" s="423">
        <v>0</v>
      </c>
      <c r="H1923" s="423">
        <v>0</v>
      </c>
    </row>
    <row r="1924" spans="1:8" x14ac:dyDescent="0.3">
      <c r="A1924" s="419" t="s">
        <v>4592</v>
      </c>
      <c r="B1924" s="419" t="s">
        <v>812</v>
      </c>
      <c r="C1924" s="423">
        <v>0</v>
      </c>
      <c r="D1924" s="423">
        <v>0</v>
      </c>
      <c r="E1924" s="423">
        <v>0</v>
      </c>
      <c r="F1924" s="423">
        <v>0</v>
      </c>
      <c r="G1924" s="423">
        <v>0</v>
      </c>
      <c r="H1924" s="423">
        <v>0</v>
      </c>
    </row>
    <row r="1925" spans="1:8" x14ac:dyDescent="0.3">
      <c r="A1925" s="419" t="s">
        <v>4593</v>
      </c>
      <c r="B1925" s="419" t="s">
        <v>592</v>
      </c>
      <c r="C1925" s="423">
        <v>0</v>
      </c>
      <c r="D1925" s="423">
        <v>0</v>
      </c>
      <c r="E1925" s="423">
        <v>0</v>
      </c>
      <c r="F1925" s="423">
        <v>0</v>
      </c>
      <c r="G1925" s="423">
        <v>0</v>
      </c>
      <c r="H1925" s="423">
        <v>0</v>
      </c>
    </row>
    <row r="1926" spans="1:8" x14ac:dyDescent="0.3">
      <c r="A1926" s="419" t="s">
        <v>4594</v>
      </c>
      <c r="B1926" s="419" t="s">
        <v>563</v>
      </c>
      <c r="C1926" s="423">
        <v>0</v>
      </c>
      <c r="D1926" s="423">
        <v>0</v>
      </c>
      <c r="E1926" s="423">
        <v>0</v>
      </c>
      <c r="F1926" s="423">
        <v>0</v>
      </c>
      <c r="G1926" s="423">
        <v>0</v>
      </c>
      <c r="H1926" s="423">
        <v>0</v>
      </c>
    </row>
    <row r="1927" spans="1:8" x14ac:dyDescent="0.3">
      <c r="A1927" s="419" t="s">
        <v>2307</v>
      </c>
      <c r="B1927" s="419" t="s">
        <v>595</v>
      </c>
      <c r="C1927" s="423">
        <v>15</v>
      </c>
      <c r="D1927" s="423">
        <v>15</v>
      </c>
      <c r="E1927" s="423">
        <v>0</v>
      </c>
      <c r="F1927" s="423">
        <v>0</v>
      </c>
      <c r="G1927" s="423">
        <v>15</v>
      </c>
      <c r="H1927" s="423">
        <v>0</v>
      </c>
    </row>
    <row r="1928" spans="1:8" x14ac:dyDescent="0.3">
      <c r="A1928" s="419" t="s">
        <v>4595</v>
      </c>
      <c r="B1928" s="419" t="s">
        <v>2745</v>
      </c>
      <c r="C1928" s="423">
        <v>0</v>
      </c>
      <c r="D1928" s="423">
        <v>0</v>
      </c>
      <c r="E1928" s="423">
        <v>0</v>
      </c>
      <c r="F1928" s="423">
        <v>0</v>
      </c>
      <c r="G1928" s="423">
        <v>0</v>
      </c>
      <c r="H1928" s="423">
        <v>0</v>
      </c>
    </row>
    <row r="1929" spans="1:8" x14ac:dyDescent="0.3">
      <c r="A1929" s="419" t="s">
        <v>4596</v>
      </c>
      <c r="B1929" s="419" t="s">
        <v>761</v>
      </c>
      <c r="C1929" s="423">
        <v>0</v>
      </c>
      <c r="D1929" s="423">
        <v>0</v>
      </c>
      <c r="E1929" s="423">
        <v>0</v>
      </c>
      <c r="F1929" s="423">
        <v>0</v>
      </c>
      <c r="G1929" s="423">
        <v>0</v>
      </c>
      <c r="H1929" s="423">
        <v>0</v>
      </c>
    </row>
    <row r="1930" spans="1:8" x14ac:dyDescent="0.3">
      <c r="A1930" s="419" t="s">
        <v>2308</v>
      </c>
      <c r="B1930" s="419" t="s">
        <v>907</v>
      </c>
      <c r="C1930" s="423">
        <v>9504</v>
      </c>
      <c r="D1930" s="423">
        <v>9504</v>
      </c>
      <c r="E1930" s="423">
        <v>826.84</v>
      </c>
      <c r="F1930" s="423">
        <v>826.84</v>
      </c>
      <c r="G1930" s="423">
        <v>8677.16</v>
      </c>
      <c r="H1930" s="423">
        <v>8.6999999999999993</v>
      </c>
    </row>
    <row r="1931" spans="1:8" x14ac:dyDescent="0.3">
      <c r="A1931" s="419" t="s">
        <v>2309</v>
      </c>
      <c r="B1931" s="419" t="s">
        <v>765</v>
      </c>
      <c r="C1931" s="423">
        <v>159805</v>
      </c>
      <c r="D1931" s="423">
        <v>159805</v>
      </c>
      <c r="E1931" s="423">
        <v>49956.58</v>
      </c>
      <c r="F1931" s="423">
        <v>85393.55</v>
      </c>
      <c r="G1931" s="423">
        <v>74411.45</v>
      </c>
      <c r="H1931" s="423">
        <v>53.44</v>
      </c>
    </row>
    <row r="1932" spans="1:8" x14ac:dyDescent="0.3">
      <c r="A1932" s="419" t="s">
        <v>2310</v>
      </c>
      <c r="B1932" s="419" t="s">
        <v>258</v>
      </c>
      <c r="C1932" s="423">
        <v>15980</v>
      </c>
      <c r="D1932" s="423">
        <v>15980</v>
      </c>
      <c r="E1932" s="423">
        <v>1546.59</v>
      </c>
      <c r="F1932" s="423">
        <v>2898.18</v>
      </c>
      <c r="G1932" s="423">
        <v>13081.82</v>
      </c>
      <c r="H1932" s="423">
        <v>18.14</v>
      </c>
    </row>
    <row r="1933" spans="1:8" x14ac:dyDescent="0.3">
      <c r="A1933" s="419" t="s">
        <v>2311</v>
      </c>
      <c r="B1933" s="419" t="s">
        <v>1599</v>
      </c>
      <c r="C1933" s="423">
        <v>5156</v>
      </c>
      <c r="D1933" s="423">
        <v>5156</v>
      </c>
      <c r="E1933" s="423">
        <v>0</v>
      </c>
      <c r="F1933" s="423">
        <v>0</v>
      </c>
      <c r="G1933" s="423">
        <v>5156</v>
      </c>
      <c r="H1933" s="423">
        <v>0</v>
      </c>
    </row>
    <row r="1934" spans="1:8" x14ac:dyDescent="0.3">
      <c r="A1934" s="419" t="s">
        <v>2312</v>
      </c>
      <c r="B1934" s="419" t="s">
        <v>1611</v>
      </c>
      <c r="C1934" s="423">
        <v>52799</v>
      </c>
      <c r="D1934" s="423">
        <v>52799</v>
      </c>
      <c r="E1934" s="423">
        <v>13295.36</v>
      </c>
      <c r="F1934" s="423">
        <v>13280.11</v>
      </c>
      <c r="G1934" s="423">
        <v>39518.89</v>
      </c>
      <c r="H1934" s="423">
        <v>25.15</v>
      </c>
    </row>
    <row r="1935" spans="1:8" x14ac:dyDescent="0.3">
      <c r="A1935" s="419" t="s">
        <v>2313</v>
      </c>
      <c r="B1935" s="419" t="s">
        <v>1613</v>
      </c>
      <c r="C1935" s="423">
        <v>31680</v>
      </c>
      <c r="D1935" s="423">
        <v>31680</v>
      </c>
      <c r="E1935" s="423">
        <v>2206.5700000000002</v>
      </c>
      <c r="F1935" s="423">
        <v>6960.59</v>
      </c>
      <c r="G1935" s="423">
        <v>24719.41</v>
      </c>
      <c r="H1935" s="423">
        <v>21.97</v>
      </c>
    </row>
    <row r="1936" spans="1:8" x14ac:dyDescent="0.3">
      <c r="A1936" s="419" t="s">
        <v>2314</v>
      </c>
      <c r="B1936" s="419" t="s">
        <v>1615</v>
      </c>
      <c r="C1936" s="423">
        <v>42240</v>
      </c>
      <c r="D1936" s="423">
        <v>42240</v>
      </c>
      <c r="E1936" s="423">
        <v>15555.58</v>
      </c>
      <c r="F1936" s="423">
        <v>25536.77</v>
      </c>
      <c r="G1936" s="423">
        <v>16703.23</v>
      </c>
      <c r="H1936" s="423">
        <v>60.46</v>
      </c>
    </row>
    <row r="1937" spans="1:8" x14ac:dyDescent="0.3">
      <c r="A1937" s="419" t="s">
        <v>4597</v>
      </c>
      <c r="B1937" s="419" t="s">
        <v>4598</v>
      </c>
      <c r="C1937" s="423">
        <v>0</v>
      </c>
      <c r="D1937" s="423">
        <v>0</v>
      </c>
      <c r="E1937" s="423">
        <v>0</v>
      </c>
      <c r="F1937" s="423">
        <v>0</v>
      </c>
      <c r="G1937" s="423">
        <v>0</v>
      </c>
      <c r="H1937" s="423">
        <v>0</v>
      </c>
    </row>
    <row r="1938" spans="1:8" x14ac:dyDescent="0.3">
      <c r="A1938" s="419" t="s">
        <v>2315</v>
      </c>
      <c r="B1938" s="419" t="s">
        <v>44</v>
      </c>
      <c r="C1938" s="423">
        <v>91643</v>
      </c>
      <c r="D1938" s="423">
        <v>91643</v>
      </c>
      <c r="E1938" s="423">
        <v>22910.76</v>
      </c>
      <c r="F1938" s="423">
        <v>45821.52</v>
      </c>
      <c r="G1938" s="423">
        <v>45821.48</v>
      </c>
      <c r="H1938" s="423">
        <v>50</v>
      </c>
    </row>
    <row r="1939" spans="1:8" x14ac:dyDescent="0.3">
      <c r="A1939" s="419" t="s">
        <v>2316</v>
      </c>
      <c r="B1939" s="419" t="s">
        <v>687</v>
      </c>
      <c r="C1939" s="423">
        <v>2025</v>
      </c>
      <c r="D1939" s="423">
        <v>2025</v>
      </c>
      <c r="E1939" s="423">
        <v>0</v>
      </c>
      <c r="F1939" s="423">
        <v>0</v>
      </c>
      <c r="G1939" s="423">
        <v>2025</v>
      </c>
      <c r="H1939" s="423">
        <v>0</v>
      </c>
    </row>
    <row r="1940" spans="1:8" x14ac:dyDescent="0.3">
      <c r="A1940" s="419" t="s">
        <v>2317</v>
      </c>
      <c r="B1940" s="419" t="s">
        <v>183</v>
      </c>
      <c r="C1940" s="423">
        <v>502</v>
      </c>
      <c r="D1940" s="423">
        <v>502</v>
      </c>
      <c r="E1940" s="423">
        <v>0</v>
      </c>
      <c r="F1940" s="423">
        <v>0</v>
      </c>
      <c r="G1940" s="423">
        <v>502</v>
      </c>
      <c r="H1940" s="423">
        <v>0</v>
      </c>
    </row>
    <row r="1941" spans="1:8" x14ac:dyDescent="0.3">
      <c r="A1941" s="419" t="s">
        <v>2318</v>
      </c>
      <c r="B1941" s="419" t="s">
        <v>1625</v>
      </c>
      <c r="C1941" s="423">
        <v>0</v>
      </c>
      <c r="D1941" s="423">
        <v>0</v>
      </c>
      <c r="E1941" s="423">
        <v>0</v>
      </c>
      <c r="F1941" s="423">
        <v>611</v>
      </c>
      <c r="G1941" s="423">
        <v>-611</v>
      </c>
      <c r="H1941" s="423">
        <v>100</v>
      </c>
    </row>
    <row r="1942" spans="1:8" x14ac:dyDescent="0.3">
      <c r="A1942" s="419" t="s">
        <v>2319</v>
      </c>
      <c r="B1942" s="419" t="s">
        <v>600</v>
      </c>
      <c r="C1942" s="423">
        <v>97000</v>
      </c>
      <c r="D1942" s="423">
        <v>117000</v>
      </c>
      <c r="E1942" s="423">
        <v>42372.27</v>
      </c>
      <c r="F1942" s="423">
        <v>104205.44</v>
      </c>
      <c r="G1942" s="423">
        <v>12794.56</v>
      </c>
      <c r="H1942" s="423">
        <v>89.06</v>
      </c>
    </row>
    <row r="1943" spans="1:8" x14ac:dyDescent="0.3">
      <c r="A1943" s="419" t="s">
        <v>4599</v>
      </c>
      <c r="B1943" s="419" t="s">
        <v>262</v>
      </c>
      <c r="C1943" s="423">
        <v>0</v>
      </c>
      <c r="D1943" s="423">
        <v>0</v>
      </c>
      <c r="E1943" s="423">
        <v>0</v>
      </c>
      <c r="F1943" s="423">
        <v>0</v>
      </c>
      <c r="G1943" s="423">
        <v>0</v>
      </c>
      <c r="H1943" s="423">
        <v>0</v>
      </c>
    </row>
    <row r="1944" spans="1:8" x14ac:dyDescent="0.3">
      <c r="A1944" s="419" t="s">
        <v>4600</v>
      </c>
      <c r="B1944" s="419" t="s">
        <v>2785</v>
      </c>
      <c r="C1944" s="423">
        <v>0</v>
      </c>
      <c r="D1944" s="423">
        <v>0</v>
      </c>
      <c r="E1944" s="423">
        <v>0</v>
      </c>
      <c r="F1944" s="423">
        <v>0</v>
      </c>
      <c r="G1944" s="423">
        <v>0</v>
      </c>
      <c r="H1944" s="423">
        <v>0</v>
      </c>
    </row>
    <row r="1945" spans="1:8" x14ac:dyDescent="0.3">
      <c r="A1945" s="419" t="s">
        <v>4601</v>
      </c>
      <c r="B1945" s="419" t="s">
        <v>697</v>
      </c>
      <c r="C1945" s="423">
        <v>0</v>
      </c>
      <c r="D1945" s="423">
        <v>0</v>
      </c>
      <c r="E1945" s="423">
        <v>0</v>
      </c>
      <c r="F1945" s="423">
        <v>0</v>
      </c>
      <c r="G1945" s="423">
        <v>0</v>
      </c>
      <c r="H1945" s="423">
        <v>0</v>
      </c>
    </row>
    <row r="1946" spans="1:8" x14ac:dyDescent="0.3">
      <c r="A1946" s="419" t="s">
        <v>4602</v>
      </c>
      <c r="B1946" s="419" t="s">
        <v>55</v>
      </c>
      <c r="C1946" s="423">
        <v>0</v>
      </c>
      <c r="D1946" s="423">
        <v>0</v>
      </c>
      <c r="E1946" s="423">
        <v>1178.24</v>
      </c>
      <c r="F1946" s="423">
        <v>3567.15</v>
      </c>
      <c r="G1946" s="423">
        <v>-3567.15</v>
      </c>
      <c r="H1946" s="423">
        <v>100</v>
      </c>
    </row>
    <row r="1947" spans="1:8" x14ac:dyDescent="0.3">
      <c r="A1947" s="419" t="s">
        <v>4603</v>
      </c>
      <c r="B1947" s="419" t="s">
        <v>4604</v>
      </c>
      <c r="C1947" s="423">
        <v>0</v>
      </c>
      <c r="D1947" s="423">
        <v>0</v>
      </c>
      <c r="E1947" s="423">
        <v>0</v>
      </c>
      <c r="F1947" s="423">
        <v>0</v>
      </c>
      <c r="G1947" s="423">
        <v>0</v>
      </c>
      <c r="H1947" s="423">
        <v>0</v>
      </c>
    </row>
    <row r="1948" spans="1:8" x14ac:dyDescent="0.3">
      <c r="A1948" s="419" t="s">
        <v>4605</v>
      </c>
      <c r="B1948" s="419" t="s">
        <v>4606</v>
      </c>
      <c r="C1948" s="423">
        <v>0</v>
      </c>
      <c r="D1948" s="423">
        <v>0</v>
      </c>
      <c r="E1948" s="423">
        <v>0</v>
      </c>
      <c r="F1948" s="423">
        <v>0</v>
      </c>
      <c r="G1948" s="423">
        <v>0</v>
      </c>
      <c r="H1948" s="423">
        <v>0</v>
      </c>
    </row>
    <row r="1949" spans="1:8" x14ac:dyDescent="0.3">
      <c r="A1949" s="419" t="s">
        <v>2320</v>
      </c>
      <c r="B1949" s="419" t="s">
        <v>261</v>
      </c>
      <c r="C1949" s="423">
        <v>5283</v>
      </c>
      <c r="D1949" s="423">
        <v>5283</v>
      </c>
      <c r="E1949" s="423">
        <v>0</v>
      </c>
      <c r="F1949" s="423">
        <v>344.98</v>
      </c>
      <c r="G1949" s="423">
        <v>4938.0200000000004</v>
      </c>
      <c r="H1949" s="423">
        <v>6.53</v>
      </c>
    </row>
    <row r="1950" spans="1:8" x14ac:dyDescent="0.3">
      <c r="A1950" s="419" t="s">
        <v>2321</v>
      </c>
      <c r="B1950" s="419" t="s">
        <v>1617</v>
      </c>
      <c r="C1950" s="423">
        <v>31680</v>
      </c>
      <c r="D1950" s="423">
        <v>31680</v>
      </c>
      <c r="E1950" s="423">
        <v>0</v>
      </c>
      <c r="F1950" s="423">
        <v>0</v>
      </c>
      <c r="G1950" s="423">
        <v>31680</v>
      </c>
      <c r="H1950" s="423">
        <v>0</v>
      </c>
    </row>
    <row r="1951" spans="1:8" x14ac:dyDescent="0.3">
      <c r="A1951" s="419" t="s">
        <v>2322</v>
      </c>
      <c r="B1951" s="419" t="s">
        <v>330</v>
      </c>
      <c r="C1951" s="423">
        <v>9281</v>
      </c>
      <c r="D1951" s="423">
        <v>9281</v>
      </c>
      <c r="E1951" s="423">
        <v>8304.49</v>
      </c>
      <c r="F1951" s="423">
        <v>18087.57</v>
      </c>
      <c r="G1951" s="423">
        <v>-8806.57</v>
      </c>
      <c r="H1951" s="423">
        <v>194.89</v>
      </c>
    </row>
    <row r="1952" spans="1:8" x14ac:dyDescent="0.3">
      <c r="A1952" s="419" t="s">
        <v>2323</v>
      </c>
      <c r="B1952" s="419" t="s">
        <v>674</v>
      </c>
      <c r="C1952" s="423">
        <v>8250</v>
      </c>
      <c r="D1952" s="423">
        <v>8250</v>
      </c>
      <c r="E1952" s="423">
        <v>913.55</v>
      </c>
      <c r="F1952" s="423">
        <v>1538.4</v>
      </c>
      <c r="G1952" s="423">
        <v>6711.6</v>
      </c>
      <c r="H1952" s="423">
        <v>18.649999999999999</v>
      </c>
    </row>
    <row r="1953" spans="1:8" x14ac:dyDescent="0.3">
      <c r="A1953" s="419" t="s">
        <v>2324</v>
      </c>
      <c r="B1953" s="419" t="s">
        <v>676</v>
      </c>
      <c r="C1953" s="423">
        <v>2887</v>
      </c>
      <c r="D1953" s="423">
        <v>2887</v>
      </c>
      <c r="E1953" s="423">
        <v>0</v>
      </c>
      <c r="F1953" s="423">
        <v>711.11</v>
      </c>
      <c r="G1953" s="423">
        <v>2175.89</v>
      </c>
      <c r="H1953" s="423">
        <v>24.63</v>
      </c>
    </row>
    <row r="1954" spans="1:8" x14ac:dyDescent="0.3">
      <c r="A1954" s="419" t="s">
        <v>2325</v>
      </c>
      <c r="B1954" s="419" t="s">
        <v>1604</v>
      </c>
      <c r="C1954" s="423">
        <v>8250</v>
      </c>
      <c r="D1954" s="423">
        <v>8250</v>
      </c>
      <c r="E1954" s="423">
        <v>0</v>
      </c>
      <c r="F1954" s="423">
        <v>0</v>
      </c>
      <c r="G1954" s="423">
        <v>8250</v>
      </c>
      <c r="H1954" s="423">
        <v>0</v>
      </c>
    </row>
    <row r="1955" spans="1:8" x14ac:dyDescent="0.3">
      <c r="A1955" s="419" t="s">
        <v>2326</v>
      </c>
      <c r="B1955" s="419" t="s">
        <v>1619</v>
      </c>
      <c r="C1955" s="423">
        <v>42240</v>
      </c>
      <c r="D1955" s="423">
        <v>42240</v>
      </c>
      <c r="E1955" s="423">
        <v>1968.93</v>
      </c>
      <c r="F1955" s="423">
        <v>18817.79</v>
      </c>
      <c r="G1955" s="423">
        <v>23422.21</v>
      </c>
      <c r="H1955" s="423">
        <v>44.55</v>
      </c>
    </row>
    <row r="1956" spans="1:8" x14ac:dyDescent="0.3">
      <c r="A1956" s="419" t="s">
        <v>4607</v>
      </c>
      <c r="B1956" s="419" t="s">
        <v>575</v>
      </c>
      <c r="C1956" s="423">
        <v>0</v>
      </c>
      <c r="D1956" s="423">
        <v>0</v>
      </c>
      <c r="E1956" s="423">
        <v>0</v>
      </c>
      <c r="F1956" s="423">
        <v>0</v>
      </c>
      <c r="G1956" s="423">
        <v>0</v>
      </c>
      <c r="H1956" s="423">
        <v>0</v>
      </c>
    </row>
    <row r="1957" spans="1:8" x14ac:dyDescent="0.3">
      <c r="A1957" s="419" t="s">
        <v>4608</v>
      </c>
      <c r="B1957" s="419" t="s">
        <v>4335</v>
      </c>
      <c r="C1957" s="423">
        <v>0</v>
      </c>
      <c r="D1957" s="423">
        <v>0</v>
      </c>
      <c r="E1957" s="423">
        <v>0</v>
      </c>
      <c r="F1957" s="423">
        <v>0</v>
      </c>
      <c r="G1957" s="423">
        <v>0</v>
      </c>
      <c r="H1957" s="423">
        <v>0</v>
      </c>
    </row>
    <row r="1958" spans="1:8" x14ac:dyDescent="0.3">
      <c r="A1958" s="419" t="s">
        <v>4609</v>
      </c>
      <c r="B1958" s="419" t="s">
        <v>791</v>
      </c>
      <c r="C1958" s="423">
        <v>0</v>
      </c>
      <c r="D1958" s="423">
        <v>0</v>
      </c>
      <c r="E1958" s="423">
        <v>0</v>
      </c>
      <c r="F1958" s="423">
        <v>0</v>
      </c>
      <c r="G1958" s="423">
        <v>0</v>
      </c>
      <c r="H1958" s="423">
        <v>0</v>
      </c>
    </row>
    <row r="1959" spans="1:8" x14ac:dyDescent="0.3">
      <c r="A1959" s="419" t="s">
        <v>4610</v>
      </c>
      <c r="B1959" s="419" t="s">
        <v>4611</v>
      </c>
      <c r="C1959" s="423">
        <v>0</v>
      </c>
      <c r="D1959" s="423">
        <v>0</v>
      </c>
      <c r="E1959" s="423">
        <v>0</v>
      </c>
      <c r="F1959" s="423">
        <v>0</v>
      </c>
      <c r="G1959" s="423">
        <v>0</v>
      </c>
      <c r="H1959" s="423">
        <v>0</v>
      </c>
    </row>
    <row r="1960" spans="1:8" x14ac:dyDescent="0.3">
      <c r="A1960" s="419" t="s">
        <v>4612</v>
      </c>
      <c r="B1960" s="419" t="s">
        <v>3948</v>
      </c>
      <c r="C1960" s="423">
        <v>0</v>
      </c>
      <c r="D1960" s="423">
        <v>0</v>
      </c>
      <c r="E1960" s="423">
        <v>0</v>
      </c>
      <c r="F1960" s="423">
        <v>0</v>
      </c>
      <c r="G1960" s="423">
        <v>0</v>
      </c>
      <c r="H1960" s="423">
        <v>0</v>
      </c>
    </row>
    <row r="1961" spans="1:8" x14ac:dyDescent="0.3">
      <c r="A1961" s="419" t="s">
        <v>2327</v>
      </c>
      <c r="B1961" s="419" t="s">
        <v>722</v>
      </c>
      <c r="C1961" s="423">
        <v>905743</v>
      </c>
      <c r="D1961" s="423">
        <v>822743</v>
      </c>
      <c r="E1961" s="423">
        <v>18553.02</v>
      </c>
      <c r="F1961" s="423">
        <v>100841.45</v>
      </c>
      <c r="G1961" s="423">
        <v>721901.55</v>
      </c>
      <c r="H1961" s="423">
        <v>12.26</v>
      </c>
    </row>
    <row r="1962" spans="1:8" x14ac:dyDescent="0.3">
      <c r="A1962" s="419" t="s">
        <v>4613</v>
      </c>
      <c r="B1962" s="419" t="s">
        <v>4614</v>
      </c>
      <c r="C1962" s="423">
        <v>0</v>
      </c>
      <c r="D1962" s="423">
        <v>0</v>
      </c>
      <c r="E1962" s="423">
        <v>0</v>
      </c>
      <c r="F1962" s="423">
        <v>0</v>
      </c>
      <c r="G1962" s="423">
        <v>0</v>
      </c>
      <c r="H1962" s="423">
        <v>0</v>
      </c>
    </row>
    <row r="1963" spans="1:8" x14ac:dyDescent="0.3">
      <c r="A1963" s="419" t="s">
        <v>4615</v>
      </c>
      <c r="B1963" s="419" t="s">
        <v>4616</v>
      </c>
      <c r="C1963" s="423">
        <v>0</v>
      </c>
      <c r="D1963" s="423">
        <v>0</v>
      </c>
      <c r="E1963" s="423">
        <v>0</v>
      </c>
      <c r="F1963" s="423">
        <v>0</v>
      </c>
      <c r="G1963" s="423">
        <v>0</v>
      </c>
      <c r="H1963" s="423">
        <v>0</v>
      </c>
    </row>
    <row r="1964" spans="1:8" x14ac:dyDescent="0.3">
      <c r="A1964" s="419" t="s">
        <v>2328</v>
      </c>
      <c r="B1964" s="419" t="s">
        <v>794</v>
      </c>
      <c r="C1964" s="423">
        <v>41250</v>
      </c>
      <c r="D1964" s="423">
        <v>41250</v>
      </c>
      <c r="E1964" s="423">
        <v>560.83000000000004</v>
      </c>
      <c r="F1964" s="423">
        <v>18435.8</v>
      </c>
      <c r="G1964" s="423">
        <v>22814.2</v>
      </c>
      <c r="H1964" s="423">
        <v>44.69</v>
      </c>
    </row>
    <row r="1965" spans="1:8" x14ac:dyDescent="0.3">
      <c r="A1965" s="419" t="s">
        <v>2329</v>
      </c>
      <c r="B1965" s="419" t="s">
        <v>646</v>
      </c>
      <c r="C1965" s="423">
        <v>3094</v>
      </c>
      <c r="D1965" s="423">
        <v>3094</v>
      </c>
      <c r="E1965" s="423">
        <v>8500</v>
      </c>
      <c r="F1965" s="423">
        <v>13288</v>
      </c>
      <c r="G1965" s="423">
        <v>-10194</v>
      </c>
      <c r="H1965" s="423">
        <v>429.48</v>
      </c>
    </row>
    <row r="1966" spans="1:8" x14ac:dyDescent="0.3">
      <c r="A1966" s="419" t="s">
        <v>4617</v>
      </c>
      <c r="B1966" s="419" t="s">
        <v>3328</v>
      </c>
      <c r="C1966" s="424">
        <v>0</v>
      </c>
      <c r="D1966" s="424">
        <v>0</v>
      </c>
      <c r="E1966" s="424">
        <v>0</v>
      </c>
      <c r="F1966" s="424">
        <v>0</v>
      </c>
      <c r="G1966" s="424">
        <v>0</v>
      </c>
      <c r="H1966" s="424">
        <v>0</v>
      </c>
    </row>
    <row r="1967" spans="1:8" x14ac:dyDescent="0.3">
      <c r="A1967" s="419" t="s">
        <v>1631</v>
      </c>
      <c r="B1967" s="425"/>
      <c r="C1967" s="423"/>
      <c r="D1967" s="423"/>
      <c r="E1967" s="423"/>
      <c r="F1967" s="423"/>
      <c r="G1967" s="423"/>
      <c r="H1967" s="423"/>
    </row>
    <row r="1969" spans="1:8" x14ac:dyDescent="0.3">
      <c r="A1969" s="419" t="s">
        <v>975</v>
      </c>
      <c r="B1969" s="425"/>
      <c r="C1969" s="423">
        <v>1373147</v>
      </c>
      <c r="D1969" s="423">
        <v>1373147</v>
      </c>
      <c r="E1969" s="423">
        <v>104939.84</v>
      </c>
      <c r="F1969" s="423">
        <v>310841.21000000002</v>
      </c>
      <c r="G1969" s="423">
        <v>1062305.79</v>
      </c>
      <c r="H1969" s="423">
        <v>22.64</v>
      </c>
    </row>
    <row r="1970" spans="1:8" x14ac:dyDescent="0.3">
      <c r="A1970" s="419" t="s">
        <v>976</v>
      </c>
      <c r="B1970" s="425"/>
      <c r="C1970" s="424">
        <v>1566307</v>
      </c>
      <c r="D1970" s="424">
        <v>1503307</v>
      </c>
      <c r="E1970" s="424">
        <v>188649.61</v>
      </c>
      <c r="F1970" s="424">
        <v>461166.25</v>
      </c>
      <c r="G1970" s="424">
        <v>1042140.75</v>
      </c>
      <c r="H1970" s="424">
        <v>30.68</v>
      </c>
    </row>
    <row r="1971" spans="1:8" x14ac:dyDescent="0.3">
      <c r="A1971" s="419" t="s">
        <v>977</v>
      </c>
      <c r="B1971" s="425"/>
      <c r="C1971" s="423">
        <v>-193160</v>
      </c>
      <c r="D1971" s="423">
        <v>-130160</v>
      </c>
      <c r="E1971" s="423">
        <v>-83709.77</v>
      </c>
      <c r="F1971" s="423">
        <v>-150325.04</v>
      </c>
      <c r="G1971" s="423">
        <v>20165.04</v>
      </c>
      <c r="H1971" s="423">
        <v>115.49</v>
      </c>
    </row>
    <row r="1973" spans="1:8" x14ac:dyDescent="0.3">
      <c r="A1973" s="419" t="s">
        <v>422</v>
      </c>
      <c r="B1973" s="418"/>
      <c r="C1973" s="418"/>
      <c r="D1973" s="418"/>
      <c r="E1973" s="418"/>
      <c r="F1973" s="418"/>
      <c r="G1973" s="418"/>
      <c r="H1973" s="418"/>
    </row>
    <row r="1974" spans="1:8" x14ac:dyDescent="0.3">
      <c r="A1974" s="419" t="s">
        <v>4618</v>
      </c>
      <c r="B1974" s="419" t="s">
        <v>2492</v>
      </c>
      <c r="C1974" s="423">
        <v>0</v>
      </c>
      <c r="D1974" s="423">
        <v>0</v>
      </c>
      <c r="E1974" s="423">
        <v>12.09</v>
      </c>
      <c r="F1974" s="423">
        <v>28.1</v>
      </c>
      <c r="G1974" s="423">
        <v>-28.1</v>
      </c>
      <c r="H1974" s="423">
        <v>100</v>
      </c>
    </row>
    <row r="1975" spans="1:8" x14ac:dyDescent="0.3">
      <c r="A1975" s="419" t="s">
        <v>4619</v>
      </c>
      <c r="B1975" s="419" t="s">
        <v>2646</v>
      </c>
      <c r="C1975" s="423">
        <v>0</v>
      </c>
      <c r="D1975" s="423">
        <v>0</v>
      </c>
      <c r="E1975" s="423">
        <v>0</v>
      </c>
      <c r="F1975" s="423">
        <v>0</v>
      </c>
      <c r="G1975" s="423">
        <v>0</v>
      </c>
      <c r="H1975" s="423">
        <v>0</v>
      </c>
    </row>
    <row r="1976" spans="1:8" x14ac:dyDescent="0.3">
      <c r="A1976" s="419" t="s">
        <v>4620</v>
      </c>
      <c r="B1976" s="419" t="s">
        <v>1646</v>
      </c>
      <c r="C1976" s="423">
        <v>0</v>
      </c>
      <c r="D1976" s="423">
        <v>0</v>
      </c>
      <c r="E1976" s="423">
        <v>0</v>
      </c>
      <c r="F1976" s="423">
        <v>0</v>
      </c>
      <c r="G1976" s="423">
        <v>0</v>
      </c>
      <c r="H1976" s="423">
        <v>0</v>
      </c>
    </row>
    <row r="1977" spans="1:8" x14ac:dyDescent="0.3">
      <c r="A1977" s="419" t="s">
        <v>4621</v>
      </c>
      <c r="B1977" s="419" t="s">
        <v>4622</v>
      </c>
      <c r="C1977" s="423">
        <v>0</v>
      </c>
      <c r="D1977" s="423">
        <v>0</v>
      </c>
      <c r="E1977" s="423">
        <v>0</v>
      </c>
      <c r="F1977" s="423">
        <v>0</v>
      </c>
      <c r="G1977" s="423">
        <v>0</v>
      </c>
      <c r="H1977" s="423">
        <v>0</v>
      </c>
    </row>
    <row r="1978" spans="1:8" x14ac:dyDescent="0.3">
      <c r="A1978" s="419" t="s">
        <v>2330</v>
      </c>
      <c r="B1978" s="419" t="s">
        <v>1633</v>
      </c>
      <c r="C1978" s="423">
        <v>420000</v>
      </c>
      <c r="D1978" s="423">
        <v>420000</v>
      </c>
      <c r="E1978" s="423">
        <v>44928.99</v>
      </c>
      <c r="F1978" s="423">
        <v>181818.08</v>
      </c>
      <c r="G1978" s="423">
        <v>238181.92</v>
      </c>
      <c r="H1978" s="423">
        <v>43.29</v>
      </c>
    </row>
    <row r="1979" spans="1:8" x14ac:dyDescent="0.3">
      <c r="A1979" s="419" t="s">
        <v>2331</v>
      </c>
      <c r="B1979" s="419" t="s">
        <v>244</v>
      </c>
      <c r="C1979" s="423">
        <v>778711</v>
      </c>
      <c r="D1979" s="423">
        <v>778711</v>
      </c>
      <c r="E1979" s="423">
        <v>183539.23</v>
      </c>
      <c r="F1979" s="423">
        <v>342246.03</v>
      </c>
      <c r="G1979" s="423">
        <v>436464.97</v>
      </c>
      <c r="H1979" s="423">
        <v>43.95</v>
      </c>
    </row>
    <row r="1980" spans="1:8" x14ac:dyDescent="0.3">
      <c r="A1980" s="419" t="s">
        <v>4623</v>
      </c>
      <c r="B1980" s="419" t="s">
        <v>4493</v>
      </c>
      <c r="C1980" s="423">
        <v>0</v>
      </c>
      <c r="D1980" s="423">
        <v>0</v>
      </c>
      <c r="E1980" s="423">
        <v>0</v>
      </c>
      <c r="F1980" s="423">
        <v>0</v>
      </c>
      <c r="G1980" s="423">
        <v>0</v>
      </c>
      <c r="H1980" s="423">
        <v>0</v>
      </c>
    </row>
    <row r="1981" spans="1:8" x14ac:dyDescent="0.3">
      <c r="A1981" s="419" t="s">
        <v>2332</v>
      </c>
      <c r="B1981" s="419" t="s">
        <v>800</v>
      </c>
      <c r="C1981" s="423">
        <v>30000</v>
      </c>
      <c r="D1981" s="423">
        <v>30000</v>
      </c>
      <c r="E1981" s="423">
        <v>10883.77</v>
      </c>
      <c r="F1981" s="423">
        <v>21204.04</v>
      </c>
      <c r="G1981" s="423">
        <v>8795.9599999999991</v>
      </c>
      <c r="H1981" s="423">
        <v>70.680000000000007</v>
      </c>
    </row>
    <row r="1982" spans="1:8" x14ac:dyDescent="0.3">
      <c r="A1982" s="419" t="s">
        <v>2333</v>
      </c>
      <c r="B1982" s="419" t="s">
        <v>53</v>
      </c>
      <c r="C1982" s="423">
        <v>1058711</v>
      </c>
      <c r="D1982" s="423">
        <v>1058711</v>
      </c>
      <c r="E1982" s="423">
        <v>289429.59999999998</v>
      </c>
      <c r="F1982" s="423">
        <v>616666.61</v>
      </c>
      <c r="G1982" s="423">
        <v>442044.39</v>
      </c>
      <c r="H1982" s="423">
        <v>58.25</v>
      </c>
    </row>
    <row r="1983" spans="1:8" x14ac:dyDescent="0.3">
      <c r="A1983" s="419" t="s">
        <v>2334</v>
      </c>
      <c r="B1983" s="419" t="s">
        <v>1639</v>
      </c>
      <c r="C1983" s="424">
        <v>110000</v>
      </c>
      <c r="D1983" s="424">
        <v>110000</v>
      </c>
      <c r="E1983" s="424">
        <v>-3640.8</v>
      </c>
      <c r="F1983" s="424">
        <v>-4538.6000000000004</v>
      </c>
      <c r="G1983" s="424">
        <v>114538.6</v>
      </c>
      <c r="H1983" s="424">
        <v>-4.13</v>
      </c>
    </row>
    <row r="1984" spans="1:8" x14ac:dyDescent="0.3">
      <c r="A1984" s="419" t="s">
        <v>1640</v>
      </c>
      <c r="B1984" s="425"/>
      <c r="C1984" s="423"/>
      <c r="D1984" s="423"/>
      <c r="E1984" s="423"/>
      <c r="F1984" s="423"/>
      <c r="G1984" s="423"/>
      <c r="H1984" s="423"/>
    </row>
    <row r="1986" spans="1:8" x14ac:dyDescent="0.3">
      <c r="A1986" s="419" t="s">
        <v>975</v>
      </c>
      <c r="B1986" s="425"/>
      <c r="C1986" s="423">
        <v>1198711</v>
      </c>
      <c r="D1986" s="423">
        <v>1198711</v>
      </c>
      <c r="E1986" s="423">
        <v>228480.31</v>
      </c>
      <c r="F1986" s="423">
        <v>524092.21</v>
      </c>
      <c r="G1986" s="423">
        <v>674618.79</v>
      </c>
      <c r="H1986" s="423">
        <v>43.72</v>
      </c>
    </row>
    <row r="1987" spans="1:8" x14ac:dyDescent="0.3">
      <c r="A1987" s="419" t="s">
        <v>976</v>
      </c>
      <c r="B1987" s="425"/>
      <c r="C1987" s="424">
        <v>1198711</v>
      </c>
      <c r="D1987" s="424">
        <v>1198711</v>
      </c>
      <c r="E1987" s="424">
        <v>296672.57</v>
      </c>
      <c r="F1987" s="424">
        <v>633332.05000000005</v>
      </c>
      <c r="G1987" s="424">
        <v>565378.94999999995</v>
      </c>
      <c r="H1987" s="424">
        <v>52.83</v>
      </c>
    </row>
    <row r="1988" spans="1:8" x14ac:dyDescent="0.3">
      <c r="A1988" s="419" t="s">
        <v>977</v>
      </c>
      <c r="B1988" s="425"/>
      <c r="C1988" s="423">
        <v>0</v>
      </c>
      <c r="D1988" s="423">
        <v>0</v>
      </c>
      <c r="E1988" s="423">
        <v>-68192.259999999995</v>
      </c>
      <c r="F1988" s="423">
        <v>-109239.84</v>
      </c>
      <c r="G1988" s="423">
        <v>109239.84</v>
      </c>
      <c r="H1988" s="423">
        <v>100</v>
      </c>
    </row>
    <row r="1990" spans="1:8" x14ac:dyDescent="0.3">
      <c r="A1990" s="425"/>
      <c r="B1990" s="418"/>
      <c r="C1990" s="418"/>
      <c r="D1990" s="418"/>
      <c r="E1990" s="418"/>
      <c r="F1990" s="418"/>
      <c r="G1990" s="418"/>
      <c r="H1990" s="418"/>
    </row>
    <row r="1992" spans="1:8" x14ac:dyDescent="0.3">
      <c r="A1992" s="419" t="s">
        <v>1648</v>
      </c>
      <c r="B1992" s="425"/>
      <c r="C1992" s="423">
        <v>31217527</v>
      </c>
      <c r="D1992" s="423">
        <v>35506098</v>
      </c>
      <c r="E1992" s="423">
        <v>6295106.0499999998</v>
      </c>
      <c r="F1992" s="423">
        <v>24075590.800000001</v>
      </c>
      <c r="G1992" s="423">
        <v>11430507.199999999</v>
      </c>
      <c r="H1992" s="423">
        <v>67.81</v>
      </c>
    </row>
    <row r="1993" spans="1:8" x14ac:dyDescent="0.3">
      <c r="A1993" s="419" t="s">
        <v>1649</v>
      </c>
      <c r="B1993" s="425"/>
      <c r="C1993" s="424">
        <v>32197628</v>
      </c>
      <c r="D1993" s="424">
        <v>37936113.859999999</v>
      </c>
      <c r="E1993" s="424">
        <v>9683884.4499999993</v>
      </c>
      <c r="F1993" s="424">
        <v>17719258.280000001</v>
      </c>
      <c r="G1993" s="424">
        <v>20216855.579999998</v>
      </c>
      <c r="H1993" s="424">
        <v>46.71</v>
      </c>
    </row>
    <row r="1994" spans="1:8" x14ac:dyDescent="0.3">
      <c r="A1994" s="419" t="s">
        <v>977</v>
      </c>
      <c r="B1994" s="425"/>
      <c r="C1994" s="423">
        <v>-980101</v>
      </c>
      <c r="D1994" s="423">
        <v>-2430015.86</v>
      </c>
      <c r="E1994" s="423">
        <v>-3388778.4</v>
      </c>
      <c r="F1994" s="423">
        <v>6356332.5199999996</v>
      </c>
      <c r="G1994" s="423">
        <v>-8786348.3800000008</v>
      </c>
      <c r="H1994" s="423">
        <v>261.58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CC452-141C-496D-8763-EDB73836F38E}">
  <sheetPr>
    <tabColor rgb="FFFFC000"/>
  </sheetPr>
  <dimension ref="A1:G825"/>
  <sheetViews>
    <sheetView workbookViewId="0">
      <pane ySplit="7" topLeftCell="A140" activePane="bottomLeft" state="frozen"/>
      <selection sqref="A1:G1011"/>
      <selection pane="bottomLeft" sqref="A1:G825"/>
    </sheetView>
  </sheetViews>
  <sheetFormatPr defaultColWidth="9.109375" defaultRowHeight="14.4" x14ac:dyDescent="0.3"/>
  <cols>
    <col min="1" max="1" width="27.5546875" style="373" customWidth="1"/>
    <col min="2" max="2" width="34.77734375" style="373" customWidth="1"/>
    <col min="3" max="3" width="16.21875" style="373" bestFit="1" customWidth="1"/>
    <col min="4" max="4" width="14.6640625" style="373" customWidth="1"/>
    <col min="5" max="6" width="14.5546875" style="373" bestFit="1" customWidth="1"/>
    <col min="7" max="7" width="10.109375" style="373" customWidth="1"/>
    <col min="8" max="16384" width="9.109375" style="373"/>
  </cols>
  <sheetData>
    <row r="1" spans="1:7" x14ac:dyDescent="0.3">
      <c r="A1" s="427" t="s">
        <v>2490</v>
      </c>
      <c r="B1" s="426"/>
      <c r="C1" s="426"/>
      <c r="D1" s="426"/>
      <c r="E1" s="426"/>
      <c r="F1" s="426"/>
      <c r="G1" s="426"/>
    </row>
    <row r="2" spans="1:7" x14ac:dyDescent="0.3">
      <c r="A2" s="427" t="s">
        <v>4993</v>
      </c>
      <c r="B2" s="426"/>
      <c r="C2" s="426"/>
      <c r="D2" s="426"/>
      <c r="E2" s="426"/>
      <c r="F2" s="426"/>
      <c r="G2" s="426"/>
    </row>
    <row r="3" spans="1:7" x14ac:dyDescent="0.3">
      <c r="A3" s="427" t="s">
        <v>441</v>
      </c>
      <c r="B3" s="426"/>
      <c r="C3" s="426"/>
      <c r="D3" s="426"/>
      <c r="E3" s="426"/>
      <c r="F3" s="426"/>
      <c r="G3" s="426"/>
    </row>
    <row r="5" spans="1:7" x14ac:dyDescent="0.3">
      <c r="A5" s="427" t="s">
        <v>193</v>
      </c>
      <c r="B5" s="427" t="s">
        <v>193</v>
      </c>
      <c r="C5" s="429" t="s">
        <v>193</v>
      </c>
      <c r="D5" s="429" t="s">
        <v>193</v>
      </c>
      <c r="E5" s="429" t="s">
        <v>5011</v>
      </c>
      <c r="F5" s="429" t="s">
        <v>193</v>
      </c>
      <c r="G5" s="429" t="s">
        <v>193</v>
      </c>
    </row>
    <row r="6" spans="1:7" x14ac:dyDescent="0.3">
      <c r="A6" s="427" t="s">
        <v>193</v>
      </c>
      <c r="B6" s="427" t="s">
        <v>193</v>
      </c>
      <c r="C6" s="429" t="s">
        <v>347</v>
      </c>
      <c r="D6" s="429" t="s">
        <v>5012</v>
      </c>
      <c r="E6" s="429" t="s">
        <v>5013</v>
      </c>
      <c r="F6" s="429" t="s">
        <v>5014</v>
      </c>
      <c r="G6" s="429" t="s">
        <v>5015</v>
      </c>
    </row>
    <row r="7" spans="1:7" x14ac:dyDescent="0.3">
      <c r="A7" s="428" t="s">
        <v>40</v>
      </c>
      <c r="B7" s="428" t="s">
        <v>442</v>
      </c>
      <c r="C7" s="430" t="s">
        <v>5016</v>
      </c>
      <c r="D7" s="430" t="s">
        <v>5020</v>
      </c>
      <c r="E7" s="430" t="s">
        <v>5020</v>
      </c>
      <c r="F7" s="430" t="s">
        <v>298</v>
      </c>
      <c r="G7" s="430" t="s">
        <v>5017</v>
      </c>
    </row>
    <row r="9" spans="1:7" x14ac:dyDescent="0.3">
      <c r="A9" s="427" t="s">
        <v>346</v>
      </c>
      <c r="B9" s="431"/>
      <c r="C9" s="432"/>
      <c r="D9" s="432"/>
      <c r="E9" s="432"/>
      <c r="F9" s="432"/>
      <c r="G9" s="432"/>
    </row>
    <row r="10" spans="1:7" x14ac:dyDescent="0.3">
      <c r="A10" s="427" t="s">
        <v>444</v>
      </c>
      <c r="B10" s="427" t="s">
        <v>43</v>
      </c>
      <c r="C10" s="432">
        <v>9633776</v>
      </c>
      <c r="D10" s="432">
        <v>9633776.2599999998</v>
      </c>
      <c r="E10" s="432">
        <v>304247.44</v>
      </c>
      <c r="F10" s="432">
        <v>-0.26</v>
      </c>
      <c r="G10" s="432">
        <v>100</v>
      </c>
    </row>
    <row r="11" spans="1:7" x14ac:dyDescent="0.3">
      <c r="A11" s="427" t="s">
        <v>4624</v>
      </c>
      <c r="B11" s="427" t="s">
        <v>2552</v>
      </c>
      <c r="C11" s="432">
        <v>0</v>
      </c>
      <c r="D11" s="432">
        <v>0</v>
      </c>
      <c r="E11" s="432">
        <v>0</v>
      </c>
      <c r="F11" s="432">
        <v>0</v>
      </c>
      <c r="G11" s="432">
        <v>0</v>
      </c>
    </row>
    <row r="12" spans="1:7" x14ac:dyDescent="0.3">
      <c r="A12" s="427" t="s">
        <v>4625</v>
      </c>
      <c r="B12" s="427" t="s">
        <v>2554</v>
      </c>
      <c r="C12" s="432">
        <v>0</v>
      </c>
      <c r="D12" s="432">
        <v>0</v>
      </c>
      <c r="E12" s="432">
        <v>0</v>
      </c>
      <c r="F12" s="432">
        <v>0</v>
      </c>
      <c r="G12" s="432">
        <v>0</v>
      </c>
    </row>
    <row r="13" spans="1:7" x14ac:dyDescent="0.3">
      <c r="A13" s="427" t="s">
        <v>4626</v>
      </c>
      <c r="B13" s="427" t="s">
        <v>2556</v>
      </c>
      <c r="C13" s="432">
        <v>0</v>
      </c>
      <c r="D13" s="432">
        <v>0</v>
      </c>
      <c r="E13" s="432">
        <v>0</v>
      </c>
      <c r="F13" s="432">
        <v>0</v>
      </c>
      <c r="G13" s="432">
        <v>0</v>
      </c>
    </row>
    <row r="14" spans="1:7" x14ac:dyDescent="0.3">
      <c r="A14" s="427" t="s">
        <v>4627</v>
      </c>
      <c r="B14" s="427" t="s">
        <v>2558</v>
      </c>
      <c r="C14" s="432">
        <v>0</v>
      </c>
      <c r="D14" s="432">
        <v>0</v>
      </c>
      <c r="E14" s="432">
        <v>0</v>
      </c>
      <c r="F14" s="432">
        <v>0</v>
      </c>
      <c r="G14" s="432">
        <v>0</v>
      </c>
    </row>
    <row r="15" spans="1:7" x14ac:dyDescent="0.3">
      <c r="A15" s="427" t="s">
        <v>445</v>
      </c>
      <c r="B15" s="427" t="s">
        <v>446</v>
      </c>
      <c r="C15" s="432">
        <v>50000</v>
      </c>
      <c r="D15" s="432">
        <v>30160.05</v>
      </c>
      <c r="E15" s="432">
        <v>30160.05</v>
      </c>
      <c r="F15" s="432">
        <v>19839.95</v>
      </c>
      <c r="G15" s="432">
        <v>60.32</v>
      </c>
    </row>
    <row r="16" spans="1:7" x14ac:dyDescent="0.3">
      <c r="A16" s="427" t="s">
        <v>447</v>
      </c>
      <c r="B16" s="427" t="s">
        <v>47</v>
      </c>
      <c r="C16" s="432">
        <v>292000</v>
      </c>
      <c r="D16" s="432">
        <v>270402.42</v>
      </c>
      <c r="E16" s="432">
        <v>10412.040000000001</v>
      </c>
      <c r="F16" s="432">
        <v>21597.58</v>
      </c>
      <c r="G16" s="432">
        <v>92.6</v>
      </c>
    </row>
    <row r="17" spans="1:7" x14ac:dyDescent="0.3">
      <c r="A17" s="427" t="s">
        <v>448</v>
      </c>
      <c r="B17" s="427" t="s">
        <v>48</v>
      </c>
      <c r="C17" s="432">
        <v>250000</v>
      </c>
      <c r="D17" s="432">
        <v>117736.17</v>
      </c>
      <c r="E17" s="432">
        <v>59372.9</v>
      </c>
      <c r="F17" s="432">
        <v>132263.82999999999</v>
      </c>
      <c r="G17" s="432">
        <v>47.09</v>
      </c>
    </row>
    <row r="18" spans="1:7" x14ac:dyDescent="0.3">
      <c r="A18" s="427" t="s">
        <v>4628</v>
      </c>
      <c r="B18" s="427" t="s">
        <v>2560</v>
      </c>
      <c r="C18" s="432">
        <v>0</v>
      </c>
      <c r="D18" s="432">
        <v>0</v>
      </c>
      <c r="E18" s="432">
        <v>0</v>
      </c>
      <c r="F18" s="432">
        <v>0</v>
      </c>
      <c r="G18" s="432">
        <v>0</v>
      </c>
    </row>
    <row r="19" spans="1:7" x14ac:dyDescent="0.3">
      <c r="A19" s="427" t="s">
        <v>449</v>
      </c>
      <c r="B19" s="427" t="s">
        <v>450</v>
      </c>
      <c r="C19" s="432">
        <v>1750</v>
      </c>
      <c r="D19" s="432">
        <v>1750</v>
      </c>
      <c r="E19" s="432">
        <v>1000</v>
      </c>
      <c r="F19" s="432">
        <v>0</v>
      </c>
      <c r="G19" s="432">
        <v>100</v>
      </c>
    </row>
    <row r="20" spans="1:7" x14ac:dyDescent="0.3">
      <c r="A20" s="427" t="s">
        <v>451</v>
      </c>
      <c r="B20" s="427" t="s">
        <v>452</v>
      </c>
      <c r="C20" s="432">
        <v>50</v>
      </c>
      <c r="D20" s="432">
        <v>0</v>
      </c>
      <c r="E20" s="432">
        <v>0</v>
      </c>
      <c r="F20" s="432">
        <v>50</v>
      </c>
      <c r="G20" s="432">
        <v>0</v>
      </c>
    </row>
    <row r="21" spans="1:7" x14ac:dyDescent="0.3">
      <c r="A21" s="427" t="s">
        <v>453</v>
      </c>
      <c r="B21" s="427" t="s">
        <v>454</v>
      </c>
      <c r="C21" s="432">
        <v>8749</v>
      </c>
      <c r="D21" s="432">
        <v>2080</v>
      </c>
      <c r="E21" s="432">
        <v>0</v>
      </c>
      <c r="F21" s="432">
        <v>6669</v>
      </c>
      <c r="G21" s="432">
        <v>23.77</v>
      </c>
    </row>
    <row r="22" spans="1:7" x14ac:dyDescent="0.3">
      <c r="A22" s="427" t="s">
        <v>455</v>
      </c>
      <c r="B22" s="427" t="s">
        <v>456</v>
      </c>
      <c r="C22" s="432">
        <v>206</v>
      </c>
      <c r="D22" s="432">
        <v>0</v>
      </c>
      <c r="E22" s="432">
        <v>0</v>
      </c>
      <c r="F22" s="432">
        <v>206</v>
      </c>
      <c r="G22" s="432">
        <v>0</v>
      </c>
    </row>
    <row r="23" spans="1:7" x14ac:dyDescent="0.3">
      <c r="A23" s="427" t="s">
        <v>457</v>
      </c>
      <c r="B23" s="427" t="s">
        <v>50</v>
      </c>
      <c r="C23" s="432">
        <v>160000</v>
      </c>
      <c r="D23" s="432">
        <v>71185.75</v>
      </c>
      <c r="E23" s="432">
        <v>33800.75</v>
      </c>
      <c r="F23" s="432">
        <v>88814.25</v>
      </c>
      <c r="G23" s="432">
        <v>44.49</v>
      </c>
    </row>
    <row r="24" spans="1:7" x14ac:dyDescent="0.3">
      <c r="A24" s="427" t="s">
        <v>458</v>
      </c>
      <c r="B24" s="427" t="s">
        <v>459</v>
      </c>
      <c r="C24" s="432">
        <v>50000</v>
      </c>
      <c r="D24" s="432">
        <v>24830</v>
      </c>
      <c r="E24" s="432">
        <v>12885</v>
      </c>
      <c r="F24" s="432">
        <v>25170</v>
      </c>
      <c r="G24" s="432">
        <v>49.66</v>
      </c>
    </row>
    <row r="25" spans="1:7" x14ac:dyDescent="0.3">
      <c r="A25" s="427" t="s">
        <v>460</v>
      </c>
      <c r="B25" s="427" t="s">
        <v>461</v>
      </c>
      <c r="C25" s="432">
        <v>50000</v>
      </c>
      <c r="D25" s="432">
        <v>22522.5</v>
      </c>
      <c r="E25" s="432">
        <v>11264.75</v>
      </c>
      <c r="F25" s="432">
        <v>27477.5</v>
      </c>
      <c r="G25" s="432">
        <v>45.05</v>
      </c>
    </row>
    <row r="26" spans="1:7" x14ac:dyDescent="0.3">
      <c r="A26" s="427" t="s">
        <v>462</v>
      </c>
      <c r="B26" s="427" t="s">
        <v>463</v>
      </c>
      <c r="C26" s="432">
        <v>25000</v>
      </c>
      <c r="D26" s="432">
        <v>14377.5</v>
      </c>
      <c r="E26" s="432">
        <v>7271.25</v>
      </c>
      <c r="F26" s="432">
        <v>10622.5</v>
      </c>
      <c r="G26" s="432">
        <v>57.51</v>
      </c>
    </row>
    <row r="27" spans="1:7" x14ac:dyDescent="0.3">
      <c r="A27" s="427" t="s">
        <v>464</v>
      </c>
      <c r="B27" s="427" t="s">
        <v>465</v>
      </c>
      <c r="C27" s="432">
        <v>5661</v>
      </c>
      <c r="D27" s="432">
        <v>350</v>
      </c>
      <c r="E27" s="432">
        <v>136</v>
      </c>
      <c r="F27" s="432">
        <v>5311</v>
      </c>
      <c r="G27" s="432">
        <v>6.18</v>
      </c>
    </row>
    <row r="28" spans="1:7" x14ac:dyDescent="0.3">
      <c r="A28" s="427" t="s">
        <v>466</v>
      </c>
      <c r="B28" s="427" t="s">
        <v>467</v>
      </c>
      <c r="C28" s="432">
        <v>6200</v>
      </c>
      <c r="D28" s="432">
        <v>1005</v>
      </c>
      <c r="E28" s="432">
        <v>250</v>
      </c>
      <c r="F28" s="432">
        <v>5195</v>
      </c>
      <c r="G28" s="432">
        <v>16.21</v>
      </c>
    </row>
    <row r="29" spans="1:7" x14ac:dyDescent="0.3">
      <c r="A29" s="427" t="s">
        <v>468</v>
      </c>
      <c r="B29" s="427" t="s">
        <v>469</v>
      </c>
      <c r="C29" s="432">
        <v>500</v>
      </c>
      <c r="D29" s="432">
        <v>0</v>
      </c>
      <c r="E29" s="432">
        <v>0</v>
      </c>
      <c r="F29" s="432">
        <v>500</v>
      </c>
      <c r="G29" s="432">
        <v>0</v>
      </c>
    </row>
    <row r="30" spans="1:7" x14ac:dyDescent="0.3">
      <c r="A30" s="427" t="s">
        <v>470</v>
      </c>
      <c r="B30" s="427" t="s">
        <v>471</v>
      </c>
      <c r="C30" s="432">
        <v>4117</v>
      </c>
      <c r="D30" s="432">
        <v>2860</v>
      </c>
      <c r="E30" s="432">
        <v>600</v>
      </c>
      <c r="F30" s="432">
        <v>1257</v>
      </c>
      <c r="G30" s="432">
        <v>69.47</v>
      </c>
    </row>
    <row r="31" spans="1:7" x14ac:dyDescent="0.3">
      <c r="A31" s="427" t="s">
        <v>4629</v>
      </c>
      <c r="B31" s="427" t="s">
        <v>2562</v>
      </c>
      <c r="C31" s="432">
        <v>0</v>
      </c>
      <c r="D31" s="432">
        <v>0</v>
      </c>
      <c r="E31" s="432">
        <v>0</v>
      </c>
      <c r="F31" s="432">
        <v>0</v>
      </c>
      <c r="G31" s="432">
        <v>0</v>
      </c>
    </row>
    <row r="32" spans="1:7" x14ac:dyDescent="0.3">
      <c r="A32" s="427" t="s">
        <v>472</v>
      </c>
      <c r="B32" s="427" t="s">
        <v>473</v>
      </c>
      <c r="C32" s="432">
        <v>3088</v>
      </c>
      <c r="D32" s="432">
        <v>910</v>
      </c>
      <c r="E32" s="432">
        <v>325</v>
      </c>
      <c r="F32" s="432">
        <v>2178</v>
      </c>
      <c r="G32" s="432">
        <v>29.47</v>
      </c>
    </row>
    <row r="33" spans="1:7" x14ac:dyDescent="0.3">
      <c r="A33" s="427" t="s">
        <v>4630</v>
      </c>
      <c r="B33" s="427" t="s">
        <v>2564</v>
      </c>
      <c r="C33" s="432">
        <v>5200</v>
      </c>
      <c r="D33" s="432">
        <v>5196.16</v>
      </c>
      <c r="E33" s="432">
        <v>5196.16</v>
      </c>
      <c r="F33" s="432">
        <v>3.84</v>
      </c>
      <c r="G33" s="432">
        <v>99.93</v>
      </c>
    </row>
    <row r="34" spans="1:7" x14ac:dyDescent="0.3">
      <c r="A34" s="427" t="s">
        <v>474</v>
      </c>
      <c r="B34" s="427" t="s">
        <v>475</v>
      </c>
      <c r="C34" s="432">
        <v>6000</v>
      </c>
      <c r="D34" s="432">
        <v>1500</v>
      </c>
      <c r="E34" s="432">
        <v>0</v>
      </c>
      <c r="F34" s="432">
        <v>4500</v>
      </c>
      <c r="G34" s="432">
        <v>25</v>
      </c>
    </row>
    <row r="35" spans="1:7" x14ac:dyDescent="0.3">
      <c r="A35" s="427" t="s">
        <v>4631</v>
      </c>
      <c r="B35" s="427" t="s">
        <v>2566</v>
      </c>
      <c r="C35" s="432">
        <v>0</v>
      </c>
      <c r="D35" s="432">
        <v>0</v>
      </c>
      <c r="E35" s="432">
        <v>0</v>
      </c>
      <c r="F35" s="432">
        <v>0</v>
      </c>
      <c r="G35" s="432">
        <v>0</v>
      </c>
    </row>
    <row r="36" spans="1:7" x14ac:dyDescent="0.3">
      <c r="A36" s="427" t="s">
        <v>476</v>
      </c>
      <c r="B36" s="427" t="s">
        <v>477</v>
      </c>
      <c r="C36" s="432">
        <v>2390</v>
      </c>
      <c r="D36" s="432">
        <v>2390</v>
      </c>
      <c r="E36" s="432">
        <v>515</v>
      </c>
      <c r="F36" s="432">
        <v>0</v>
      </c>
      <c r="G36" s="432">
        <v>100</v>
      </c>
    </row>
    <row r="37" spans="1:7" x14ac:dyDescent="0.3">
      <c r="A37" s="427" t="s">
        <v>478</v>
      </c>
      <c r="B37" s="427" t="s">
        <v>479</v>
      </c>
      <c r="C37" s="432">
        <v>69084</v>
      </c>
      <c r="D37" s="432">
        <v>69083.64</v>
      </c>
      <c r="E37" s="432">
        <v>13464</v>
      </c>
      <c r="F37" s="432">
        <v>0.36</v>
      </c>
      <c r="G37" s="432">
        <v>100</v>
      </c>
    </row>
    <row r="38" spans="1:7" x14ac:dyDescent="0.3">
      <c r="A38" s="427" t="s">
        <v>480</v>
      </c>
      <c r="B38" s="427" t="s">
        <v>481</v>
      </c>
      <c r="C38" s="432">
        <v>695837</v>
      </c>
      <c r="D38" s="432">
        <v>695836.5</v>
      </c>
      <c r="E38" s="432">
        <v>0</v>
      </c>
      <c r="F38" s="432">
        <v>0.5</v>
      </c>
      <c r="G38" s="432">
        <v>100</v>
      </c>
    </row>
    <row r="39" spans="1:7" x14ac:dyDescent="0.3">
      <c r="A39" s="427" t="s">
        <v>482</v>
      </c>
      <c r="B39" s="427" t="s">
        <v>483</v>
      </c>
      <c r="C39" s="432">
        <v>772</v>
      </c>
      <c r="D39" s="432">
        <v>0</v>
      </c>
      <c r="E39" s="432">
        <v>0</v>
      </c>
      <c r="F39" s="432">
        <v>772</v>
      </c>
      <c r="G39" s="432">
        <v>0</v>
      </c>
    </row>
    <row r="40" spans="1:7" x14ac:dyDescent="0.3">
      <c r="A40" s="427" t="s">
        <v>484</v>
      </c>
      <c r="B40" s="427" t="s">
        <v>485</v>
      </c>
      <c r="C40" s="432">
        <v>16789</v>
      </c>
      <c r="D40" s="432">
        <v>16789.3</v>
      </c>
      <c r="E40" s="432">
        <v>4206.95</v>
      </c>
      <c r="F40" s="432">
        <v>-0.3</v>
      </c>
      <c r="G40" s="432">
        <v>100</v>
      </c>
    </row>
    <row r="41" spans="1:7" x14ac:dyDescent="0.3">
      <c r="A41" s="427" t="s">
        <v>486</v>
      </c>
      <c r="B41" s="427" t="s">
        <v>487</v>
      </c>
      <c r="C41" s="432">
        <v>4117</v>
      </c>
      <c r="D41" s="432">
        <v>1527.24</v>
      </c>
      <c r="E41" s="432">
        <v>1527.24</v>
      </c>
      <c r="F41" s="432">
        <v>2589.7600000000002</v>
      </c>
      <c r="G41" s="432">
        <v>37.1</v>
      </c>
    </row>
    <row r="42" spans="1:7" x14ac:dyDescent="0.3">
      <c r="A42" s="427" t="s">
        <v>488</v>
      </c>
      <c r="B42" s="427" t="s">
        <v>489</v>
      </c>
      <c r="C42" s="432">
        <v>4632</v>
      </c>
      <c r="D42" s="432">
        <v>0</v>
      </c>
      <c r="E42" s="432">
        <v>0</v>
      </c>
      <c r="F42" s="432">
        <v>4632</v>
      </c>
      <c r="G42" s="432">
        <v>0</v>
      </c>
    </row>
    <row r="43" spans="1:7" x14ac:dyDescent="0.3">
      <c r="A43" s="427" t="s">
        <v>490</v>
      </c>
      <c r="B43" s="427" t="s">
        <v>491</v>
      </c>
      <c r="C43" s="432">
        <v>464000</v>
      </c>
      <c r="D43" s="432">
        <v>160130.82</v>
      </c>
      <c r="E43" s="432">
        <v>0</v>
      </c>
      <c r="F43" s="432">
        <v>303869.18</v>
      </c>
      <c r="G43" s="432">
        <v>34.51</v>
      </c>
    </row>
    <row r="44" spans="1:7" x14ac:dyDescent="0.3">
      <c r="A44" s="427" t="s">
        <v>492</v>
      </c>
      <c r="B44" s="427" t="s">
        <v>49</v>
      </c>
      <c r="C44" s="432">
        <v>40000</v>
      </c>
      <c r="D44" s="432">
        <v>19113.75</v>
      </c>
      <c r="E44" s="432">
        <v>19113.75</v>
      </c>
      <c r="F44" s="432">
        <v>20886.25</v>
      </c>
      <c r="G44" s="432">
        <v>47.78</v>
      </c>
    </row>
    <row r="45" spans="1:7" x14ac:dyDescent="0.3">
      <c r="A45" s="427" t="s">
        <v>4632</v>
      </c>
      <c r="B45" s="427" t="s">
        <v>2568</v>
      </c>
      <c r="C45" s="432">
        <v>0</v>
      </c>
      <c r="D45" s="432">
        <v>0</v>
      </c>
      <c r="E45" s="432">
        <v>0</v>
      </c>
      <c r="F45" s="432">
        <v>0</v>
      </c>
      <c r="G45" s="432">
        <v>0</v>
      </c>
    </row>
    <row r="46" spans="1:7" x14ac:dyDescent="0.3">
      <c r="A46" s="427" t="s">
        <v>493</v>
      </c>
      <c r="B46" s="427" t="s">
        <v>45</v>
      </c>
      <c r="C46" s="432">
        <v>1200000</v>
      </c>
      <c r="D46" s="432">
        <v>692794</v>
      </c>
      <c r="E46" s="432">
        <v>460048</v>
      </c>
      <c r="F46" s="432">
        <v>507206</v>
      </c>
      <c r="G46" s="432">
        <v>57.73</v>
      </c>
    </row>
    <row r="47" spans="1:7" x14ac:dyDescent="0.3">
      <c r="A47" s="427" t="s">
        <v>494</v>
      </c>
      <c r="B47" s="427" t="s">
        <v>495</v>
      </c>
      <c r="C47" s="432">
        <v>40000</v>
      </c>
      <c r="D47" s="432">
        <v>22809</v>
      </c>
      <c r="E47" s="432">
        <v>15304</v>
      </c>
      <c r="F47" s="432">
        <v>17191</v>
      </c>
      <c r="G47" s="432">
        <v>57.02</v>
      </c>
    </row>
    <row r="48" spans="1:7" x14ac:dyDescent="0.3">
      <c r="A48" s="427" t="s">
        <v>496</v>
      </c>
      <c r="B48" s="427" t="s">
        <v>178</v>
      </c>
      <c r="C48" s="432">
        <v>239003</v>
      </c>
      <c r="D48" s="432">
        <v>98823.52</v>
      </c>
      <c r="E48" s="432">
        <v>96560.16</v>
      </c>
      <c r="F48" s="432">
        <v>140179.48000000001</v>
      </c>
      <c r="G48" s="432">
        <v>41.35</v>
      </c>
    </row>
    <row r="49" spans="1:7" x14ac:dyDescent="0.3">
      <c r="A49" s="427" t="s">
        <v>4633</v>
      </c>
      <c r="B49" s="427" t="s">
        <v>2570</v>
      </c>
      <c r="C49" s="432">
        <v>0</v>
      </c>
      <c r="D49" s="432">
        <v>0</v>
      </c>
      <c r="E49" s="432">
        <v>0</v>
      </c>
      <c r="F49" s="432">
        <v>0</v>
      </c>
      <c r="G49" s="432">
        <v>0</v>
      </c>
    </row>
    <row r="50" spans="1:7" x14ac:dyDescent="0.3">
      <c r="A50" s="427" t="s">
        <v>497</v>
      </c>
      <c r="B50" s="427" t="s">
        <v>498</v>
      </c>
      <c r="C50" s="432">
        <v>8234</v>
      </c>
      <c r="D50" s="432">
        <v>7900</v>
      </c>
      <c r="E50" s="432">
        <v>2850</v>
      </c>
      <c r="F50" s="432">
        <v>334</v>
      </c>
      <c r="G50" s="432">
        <v>95.94</v>
      </c>
    </row>
    <row r="51" spans="1:7" x14ac:dyDescent="0.3">
      <c r="A51" s="427" t="s">
        <v>499</v>
      </c>
      <c r="B51" s="427" t="s">
        <v>46</v>
      </c>
      <c r="C51" s="432">
        <v>312000</v>
      </c>
      <c r="D51" s="432">
        <v>140150.22</v>
      </c>
      <c r="E51" s="432">
        <v>66228.98</v>
      </c>
      <c r="F51" s="432">
        <v>171849.78</v>
      </c>
      <c r="G51" s="432">
        <v>44.92</v>
      </c>
    </row>
    <row r="52" spans="1:7" x14ac:dyDescent="0.3">
      <c r="A52" s="427" t="s">
        <v>4634</v>
      </c>
      <c r="B52" s="427" t="s">
        <v>2572</v>
      </c>
      <c r="C52" s="432">
        <v>0</v>
      </c>
      <c r="D52" s="432">
        <v>0</v>
      </c>
      <c r="E52" s="432">
        <v>0</v>
      </c>
      <c r="F52" s="432">
        <v>0</v>
      </c>
      <c r="G52" s="432">
        <v>0</v>
      </c>
    </row>
    <row r="53" spans="1:7" x14ac:dyDescent="0.3">
      <c r="A53" s="427" t="s">
        <v>4635</v>
      </c>
      <c r="B53" s="427" t="s">
        <v>2574</v>
      </c>
      <c r="C53" s="432">
        <v>0</v>
      </c>
      <c r="D53" s="432">
        <v>0</v>
      </c>
      <c r="E53" s="432">
        <v>0</v>
      </c>
      <c r="F53" s="432">
        <v>0</v>
      </c>
      <c r="G53" s="432">
        <v>0</v>
      </c>
    </row>
    <row r="54" spans="1:7" x14ac:dyDescent="0.3">
      <c r="A54" s="427" t="s">
        <v>500</v>
      </c>
      <c r="B54" s="427" t="s">
        <v>501</v>
      </c>
      <c r="C54" s="432">
        <v>5146</v>
      </c>
      <c r="D54" s="432">
        <v>3476</v>
      </c>
      <c r="E54" s="432">
        <v>1271</v>
      </c>
      <c r="F54" s="432">
        <v>1670</v>
      </c>
      <c r="G54" s="432">
        <v>67.55</v>
      </c>
    </row>
    <row r="55" spans="1:7" x14ac:dyDescent="0.3">
      <c r="A55" s="427" t="s">
        <v>4636</v>
      </c>
      <c r="B55" s="427" t="s">
        <v>2576</v>
      </c>
      <c r="C55" s="432">
        <v>0</v>
      </c>
      <c r="D55" s="432">
        <v>0</v>
      </c>
      <c r="E55" s="432">
        <v>0</v>
      </c>
      <c r="F55" s="432">
        <v>0</v>
      </c>
      <c r="G55" s="432">
        <v>0</v>
      </c>
    </row>
    <row r="56" spans="1:7" x14ac:dyDescent="0.3">
      <c r="A56" s="427" t="s">
        <v>502</v>
      </c>
      <c r="B56" s="427" t="s">
        <v>503</v>
      </c>
      <c r="C56" s="432">
        <v>10000</v>
      </c>
      <c r="D56" s="432">
        <v>10000</v>
      </c>
      <c r="E56" s="432">
        <v>10000</v>
      </c>
      <c r="F56" s="432">
        <v>0</v>
      </c>
      <c r="G56" s="432">
        <v>100</v>
      </c>
    </row>
    <row r="57" spans="1:7" x14ac:dyDescent="0.3">
      <c r="A57" s="427" t="s">
        <v>4637</v>
      </c>
      <c r="B57" s="427" t="s">
        <v>2578</v>
      </c>
      <c r="C57" s="432">
        <v>0</v>
      </c>
      <c r="D57" s="432">
        <v>0</v>
      </c>
      <c r="E57" s="432">
        <v>0</v>
      </c>
      <c r="F57" s="432">
        <v>0</v>
      </c>
      <c r="G57" s="432">
        <v>0</v>
      </c>
    </row>
    <row r="58" spans="1:7" x14ac:dyDescent="0.3">
      <c r="A58" s="427" t="s">
        <v>504</v>
      </c>
      <c r="B58" s="427" t="s">
        <v>505</v>
      </c>
      <c r="C58" s="432">
        <v>1197</v>
      </c>
      <c r="D58" s="432">
        <v>1196.52</v>
      </c>
      <c r="E58" s="432">
        <v>347.66</v>
      </c>
      <c r="F58" s="432">
        <v>0.48</v>
      </c>
      <c r="G58" s="432">
        <v>99.96</v>
      </c>
    </row>
    <row r="59" spans="1:7" x14ac:dyDescent="0.3">
      <c r="A59" s="427" t="s">
        <v>4638</v>
      </c>
      <c r="B59" s="427" t="s">
        <v>2580</v>
      </c>
      <c r="C59" s="432">
        <v>0</v>
      </c>
      <c r="D59" s="432">
        <v>0</v>
      </c>
      <c r="E59" s="432">
        <v>0</v>
      </c>
      <c r="F59" s="432">
        <v>0</v>
      </c>
      <c r="G59" s="432">
        <v>0</v>
      </c>
    </row>
    <row r="60" spans="1:7" x14ac:dyDescent="0.3">
      <c r="A60" s="427" t="s">
        <v>4639</v>
      </c>
      <c r="B60" s="427" t="s">
        <v>2582</v>
      </c>
      <c r="C60" s="432">
        <v>0</v>
      </c>
      <c r="D60" s="432">
        <v>0</v>
      </c>
      <c r="E60" s="432">
        <v>0</v>
      </c>
      <c r="F60" s="432">
        <v>0</v>
      </c>
      <c r="G60" s="432">
        <v>0</v>
      </c>
    </row>
    <row r="61" spans="1:7" x14ac:dyDescent="0.3">
      <c r="A61" s="427" t="s">
        <v>4640</v>
      </c>
      <c r="B61" s="427" t="s">
        <v>2584</v>
      </c>
      <c r="C61" s="432">
        <v>0</v>
      </c>
      <c r="D61" s="432">
        <v>0</v>
      </c>
      <c r="E61" s="432">
        <v>0</v>
      </c>
      <c r="F61" s="432">
        <v>0</v>
      </c>
      <c r="G61" s="432">
        <v>0</v>
      </c>
    </row>
    <row r="62" spans="1:7" x14ac:dyDescent="0.3">
      <c r="A62" s="427" t="s">
        <v>506</v>
      </c>
      <c r="B62" s="427" t="s">
        <v>507</v>
      </c>
      <c r="C62" s="432">
        <v>3088</v>
      </c>
      <c r="D62" s="432">
        <v>986.84</v>
      </c>
      <c r="E62" s="432">
        <v>986.84</v>
      </c>
      <c r="F62" s="432">
        <v>2101.16</v>
      </c>
      <c r="G62" s="432">
        <v>31.96</v>
      </c>
    </row>
    <row r="63" spans="1:7" x14ac:dyDescent="0.3">
      <c r="A63" s="427" t="s">
        <v>508</v>
      </c>
      <c r="B63" s="427" t="s">
        <v>509</v>
      </c>
      <c r="C63" s="432">
        <v>2058</v>
      </c>
      <c r="D63" s="432">
        <v>776.99</v>
      </c>
      <c r="E63" s="432">
        <v>776.99</v>
      </c>
      <c r="F63" s="432">
        <v>1281.01</v>
      </c>
      <c r="G63" s="432">
        <v>37.75</v>
      </c>
    </row>
    <row r="64" spans="1:7" x14ac:dyDescent="0.3">
      <c r="A64" s="427" t="s">
        <v>510</v>
      </c>
      <c r="B64" s="427" t="s">
        <v>511</v>
      </c>
      <c r="C64" s="432">
        <v>1235</v>
      </c>
      <c r="D64" s="432">
        <v>383.33</v>
      </c>
      <c r="E64" s="432">
        <v>383.33</v>
      </c>
      <c r="F64" s="432">
        <v>851.67</v>
      </c>
      <c r="G64" s="432">
        <v>31.04</v>
      </c>
    </row>
    <row r="65" spans="1:7" x14ac:dyDescent="0.3">
      <c r="A65" s="427" t="s">
        <v>4641</v>
      </c>
      <c r="B65" s="427" t="s">
        <v>2586</v>
      </c>
      <c r="C65" s="432">
        <v>0</v>
      </c>
      <c r="D65" s="432">
        <v>0</v>
      </c>
      <c r="E65" s="432">
        <v>0</v>
      </c>
      <c r="F65" s="432">
        <v>0</v>
      </c>
      <c r="G65" s="432">
        <v>0</v>
      </c>
    </row>
    <row r="66" spans="1:7" x14ac:dyDescent="0.3">
      <c r="A66" s="427" t="s">
        <v>512</v>
      </c>
      <c r="B66" s="427" t="s">
        <v>513</v>
      </c>
      <c r="C66" s="432">
        <v>823</v>
      </c>
      <c r="D66" s="432">
        <v>55</v>
      </c>
      <c r="E66" s="432">
        <v>30</v>
      </c>
      <c r="F66" s="432">
        <v>768</v>
      </c>
      <c r="G66" s="432">
        <v>6.68</v>
      </c>
    </row>
    <row r="67" spans="1:7" x14ac:dyDescent="0.3">
      <c r="A67" s="427" t="s">
        <v>4642</v>
      </c>
      <c r="B67" s="427" t="s">
        <v>2588</v>
      </c>
      <c r="C67" s="432">
        <v>0</v>
      </c>
      <c r="D67" s="432">
        <v>0</v>
      </c>
      <c r="E67" s="432">
        <v>0</v>
      </c>
      <c r="F67" s="432">
        <v>0</v>
      </c>
      <c r="G67" s="432">
        <v>0</v>
      </c>
    </row>
    <row r="68" spans="1:7" x14ac:dyDescent="0.3">
      <c r="A68" s="427" t="s">
        <v>514</v>
      </c>
      <c r="B68" s="427" t="s">
        <v>515</v>
      </c>
      <c r="C68" s="432">
        <v>6175</v>
      </c>
      <c r="D68" s="432">
        <v>3655</v>
      </c>
      <c r="E68" s="432">
        <v>1615</v>
      </c>
      <c r="F68" s="432">
        <v>2520</v>
      </c>
      <c r="G68" s="432">
        <v>59.19</v>
      </c>
    </row>
    <row r="69" spans="1:7" x14ac:dyDescent="0.3">
      <c r="A69" s="427" t="s">
        <v>4643</v>
      </c>
      <c r="B69" s="427" t="s">
        <v>2590</v>
      </c>
      <c r="C69" s="432">
        <v>0</v>
      </c>
      <c r="D69" s="432">
        <v>0</v>
      </c>
      <c r="E69" s="432">
        <v>0</v>
      </c>
      <c r="F69" s="432">
        <v>0</v>
      </c>
      <c r="G69" s="432">
        <v>0</v>
      </c>
    </row>
    <row r="70" spans="1:7" x14ac:dyDescent="0.3">
      <c r="A70" s="427" t="s">
        <v>516</v>
      </c>
      <c r="B70" s="427" t="s">
        <v>517</v>
      </c>
      <c r="C70" s="432">
        <v>600</v>
      </c>
      <c r="D70" s="432">
        <v>630</v>
      </c>
      <c r="E70" s="432">
        <v>390</v>
      </c>
      <c r="F70" s="432">
        <v>-30</v>
      </c>
      <c r="G70" s="432">
        <v>105</v>
      </c>
    </row>
    <row r="71" spans="1:7" x14ac:dyDescent="0.3">
      <c r="A71" s="427" t="s">
        <v>4644</v>
      </c>
      <c r="B71" s="427" t="s">
        <v>2592</v>
      </c>
      <c r="C71" s="432">
        <v>0</v>
      </c>
      <c r="D71" s="432">
        <v>0</v>
      </c>
      <c r="E71" s="432">
        <v>0</v>
      </c>
      <c r="F71" s="432">
        <v>0</v>
      </c>
      <c r="G71" s="432">
        <v>0</v>
      </c>
    </row>
    <row r="72" spans="1:7" x14ac:dyDescent="0.3">
      <c r="A72" s="427" t="s">
        <v>4645</v>
      </c>
      <c r="B72" s="427" t="s">
        <v>2594</v>
      </c>
      <c r="C72" s="432">
        <v>0</v>
      </c>
      <c r="D72" s="432">
        <v>0</v>
      </c>
      <c r="E72" s="432">
        <v>0</v>
      </c>
      <c r="F72" s="432">
        <v>0</v>
      </c>
      <c r="G72" s="432">
        <v>0</v>
      </c>
    </row>
    <row r="73" spans="1:7" x14ac:dyDescent="0.3">
      <c r="A73" s="427" t="s">
        <v>4646</v>
      </c>
      <c r="B73" s="427" t="s">
        <v>2596</v>
      </c>
      <c r="C73" s="432">
        <v>0</v>
      </c>
      <c r="D73" s="432">
        <v>0</v>
      </c>
      <c r="E73" s="432">
        <v>0</v>
      </c>
      <c r="F73" s="432">
        <v>0</v>
      </c>
      <c r="G73" s="432">
        <v>0</v>
      </c>
    </row>
    <row r="74" spans="1:7" x14ac:dyDescent="0.3">
      <c r="A74" s="427" t="s">
        <v>518</v>
      </c>
      <c r="B74" s="427" t="s">
        <v>519</v>
      </c>
      <c r="C74" s="432">
        <v>1206</v>
      </c>
      <c r="D74" s="432">
        <v>1356.84</v>
      </c>
      <c r="E74" s="432">
        <v>678.42</v>
      </c>
      <c r="F74" s="432">
        <v>-150.84</v>
      </c>
      <c r="G74" s="432">
        <v>112.51</v>
      </c>
    </row>
    <row r="75" spans="1:7" x14ac:dyDescent="0.3">
      <c r="A75" s="427" t="s">
        <v>520</v>
      </c>
      <c r="B75" s="427" t="s">
        <v>521</v>
      </c>
      <c r="C75" s="432">
        <v>675</v>
      </c>
      <c r="D75" s="432">
        <v>675</v>
      </c>
      <c r="E75" s="432">
        <v>450</v>
      </c>
      <c r="F75" s="432">
        <v>0</v>
      </c>
      <c r="G75" s="432">
        <v>100</v>
      </c>
    </row>
    <row r="76" spans="1:7" x14ac:dyDescent="0.3">
      <c r="A76" s="427" t="s">
        <v>4647</v>
      </c>
      <c r="B76" s="427" t="s">
        <v>2598</v>
      </c>
      <c r="C76" s="432">
        <v>0</v>
      </c>
      <c r="D76" s="432">
        <v>0</v>
      </c>
      <c r="E76" s="432">
        <v>0</v>
      </c>
      <c r="F76" s="432">
        <v>0</v>
      </c>
      <c r="G76" s="432">
        <v>0</v>
      </c>
    </row>
    <row r="77" spans="1:7" x14ac:dyDescent="0.3">
      <c r="A77" s="427" t="s">
        <v>4648</v>
      </c>
      <c r="B77" s="427" t="s">
        <v>2600</v>
      </c>
      <c r="C77" s="432">
        <v>0</v>
      </c>
      <c r="D77" s="432">
        <v>0</v>
      </c>
      <c r="E77" s="432">
        <v>0</v>
      </c>
      <c r="F77" s="432">
        <v>0</v>
      </c>
      <c r="G77" s="432">
        <v>0</v>
      </c>
    </row>
    <row r="78" spans="1:7" x14ac:dyDescent="0.3">
      <c r="A78" s="427" t="s">
        <v>4649</v>
      </c>
      <c r="B78" s="427" t="s">
        <v>243</v>
      </c>
      <c r="C78" s="432">
        <v>0</v>
      </c>
      <c r="D78" s="432">
        <v>0</v>
      </c>
      <c r="E78" s="432">
        <v>0</v>
      </c>
      <c r="F78" s="432">
        <v>0</v>
      </c>
      <c r="G78" s="432">
        <v>0</v>
      </c>
    </row>
    <row r="79" spans="1:7" x14ac:dyDescent="0.3">
      <c r="A79" s="427" t="s">
        <v>522</v>
      </c>
      <c r="B79" s="427" t="s">
        <v>179</v>
      </c>
      <c r="C79" s="432">
        <v>97773</v>
      </c>
      <c r="D79" s="432">
        <v>39990.54</v>
      </c>
      <c r="E79" s="432">
        <v>22393.95</v>
      </c>
      <c r="F79" s="432">
        <v>57782.46</v>
      </c>
      <c r="G79" s="432">
        <v>40.9</v>
      </c>
    </row>
    <row r="80" spans="1:7" x14ac:dyDescent="0.3">
      <c r="A80" s="427" t="s">
        <v>523</v>
      </c>
      <c r="B80" s="427" t="s">
        <v>245</v>
      </c>
      <c r="C80" s="432">
        <v>0</v>
      </c>
      <c r="D80" s="432">
        <v>0</v>
      </c>
      <c r="E80" s="432">
        <v>0</v>
      </c>
      <c r="F80" s="432">
        <v>0</v>
      </c>
      <c r="G80" s="432">
        <v>0</v>
      </c>
    </row>
    <row r="81" spans="1:7" x14ac:dyDescent="0.3">
      <c r="A81" s="427" t="s">
        <v>4650</v>
      </c>
      <c r="B81" s="427" t="s">
        <v>2602</v>
      </c>
      <c r="C81" s="432">
        <v>0</v>
      </c>
      <c r="D81" s="432">
        <v>0</v>
      </c>
      <c r="E81" s="432">
        <v>0</v>
      </c>
      <c r="F81" s="432">
        <v>0</v>
      </c>
      <c r="G81" s="432">
        <v>0</v>
      </c>
    </row>
    <row r="82" spans="1:7" x14ac:dyDescent="0.3">
      <c r="A82" s="427" t="s">
        <v>524</v>
      </c>
      <c r="B82" s="427" t="s">
        <v>525</v>
      </c>
      <c r="C82" s="432">
        <v>10000</v>
      </c>
      <c r="D82" s="432">
        <v>8146.77</v>
      </c>
      <c r="E82" s="432">
        <v>6000</v>
      </c>
      <c r="F82" s="432">
        <v>1853.23</v>
      </c>
      <c r="G82" s="432">
        <v>81.47</v>
      </c>
    </row>
    <row r="83" spans="1:7" x14ac:dyDescent="0.3">
      <c r="A83" s="427" t="s">
        <v>4651</v>
      </c>
      <c r="B83" s="427" t="s">
        <v>2604</v>
      </c>
      <c r="C83" s="432">
        <v>0</v>
      </c>
      <c r="D83" s="432">
        <v>0</v>
      </c>
      <c r="E83" s="432">
        <v>0</v>
      </c>
      <c r="F83" s="432">
        <v>0</v>
      </c>
      <c r="G83" s="432">
        <v>0</v>
      </c>
    </row>
    <row r="84" spans="1:7" x14ac:dyDescent="0.3">
      <c r="A84" s="427" t="s">
        <v>4652</v>
      </c>
      <c r="B84" s="427" t="s">
        <v>2606</v>
      </c>
      <c r="C84" s="432">
        <v>0</v>
      </c>
      <c r="D84" s="432">
        <v>0</v>
      </c>
      <c r="E84" s="432">
        <v>0</v>
      </c>
      <c r="F84" s="432">
        <v>0</v>
      </c>
      <c r="G84" s="432">
        <v>0</v>
      </c>
    </row>
    <row r="85" spans="1:7" x14ac:dyDescent="0.3">
      <c r="A85" s="427" t="s">
        <v>4653</v>
      </c>
      <c r="B85" s="427" t="s">
        <v>2608</v>
      </c>
      <c r="C85" s="432">
        <v>0</v>
      </c>
      <c r="D85" s="432">
        <v>0</v>
      </c>
      <c r="E85" s="432">
        <v>0</v>
      </c>
      <c r="F85" s="432">
        <v>0</v>
      </c>
      <c r="G85" s="432">
        <v>0</v>
      </c>
    </row>
    <row r="86" spans="1:7" x14ac:dyDescent="0.3">
      <c r="A86" s="427" t="s">
        <v>4654</v>
      </c>
      <c r="B86" s="427" t="s">
        <v>2610</v>
      </c>
      <c r="C86" s="432">
        <v>0</v>
      </c>
      <c r="D86" s="432">
        <v>0</v>
      </c>
      <c r="E86" s="432">
        <v>0</v>
      </c>
      <c r="F86" s="432">
        <v>0</v>
      </c>
      <c r="G86" s="432">
        <v>0</v>
      </c>
    </row>
    <row r="87" spans="1:7" x14ac:dyDescent="0.3">
      <c r="A87" s="427" t="s">
        <v>4655</v>
      </c>
      <c r="B87" s="427" t="s">
        <v>2612</v>
      </c>
      <c r="C87" s="432">
        <v>0</v>
      </c>
      <c r="D87" s="432">
        <v>0</v>
      </c>
      <c r="E87" s="432">
        <v>0</v>
      </c>
      <c r="F87" s="432">
        <v>0</v>
      </c>
      <c r="G87" s="432">
        <v>0</v>
      </c>
    </row>
    <row r="88" spans="1:7" x14ac:dyDescent="0.3">
      <c r="A88" s="427" t="s">
        <v>4656</v>
      </c>
      <c r="B88" s="427" t="s">
        <v>2614</v>
      </c>
      <c r="C88" s="432">
        <v>0</v>
      </c>
      <c r="D88" s="432">
        <v>0</v>
      </c>
      <c r="E88" s="432">
        <v>0</v>
      </c>
      <c r="F88" s="432">
        <v>0</v>
      </c>
      <c r="G88" s="432">
        <v>0</v>
      </c>
    </row>
    <row r="89" spans="1:7" x14ac:dyDescent="0.3">
      <c r="A89" s="427" t="s">
        <v>4657</v>
      </c>
      <c r="B89" s="427" t="s">
        <v>2616</v>
      </c>
      <c r="C89" s="432">
        <v>0</v>
      </c>
      <c r="D89" s="432">
        <v>0</v>
      </c>
      <c r="E89" s="432">
        <v>0</v>
      </c>
      <c r="F89" s="432">
        <v>0</v>
      </c>
      <c r="G89" s="432">
        <v>0</v>
      </c>
    </row>
    <row r="90" spans="1:7" x14ac:dyDescent="0.3">
      <c r="A90" s="427" t="s">
        <v>4658</v>
      </c>
      <c r="B90" s="427" t="s">
        <v>2618</v>
      </c>
      <c r="C90" s="432">
        <v>0</v>
      </c>
      <c r="D90" s="432">
        <v>0</v>
      </c>
      <c r="E90" s="432">
        <v>0</v>
      </c>
      <c r="F90" s="432">
        <v>0</v>
      </c>
      <c r="G90" s="432">
        <v>0</v>
      </c>
    </row>
    <row r="91" spans="1:7" x14ac:dyDescent="0.3">
      <c r="A91" s="427" t="s">
        <v>4659</v>
      </c>
      <c r="B91" s="427" t="s">
        <v>2620</v>
      </c>
      <c r="C91" s="432">
        <v>0</v>
      </c>
      <c r="D91" s="432">
        <v>0</v>
      </c>
      <c r="E91" s="432">
        <v>0</v>
      </c>
      <c r="F91" s="432">
        <v>0</v>
      </c>
      <c r="G91" s="432">
        <v>0</v>
      </c>
    </row>
    <row r="92" spans="1:7" x14ac:dyDescent="0.3">
      <c r="A92" s="427" t="s">
        <v>4660</v>
      </c>
      <c r="B92" s="427" t="s">
        <v>2622</v>
      </c>
      <c r="C92" s="432">
        <v>0</v>
      </c>
      <c r="D92" s="432">
        <v>0</v>
      </c>
      <c r="E92" s="432">
        <v>0</v>
      </c>
      <c r="F92" s="432">
        <v>0</v>
      </c>
      <c r="G92" s="432">
        <v>0</v>
      </c>
    </row>
    <row r="93" spans="1:7" x14ac:dyDescent="0.3">
      <c r="A93" s="427" t="s">
        <v>4661</v>
      </c>
      <c r="B93" s="427" t="s">
        <v>2624</v>
      </c>
      <c r="C93" s="432">
        <v>0</v>
      </c>
      <c r="D93" s="432">
        <v>0</v>
      </c>
      <c r="E93" s="432">
        <v>0</v>
      </c>
      <c r="F93" s="432">
        <v>0</v>
      </c>
      <c r="G93" s="432">
        <v>0</v>
      </c>
    </row>
    <row r="94" spans="1:7" x14ac:dyDescent="0.3">
      <c r="A94" s="427" t="s">
        <v>4662</v>
      </c>
      <c r="B94" s="427" t="s">
        <v>2626</v>
      </c>
      <c r="C94" s="432">
        <v>0</v>
      </c>
      <c r="D94" s="432">
        <v>0</v>
      </c>
      <c r="E94" s="432">
        <v>0</v>
      </c>
      <c r="F94" s="432">
        <v>0</v>
      </c>
      <c r="G94" s="432">
        <v>0</v>
      </c>
    </row>
    <row r="95" spans="1:7" x14ac:dyDescent="0.3">
      <c r="A95" s="427" t="s">
        <v>4663</v>
      </c>
      <c r="B95" s="427" t="s">
        <v>2628</v>
      </c>
      <c r="C95" s="432">
        <v>0</v>
      </c>
      <c r="D95" s="432">
        <v>0</v>
      </c>
      <c r="E95" s="432">
        <v>0</v>
      </c>
      <c r="F95" s="432">
        <v>0</v>
      </c>
      <c r="G95" s="432">
        <v>0</v>
      </c>
    </row>
    <row r="96" spans="1:7" x14ac:dyDescent="0.3">
      <c r="A96" s="427" t="s">
        <v>526</v>
      </c>
      <c r="B96" s="427" t="s">
        <v>527</v>
      </c>
      <c r="C96" s="432">
        <v>10000</v>
      </c>
      <c r="D96" s="432">
        <v>5169.7700000000004</v>
      </c>
      <c r="E96" s="432">
        <v>1758.53</v>
      </c>
      <c r="F96" s="432">
        <v>4830.2299999999996</v>
      </c>
      <c r="G96" s="432">
        <v>51.7</v>
      </c>
    </row>
    <row r="97" spans="1:7" x14ac:dyDescent="0.3">
      <c r="A97" s="427" t="s">
        <v>4664</v>
      </c>
      <c r="B97" s="427" t="s">
        <v>2630</v>
      </c>
      <c r="C97" s="432">
        <v>0</v>
      </c>
      <c r="D97" s="432">
        <v>0</v>
      </c>
      <c r="E97" s="432">
        <v>0</v>
      </c>
      <c r="F97" s="432">
        <v>0</v>
      </c>
      <c r="G97" s="432">
        <v>0</v>
      </c>
    </row>
    <row r="98" spans="1:7" x14ac:dyDescent="0.3">
      <c r="A98" s="427" t="s">
        <v>4665</v>
      </c>
      <c r="B98" s="427" t="s">
        <v>2632</v>
      </c>
      <c r="C98" s="432">
        <v>0</v>
      </c>
      <c r="D98" s="432">
        <v>0</v>
      </c>
      <c r="E98" s="432">
        <v>0</v>
      </c>
      <c r="F98" s="432">
        <v>0</v>
      </c>
      <c r="G98" s="432">
        <v>0</v>
      </c>
    </row>
    <row r="99" spans="1:7" x14ac:dyDescent="0.3">
      <c r="A99" s="427" t="s">
        <v>4666</v>
      </c>
      <c r="B99" s="427" t="s">
        <v>36</v>
      </c>
      <c r="C99" s="432">
        <v>0</v>
      </c>
      <c r="D99" s="432">
        <v>0</v>
      </c>
      <c r="E99" s="432">
        <v>0</v>
      </c>
      <c r="F99" s="432">
        <v>0</v>
      </c>
      <c r="G99" s="432">
        <v>0</v>
      </c>
    </row>
    <row r="100" spans="1:7" x14ac:dyDescent="0.3">
      <c r="A100" s="427" t="s">
        <v>2491</v>
      </c>
      <c r="B100" s="427" t="s">
        <v>2492</v>
      </c>
      <c r="C100" s="432">
        <v>254</v>
      </c>
      <c r="D100" s="432">
        <v>254.24</v>
      </c>
      <c r="E100" s="432">
        <v>201.83</v>
      </c>
      <c r="F100" s="432">
        <v>-0.24</v>
      </c>
      <c r="G100" s="432">
        <v>100.09</v>
      </c>
    </row>
    <row r="101" spans="1:7" x14ac:dyDescent="0.3">
      <c r="A101" s="427" t="s">
        <v>4667</v>
      </c>
      <c r="B101" s="427" t="s">
        <v>2636</v>
      </c>
      <c r="C101" s="432">
        <v>0</v>
      </c>
      <c r="D101" s="432">
        <v>0</v>
      </c>
      <c r="E101" s="432">
        <v>0</v>
      </c>
      <c r="F101" s="432">
        <v>0</v>
      </c>
      <c r="G101" s="432">
        <v>0</v>
      </c>
    </row>
    <row r="102" spans="1:7" x14ac:dyDescent="0.3">
      <c r="A102" s="427" t="s">
        <v>528</v>
      </c>
      <c r="B102" s="427" t="s">
        <v>529</v>
      </c>
      <c r="C102" s="432">
        <v>6000</v>
      </c>
      <c r="D102" s="432">
        <v>3168</v>
      </c>
      <c r="E102" s="432">
        <v>1584</v>
      </c>
      <c r="F102" s="432">
        <v>2832</v>
      </c>
      <c r="G102" s="432">
        <v>52.8</v>
      </c>
    </row>
    <row r="103" spans="1:7" x14ac:dyDescent="0.3">
      <c r="A103" s="427" t="s">
        <v>4668</v>
      </c>
      <c r="B103" s="427" t="s">
        <v>2638</v>
      </c>
      <c r="C103" s="432">
        <v>0</v>
      </c>
      <c r="D103" s="432">
        <v>0</v>
      </c>
      <c r="E103" s="432">
        <v>0</v>
      </c>
      <c r="F103" s="432">
        <v>0</v>
      </c>
      <c r="G103" s="432">
        <v>0</v>
      </c>
    </row>
    <row r="104" spans="1:7" x14ac:dyDescent="0.3">
      <c r="A104" s="427" t="s">
        <v>4669</v>
      </c>
      <c r="B104" s="427" t="s">
        <v>1595</v>
      </c>
      <c r="C104" s="432">
        <v>0</v>
      </c>
      <c r="D104" s="432">
        <v>0</v>
      </c>
      <c r="E104" s="432">
        <v>0</v>
      </c>
      <c r="F104" s="432">
        <v>0</v>
      </c>
      <c r="G104" s="432">
        <v>0</v>
      </c>
    </row>
    <row r="105" spans="1:7" x14ac:dyDescent="0.3">
      <c r="A105" s="427" t="s">
        <v>4670</v>
      </c>
      <c r="B105" s="427" t="s">
        <v>1094</v>
      </c>
      <c r="C105" s="432">
        <v>0</v>
      </c>
      <c r="D105" s="432">
        <v>0</v>
      </c>
      <c r="E105" s="432">
        <v>0</v>
      </c>
      <c r="F105" s="432">
        <v>0</v>
      </c>
      <c r="G105" s="432">
        <v>0</v>
      </c>
    </row>
    <row r="106" spans="1:7" x14ac:dyDescent="0.3">
      <c r="A106" s="427" t="s">
        <v>4671</v>
      </c>
      <c r="B106" s="427" t="s">
        <v>2642</v>
      </c>
      <c r="C106" s="432">
        <v>0</v>
      </c>
      <c r="D106" s="432">
        <v>0</v>
      </c>
      <c r="E106" s="432">
        <v>0</v>
      </c>
      <c r="F106" s="432">
        <v>0</v>
      </c>
      <c r="G106" s="432">
        <v>0</v>
      </c>
    </row>
    <row r="107" spans="1:7" x14ac:dyDescent="0.3">
      <c r="A107" s="427" t="s">
        <v>530</v>
      </c>
      <c r="B107" s="427" t="s">
        <v>44</v>
      </c>
      <c r="C107" s="432">
        <v>1620735</v>
      </c>
      <c r="D107" s="432">
        <v>808383.35</v>
      </c>
      <c r="E107" s="432">
        <v>404390.09</v>
      </c>
      <c r="F107" s="432">
        <v>812351.65</v>
      </c>
      <c r="G107" s="432">
        <v>49.88</v>
      </c>
    </row>
    <row r="108" spans="1:7" x14ac:dyDescent="0.3">
      <c r="A108" s="427" t="s">
        <v>4672</v>
      </c>
      <c r="B108" s="427" t="s">
        <v>2644</v>
      </c>
      <c r="C108" s="432">
        <v>0</v>
      </c>
      <c r="D108" s="432">
        <v>0</v>
      </c>
      <c r="E108" s="432">
        <v>0</v>
      </c>
      <c r="F108" s="432">
        <v>0</v>
      </c>
      <c r="G108" s="432">
        <v>0</v>
      </c>
    </row>
    <row r="109" spans="1:7" x14ac:dyDescent="0.3">
      <c r="A109" s="427" t="s">
        <v>4673</v>
      </c>
      <c r="B109" s="427" t="s">
        <v>2646</v>
      </c>
      <c r="C109" s="432">
        <v>0</v>
      </c>
      <c r="D109" s="432">
        <v>0</v>
      </c>
      <c r="E109" s="432">
        <v>0</v>
      </c>
      <c r="F109" s="432">
        <v>0</v>
      </c>
      <c r="G109" s="432">
        <v>0</v>
      </c>
    </row>
    <row r="110" spans="1:7" x14ac:dyDescent="0.3">
      <c r="A110" s="427" t="s">
        <v>4674</v>
      </c>
      <c r="B110" s="427" t="s">
        <v>2648</v>
      </c>
      <c r="C110" s="432">
        <v>0</v>
      </c>
      <c r="D110" s="432">
        <v>0</v>
      </c>
      <c r="E110" s="432">
        <v>0</v>
      </c>
      <c r="F110" s="432">
        <v>0</v>
      </c>
      <c r="G110" s="432">
        <v>0</v>
      </c>
    </row>
    <row r="111" spans="1:7" x14ac:dyDescent="0.3">
      <c r="A111" s="427" t="s">
        <v>4675</v>
      </c>
      <c r="B111" s="427" t="s">
        <v>984</v>
      </c>
      <c r="C111" s="432">
        <v>0</v>
      </c>
      <c r="D111" s="432">
        <v>0</v>
      </c>
      <c r="E111" s="432">
        <v>0</v>
      </c>
      <c r="F111" s="432">
        <v>0</v>
      </c>
      <c r="G111" s="432">
        <v>0</v>
      </c>
    </row>
    <row r="112" spans="1:7" x14ac:dyDescent="0.3">
      <c r="A112" s="427" t="s">
        <v>531</v>
      </c>
      <c r="B112" s="427" t="s">
        <v>532</v>
      </c>
      <c r="C112" s="432">
        <v>1235</v>
      </c>
      <c r="D112" s="432">
        <v>390</v>
      </c>
      <c r="E112" s="432">
        <v>30</v>
      </c>
      <c r="F112" s="432">
        <v>845</v>
      </c>
      <c r="G112" s="432">
        <v>31.58</v>
      </c>
    </row>
    <row r="113" spans="1:7" x14ac:dyDescent="0.3">
      <c r="A113" s="427" t="s">
        <v>533</v>
      </c>
      <c r="B113" s="427" t="s">
        <v>534</v>
      </c>
      <c r="C113" s="432">
        <v>14000</v>
      </c>
      <c r="D113" s="432">
        <v>8789</v>
      </c>
      <c r="E113" s="432">
        <v>5004</v>
      </c>
      <c r="F113" s="432">
        <v>5211</v>
      </c>
      <c r="G113" s="432">
        <v>62.78</v>
      </c>
    </row>
    <row r="114" spans="1:7" x14ac:dyDescent="0.3">
      <c r="A114" s="427" t="s">
        <v>4676</v>
      </c>
      <c r="B114" s="427" t="s">
        <v>2651</v>
      </c>
      <c r="C114" s="432">
        <v>0</v>
      </c>
      <c r="D114" s="432">
        <v>0</v>
      </c>
      <c r="E114" s="432">
        <v>0</v>
      </c>
      <c r="F114" s="432">
        <v>0</v>
      </c>
      <c r="G114" s="432">
        <v>0</v>
      </c>
    </row>
    <row r="115" spans="1:7" x14ac:dyDescent="0.3">
      <c r="A115" s="427" t="s">
        <v>535</v>
      </c>
      <c r="B115" s="427" t="s">
        <v>536</v>
      </c>
      <c r="C115" s="432">
        <v>20510</v>
      </c>
      <c r="D115" s="432">
        <v>7887.56</v>
      </c>
      <c r="E115" s="432">
        <v>0</v>
      </c>
      <c r="F115" s="432">
        <v>12622.44</v>
      </c>
      <c r="G115" s="432">
        <v>38.46</v>
      </c>
    </row>
    <row r="116" spans="1:7" x14ac:dyDescent="0.3">
      <c r="A116" s="427" t="s">
        <v>4677</v>
      </c>
      <c r="B116" s="427" t="s">
        <v>2653</v>
      </c>
      <c r="C116" s="432">
        <v>0</v>
      </c>
      <c r="D116" s="432">
        <v>0</v>
      </c>
      <c r="E116" s="432">
        <v>0</v>
      </c>
      <c r="F116" s="432">
        <v>0</v>
      </c>
      <c r="G116" s="432">
        <v>0</v>
      </c>
    </row>
    <row r="117" spans="1:7" x14ac:dyDescent="0.3">
      <c r="A117" s="427" t="s">
        <v>537</v>
      </c>
      <c r="B117" s="427" t="s">
        <v>538</v>
      </c>
      <c r="C117" s="432">
        <v>0</v>
      </c>
      <c r="D117" s="432">
        <v>0</v>
      </c>
      <c r="E117" s="432">
        <v>0</v>
      </c>
      <c r="F117" s="432">
        <v>0</v>
      </c>
      <c r="G117" s="432">
        <v>0</v>
      </c>
    </row>
    <row r="118" spans="1:7" x14ac:dyDescent="0.3">
      <c r="A118" s="427" t="s">
        <v>539</v>
      </c>
      <c r="B118" s="427" t="s">
        <v>540</v>
      </c>
      <c r="C118" s="432">
        <v>0</v>
      </c>
      <c r="D118" s="432">
        <v>0</v>
      </c>
      <c r="E118" s="432">
        <v>0</v>
      </c>
      <c r="F118" s="432">
        <v>0</v>
      </c>
      <c r="G118" s="432">
        <v>0</v>
      </c>
    </row>
    <row r="119" spans="1:7" x14ac:dyDescent="0.3">
      <c r="A119" s="427" t="s">
        <v>541</v>
      </c>
      <c r="B119" s="427" t="s">
        <v>542</v>
      </c>
      <c r="C119" s="432">
        <v>3088</v>
      </c>
      <c r="D119" s="432">
        <v>1400</v>
      </c>
      <c r="E119" s="432">
        <v>700</v>
      </c>
      <c r="F119" s="432">
        <v>1688</v>
      </c>
      <c r="G119" s="432">
        <v>45.34</v>
      </c>
    </row>
    <row r="120" spans="1:7" x14ac:dyDescent="0.3">
      <c r="A120" s="427" t="s">
        <v>543</v>
      </c>
      <c r="B120" s="427" t="s">
        <v>544</v>
      </c>
      <c r="C120" s="432">
        <v>720</v>
      </c>
      <c r="D120" s="432">
        <v>400</v>
      </c>
      <c r="E120" s="432">
        <v>200</v>
      </c>
      <c r="F120" s="432">
        <v>320</v>
      </c>
      <c r="G120" s="432">
        <v>55.56</v>
      </c>
    </row>
    <row r="121" spans="1:7" x14ac:dyDescent="0.3">
      <c r="A121" s="427" t="s">
        <v>545</v>
      </c>
      <c r="B121" s="427" t="s">
        <v>546</v>
      </c>
      <c r="C121" s="432">
        <v>52</v>
      </c>
      <c r="D121" s="432">
        <v>0</v>
      </c>
      <c r="E121" s="432">
        <v>0</v>
      </c>
      <c r="F121" s="432">
        <v>52</v>
      </c>
      <c r="G121" s="432">
        <v>0</v>
      </c>
    </row>
    <row r="122" spans="1:7" x14ac:dyDescent="0.3">
      <c r="A122" s="427" t="s">
        <v>547</v>
      </c>
      <c r="B122" s="427" t="s">
        <v>244</v>
      </c>
      <c r="C122" s="432">
        <v>41168</v>
      </c>
      <c r="D122" s="432">
        <v>12028.66</v>
      </c>
      <c r="E122" s="432">
        <v>8391.15</v>
      </c>
      <c r="F122" s="432">
        <v>29139.34</v>
      </c>
      <c r="G122" s="432">
        <v>29.22</v>
      </c>
    </row>
    <row r="123" spans="1:7" x14ac:dyDescent="0.3">
      <c r="A123" s="427" t="s">
        <v>548</v>
      </c>
      <c r="B123" s="427" t="s">
        <v>549</v>
      </c>
      <c r="C123" s="432">
        <v>515</v>
      </c>
      <c r="D123" s="432">
        <v>0</v>
      </c>
      <c r="E123" s="432">
        <v>0</v>
      </c>
      <c r="F123" s="432">
        <v>515</v>
      </c>
      <c r="G123" s="432">
        <v>0</v>
      </c>
    </row>
    <row r="124" spans="1:7" x14ac:dyDescent="0.3">
      <c r="A124" s="427" t="s">
        <v>550</v>
      </c>
      <c r="B124" s="427" t="s">
        <v>551</v>
      </c>
      <c r="C124" s="432">
        <v>6175</v>
      </c>
      <c r="D124" s="432">
        <v>3214.15</v>
      </c>
      <c r="E124" s="432">
        <v>1180.45</v>
      </c>
      <c r="F124" s="432">
        <v>2960.85</v>
      </c>
      <c r="G124" s="432">
        <v>52.05</v>
      </c>
    </row>
    <row r="125" spans="1:7" x14ac:dyDescent="0.3">
      <c r="A125" s="427" t="s">
        <v>552</v>
      </c>
      <c r="B125" s="427" t="s">
        <v>553</v>
      </c>
      <c r="C125" s="432">
        <v>3088</v>
      </c>
      <c r="D125" s="432">
        <v>2408.8000000000002</v>
      </c>
      <c r="E125" s="432">
        <v>2078.8000000000002</v>
      </c>
      <c r="F125" s="432">
        <v>679.2</v>
      </c>
      <c r="G125" s="432">
        <v>78.010000000000005</v>
      </c>
    </row>
    <row r="126" spans="1:7" x14ac:dyDescent="0.3">
      <c r="A126" s="427" t="s">
        <v>554</v>
      </c>
      <c r="B126" s="427" t="s">
        <v>555</v>
      </c>
      <c r="C126" s="432">
        <v>8500</v>
      </c>
      <c r="D126" s="432">
        <v>8401.58</v>
      </c>
      <c r="E126" s="432">
        <v>2301.58</v>
      </c>
      <c r="F126" s="432">
        <v>98.42</v>
      </c>
      <c r="G126" s="432">
        <v>98.84</v>
      </c>
    </row>
    <row r="127" spans="1:7" x14ac:dyDescent="0.3">
      <c r="A127" s="427" t="s">
        <v>2493</v>
      </c>
      <c r="B127" s="427" t="s">
        <v>2494</v>
      </c>
      <c r="C127" s="432">
        <v>1693</v>
      </c>
      <c r="D127" s="432">
        <v>1692.5</v>
      </c>
      <c r="E127" s="432">
        <v>1000</v>
      </c>
      <c r="F127" s="432">
        <v>0.5</v>
      </c>
      <c r="G127" s="432">
        <v>99.97</v>
      </c>
    </row>
    <row r="128" spans="1:7" x14ac:dyDescent="0.3">
      <c r="A128" s="427" t="s">
        <v>556</v>
      </c>
      <c r="B128" s="427" t="s">
        <v>557</v>
      </c>
      <c r="C128" s="432">
        <v>41168</v>
      </c>
      <c r="D128" s="432">
        <v>0</v>
      </c>
      <c r="E128" s="432">
        <v>0</v>
      </c>
      <c r="F128" s="432">
        <v>41168</v>
      </c>
      <c r="G128" s="432">
        <v>0</v>
      </c>
    </row>
    <row r="129" spans="1:7" x14ac:dyDescent="0.3">
      <c r="A129" s="427" t="s">
        <v>4678</v>
      </c>
      <c r="B129" s="427" t="s">
        <v>2656</v>
      </c>
      <c r="C129" s="432">
        <v>0</v>
      </c>
      <c r="D129" s="432">
        <v>0</v>
      </c>
      <c r="E129" s="432">
        <v>0</v>
      </c>
      <c r="F129" s="432">
        <v>0</v>
      </c>
      <c r="G129" s="432">
        <v>0</v>
      </c>
    </row>
    <row r="130" spans="1:7" x14ac:dyDescent="0.3">
      <c r="A130" s="427" t="s">
        <v>4679</v>
      </c>
      <c r="B130" s="427" t="s">
        <v>2658</v>
      </c>
      <c r="C130" s="432">
        <v>0</v>
      </c>
      <c r="D130" s="432">
        <v>0</v>
      </c>
      <c r="E130" s="432">
        <v>0</v>
      </c>
      <c r="F130" s="432">
        <v>0</v>
      </c>
      <c r="G130" s="432">
        <v>0</v>
      </c>
    </row>
    <row r="131" spans="1:7" x14ac:dyDescent="0.3">
      <c r="A131" s="427" t="s">
        <v>4680</v>
      </c>
      <c r="B131" s="427" t="s">
        <v>246</v>
      </c>
      <c r="C131" s="432">
        <v>0</v>
      </c>
      <c r="D131" s="432">
        <v>0</v>
      </c>
      <c r="E131" s="432">
        <v>0</v>
      </c>
      <c r="F131" s="432">
        <v>0</v>
      </c>
      <c r="G131" s="432">
        <v>0</v>
      </c>
    </row>
    <row r="132" spans="1:7" x14ac:dyDescent="0.3">
      <c r="A132" s="427" t="s">
        <v>4681</v>
      </c>
      <c r="B132" s="427" t="s">
        <v>2661</v>
      </c>
      <c r="C132" s="432">
        <v>0</v>
      </c>
      <c r="D132" s="432">
        <v>0</v>
      </c>
      <c r="E132" s="432">
        <v>0</v>
      </c>
      <c r="F132" s="432">
        <v>0</v>
      </c>
      <c r="G132" s="432">
        <v>0</v>
      </c>
    </row>
    <row r="133" spans="1:7" x14ac:dyDescent="0.3">
      <c r="A133" s="427" t="s">
        <v>4682</v>
      </c>
      <c r="B133" s="427" t="s">
        <v>2663</v>
      </c>
      <c r="C133" s="432">
        <v>0</v>
      </c>
      <c r="D133" s="432">
        <v>0</v>
      </c>
      <c r="E133" s="432">
        <v>0</v>
      </c>
      <c r="F133" s="432">
        <v>0</v>
      </c>
      <c r="G133" s="432">
        <v>0</v>
      </c>
    </row>
    <row r="134" spans="1:7" x14ac:dyDescent="0.3">
      <c r="A134" s="427" t="s">
        <v>4683</v>
      </c>
      <c r="B134" s="427" t="s">
        <v>259</v>
      </c>
      <c r="C134" s="432">
        <v>0</v>
      </c>
      <c r="D134" s="432">
        <v>0</v>
      </c>
      <c r="E134" s="432">
        <v>0</v>
      </c>
      <c r="F134" s="432">
        <v>0</v>
      </c>
      <c r="G134" s="432">
        <v>0</v>
      </c>
    </row>
    <row r="135" spans="1:7" x14ac:dyDescent="0.3">
      <c r="A135" s="427" t="s">
        <v>4684</v>
      </c>
      <c r="B135" s="427" t="s">
        <v>53</v>
      </c>
      <c r="C135" s="432">
        <v>0</v>
      </c>
      <c r="D135" s="432">
        <v>0</v>
      </c>
      <c r="E135" s="432">
        <v>0</v>
      </c>
      <c r="F135" s="432">
        <v>0</v>
      </c>
      <c r="G135" s="432">
        <v>0</v>
      </c>
    </row>
    <row r="136" spans="1:7" x14ac:dyDescent="0.3">
      <c r="A136" s="427" t="s">
        <v>4685</v>
      </c>
      <c r="B136" s="427" t="s">
        <v>257</v>
      </c>
      <c r="C136" s="432">
        <v>0</v>
      </c>
      <c r="D136" s="432">
        <v>0</v>
      </c>
      <c r="E136" s="432">
        <v>0</v>
      </c>
      <c r="F136" s="432">
        <v>0</v>
      </c>
      <c r="G136" s="432">
        <v>0</v>
      </c>
    </row>
    <row r="137" spans="1:7" x14ac:dyDescent="0.3">
      <c r="A137" s="427" t="s">
        <v>4686</v>
      </c>
      <c r="B137" s="427" t="s">
        <v>588</v>
      </c>
      <c r="C137" s="432">
        <v>0</v>
      </c>
      <c r="D137" s="432">
        <v>0</v>
      </c>
      <c r="E137" s="432">
        <v>0</v>
      </c>
      <c r="F137" s="432">
        <v>0</v>
      </c>
      <c r="G137" s="432">
        <v>0</v>
      </c>
    </row>
    <row r="138" spans="1:7" x14ac:dyDescent="0.3">
      <c r="A138" s="427" t="s">
        <v>4687</v>
      </c>
      <c r="B138" s="427" t="s">
        <v>812</v>
      </c>
      <c r="C138" s="432">
        <v>0</v>
      </c>
      <c r="D138" s="432">
        <v>0</v>
      </c>
      <c r="E138" s="432">
        <v>0</v>
      </c>
      <c r="F138" s="432">
        <v>0</v>
      </c>
      <c r="G138" s="432">
        <v>0</v>
      </c>
    </row>
    <row r="139" spans="1:7" x14ac:dyDescent="0.3">
      <c r="A139" s="427" t="s">
        <v>4688</v>
      </c>
      <c r="B139" s="427" t="s">
        <v>592</v>
      </c>
      <c r="C139" s="433">
        <v>0</v>
      </c>
      <c r="D139" s="433">
        <v>0</v>
      </c>
      <c r="E139" s="433">
        <v>0</v>
      </c>
      <c r="F139" s="433">
        <v>0</v>
      </c>
      <c r="G139" s="433">
        <v>0</v>
      </c>
    </row>
    <row r="140" spans="1:7" x14ac:dyDescent="0.3">
      <c r="A140" s="427" t="s">
        <v>558</v>
      </c>
      <c r="B140" s="431"/>
      <c r="C140" s="432">
        <v>15568032</v>
      </c>
      <c r="D140" s="432">
        <v>13062906.24</v>
      </c>
      <c r="E140" s="432">
        <v>1630883.04</v>
      </c>
      <c r="F140" s="432">
        <v>2505125.7599999998</v>
      </c>
      <c r="G140" s="432"/>
    </row>
    <row r="142" spans="1:7" x14ac:dyDescent="0.3">
      <c r="A142" s="427" t="s">
        <v>2495</v>
      </c>
      <c r="B142" s="431"/>
      <c r="C142" s="432"/>
      <c r="D142" s="432"/>
      <c r="E142" s="432"/>
      <c r="F142" s="432"/>
      <c r="G142" s="432"/>
    </row>
    <row r="143" spans="1:7" x14ac:dyDescent="0.3">
      <c r="A143" s="427" t="s">
        <v>559</v>
      </c>
      <c r="B143" s="427" t="s">
        <v>560</v>
      </c>
      <c r="C143" s="432">
        <v>10621</v>
      </c>
      <c r="D143" s="432">
        <v>4740</v>
      </c>
      <c r="E143" s="432">
        <v>4740</v>
      </c>
      <c r="F143" s="432">
        <v>5881</v>
      </c>
      <c r="G143" s="432">
        <v>44.63</v>
      </c>
    </row>
    <row r="144" spans="1:7" x14ac:dyDescent="0.3">
      <c r="A144" s="427" t="s">
        <v>4689</v>
      </c>
      <c r="B144" s="427" t="s">
        <v>2673</v>
      </c>
      <c r="C144" s="432">
        <v>0</v>
      </c>
      <c r="D144" s="432">
        <v>0</v>
      </c>
      <c r="E144" s="432">
        <v>0</v>
      </c>
      <c r="F144" s="432">
        <v>0</v>
      </c>
      <c r="G144" s="432">
        <v>0</v>
      </c>
    </row>
    <row r="145" spans="1:7" x14ac:dyDescent="0.3">
      <c r="A145" s="427" t="s">
        <v>561</v>
      </c>
      <c r="B145" s="427" t="s">
        <v>259</v>
      </c>
      <c r="C145" s="432">
        <v>814</v>
      </c>
      <c r="D145" s="432">
        <v>362.61</v>
      </c>
      <c r="E145" s="432">
        <v>362.61</v>
      </c>
      <c r="F145" s="432">
        <v>451.39</v>
      </c>
      <c r="G145" s="432">
        <v>44.55</v>
      </c>
    </row>
    <row r="146" spans="1:7" x14ac:dyDescent="0.3">
      <c r="A146" s="427" t="s">
        <v>4690</v>
      </c>
      <c r="B146" s="427" t="s">
        <v>53</v>
      </c>
      <c r="C146" s="432">
        <v>0</v>
      </c>
      <c r="D146" s="432">
        <v>0</v>
      </c>
      <c r="E146" s="432">
        <v>0</v>
      </c>
      <c r="F146" s="432">
        <v>0</v>
      </c>
      <c r="G146" s="432">
        <v>0</v>
      </c>
    </row>
    <row r="147" spans="1:7" x14ac:dyDescent="0.3">
      <c r="A147" s="427" t="s">
        <v>562</v>
      </c>
      <c r="B147" s="427" t="s">
        <v>563</v>
      </c>
      <c r="C147" s="432">
        <v>110</v>
      </c>
      <c r="D147" s="432">
        <v>140.06</v>
      </c>
      <c r="E147" s="432">
        <v>30.06</v>
      </c>
      <c r="F147" s="432">
        <v>-30.06</v>
      </c>
      <c r="G147" s="432">
        <v>127.33</v>
      </c>
    </row>
    <row r="148" spans="1:7" x14ac:dyDescent="0.3">
      <c r="A148" s="427" t="s">
        <v>4691</v>
      </c>
      <c r="B148" s="427" t="s">
        <v>685</v>
      </c>
      <c r="C148" s="432">
        <v>0</v>
      </c>
      <c r="D148" s="432">
        <v>0</v>
      </c>
      <c r="E148" s="432">
        <v>0</v>
      </c>
      <c r="F148" s="432">
        <v>0</v>
      </c>
      <c r="G148" s="432">
        <v>0</v>
      </c>
    </row>
    <row r="149" spans="1:7" x14ac:dyDescent="0.3">
      <c r="A149" s="427" t="s">
        <v>564</v>
      </c>
      <c r="B149" s="427" t="s">
        <v>565</v>
      </c>
      <c r="C149" s="432">
        <v>40000</v>
      </c>
      <c r="D149" s="432">
        <v>16666.650000000001</v>
      </c>
      <c r="E149" s="432">
        <v>6666.66</v>
      </c>
      <c r="F149" s="432">
        <v>23333.35</v>
      </c>
      <c r="G149" s="432">
        <v>41.67</v>
      </c>
    </row>
    <row r="150" spans="1:7" x14ac:dyDescent="0.3">
      <c r="A150" s="427" t="s">
        <v>566</v>
      </c>
      <c r="B150" s="427" t="s">
        <v>567</v>
      </c>
      <c r="C150" s="432">
        <v>9063</v>
      </c>
      <c r="D150" s="432">
        <v>3083.68</v>
      </c>
      <c r="E150" s="432">
        <v>2433.6799999999998</v>
      </c>
      <c r="F150" s="432">
        <v>5979.32</v>
      </c>
      <c r="G150" s="432">
        <v>34.020000000000003</v>
      </c>
    </row>
    <row r="151" spans="1:7" x14ac:dyDescent="0.3">
      <c r="A151" s="427" t="s">
        <v>4692</v>
      </c>
      <c r="B151" s="427" t="s">
        <v>1316</v>
      </c>
      <c r="C151" s="432">
        <v>0</v>
      </c>
      <c r="D151" s="432">
        <v>0</v>
      </c>
      <c r="E151" s="432">
        <v>0</v>
      </c>
      <c r="F151" s="432">
        <v>0</v>
      </c>
      <c r="G151" s="432">
        <v>0</v>
      </c>
    </row>
    <row r="152" spans="1:7" x14ac:dyDescent="0.3">
      <c r="A152" s="427" t="s">
        <v>4693</v>
      </c>
      <c r="B152" s="427" t="s">
        <v>914</v>
      </c>
      <c r="C152" s="432">
        <v>0</v>
      </c>
      <c r="D152" s="432">
        <v>0</v>
      </c>
      <c r="E152" s="432">
        <v>0</v>
      </c>
      <c r="F152" s="432">
        <v>0</v>
      </c>
      <c r="G152" s="432">
        <v>0</v>
      </c>
    </row>
    <row r="153" spans="1:7" x14ac:dyDescent="0.3">
      <c r="A153" s="427" t="s">
        <v>568</v>
      </c>
      <c r="B153" s="427" t="s">
        <v>569</v>
      </c>
      <c r="C153" s="432">
        <v>2500</v>
      </c>
      <c r="D153" s="432">
        <v>1043</v>
      </c>
      <c r="E153" s="432">
        <v>0</v>
      </c>
      <c r="F153" s="432">
        <v>1457</v>
      </c>
      <c r="G153" s="432">
        <v>41.72</v>
      </c>
    </row>
    <row r="154" spans="1:7" x14ac:dyDescent="0.3">
      <c r="A154" s="427" t="s">
        <v>570</v>
      </c>
      <c r="B154" s="427" t="s">
        <v>571</v>
      </c>
      <c r="C154" s="432">
        <v>317</v>
      </c>
      <c r="D154" s="432">
        <v>0</v>
      </c>
      <c r="E154" s="432">
        <v>0</v>
      </c>
      <c r="F154" s="432">
        <v>317</v>
      </c>
      <c r="G154" s="432">
        <v>0</v>
      </c>
    </row>
    <row r="155" spans="1:7" x14ac:dyDescent="0.3">
      <c r="A155" s="427" t="s">
        <v>572</v>
      </c>
      <c r="B155" s="427" t="s">
        <v>573</v>
      </c>
      <c r="C155" s="432">
        <v>11773</v>
      </c>
      <c r="D155" s="432">
        <v>1000</v>
      </c>
      <c r="E155" s="432">
        <v>1000</v>
      </c>
      <c r="F155" s="432">
        <v>10773</v>
      </c>
      <c r="G155" s="432">
        <v>8.49</v>
      </c>
    </row>
    <row r="156" spans="1:7" x14ac:dyDescent="0.3">
      <c r="A156" s="427" t="s">
        <v>574</v>
      </c>
      <c r="B156" s="427" t="s">
        <v>575</v>
      </c>
      <c r="C156" s="433">
        <v>5000</v>
      </c>
      <c r="D156" s="433">
        <v>1094.99</v>
      </c>
      <c r="E156" s="433">
        <v>1094.99</v>
      </c>
      <c r="F156" s="433">
        <v>3905.01</v>
      </c>
      <c r="G156" s="433">
        <v>21.9</v>
      </c>
    </row>
    <row r="157" spans="1:7" x14ac:dyDescent="0.3">
      <c r="A157" s="427" t="s">
        <v>2496</v>
      </c>
      <c r="B157" s="431"/>
      <c r="C157" s="432">
        <v>-80198</v>
      </c>
      <c r="D157" s="432">
        <v>-28130.99</v>
      </c>
      <c r="E157" s="432">
        <v>-16328</v>
      </c>
      <c r="F157" s="432">
        <v>-52067.01</v>
      </c>
      <c r="G157" s="432"/>
    </row>
    <row r="159" spans="1:7" x14ac:dyDescent="0.3">
      <c r="A159" s="427" t="s">
        <v>2497</v>
      </c>
      <c r="B159" s="431"/>
      <c r="C159" s="432"/>
      <c r="D159" s="432"/>
      <c r="E159" s="432"/>
      <c r="F159" s="432"/>
      <c r="G159" s="432"/>
    </row>
    <row r="160" spans="1:7" x14ac:dyDescent="0.3">
      <c r="A160" s="427" t="s">
        <v>576</v>
      </c>
      <c r="B160" s="427" t="s">
        <v>180</v>
      </c>
      <c r="C160" s="432">
        <v>122311</v>
      </c>
      <c r="D160" s="432">
        <v>62784.63</v>
      </c>
      <c r="E160" s="432">
        <v>34028.31</v>
      </c>
      <c r="F160" s="432">
        <v>59526.37</v>
      </c>
      <c r="G160" s="432">
        <v>51.33</v>
      </c>
    </row>
    <row r="161" spans="1:7" x14ac:dyDescent="0.3">
      <c r="A161" s="427" t="s">
        <v>577</v>
      </c>
      <c r="B161" s="427" t="s">
        <v>51</v>
      </c>
      <c r="C161" s="432">
        <v>144816</v>
      </c>
      <c r="D161" s="432">
        <v>71901.759999999995</v>
      </c>
      <c r="E161" s="432">
        <v>37738.370000000003</v>
      </c>
      <c r="F161" s="432">
        <v>72914.240000000005</v>
      </c>
      <c r="G161" s="432">
        <v>49.65</v>
      </c>
    </row>
    <row r="162" spans="1:7" x14ac:dyDescent="0.3">
      <c r="A162" s="427" t="s">
        <v>578</v>
      </c>
      <c r="B162" s="427" t="s">
        <v>181</v>
      </c>
      <c r="C162" s="432">
        <v>25000</v>
      </c>
      <c r="D162" s="432">
        <v>8814.25</v>
      </c>
      <c r="E162" s="432">
        <v>8183.75</v>
      </c>
      <c r="F162" s="432">
        <v>16185.75</v>
      </c>
      <c r="G162" s="432">
        <v>35.26</v>
      </c>
    </row>
    <row r="163" spans="1:7" x14ac:dyDescent="0.3">
      <c r="A163" s="427" t="s">
        <v>579</v>
      </c>
      <c r="B163" s="427" t="s">
        <v>580</v>
      </c>
      <c r="C163" s="432">
        <v>5002</v>
      </c>
      <c r="D163" s="432">
        <v>5001.87</v>
      </c>
      <c r="E163" s="432">
        <v>2412.04</v>
      </c>
      <c r="F163" s="432">
        <v>0.13</v>
      </c>
      <c r="G163" s="432">
        <v>100</v>
      </c>
    </row>
    <row r="164" spans="1:7" x14ac:dyDescent="0.3">
      <c r="A164" s="427" t="s">
        <v>4694</v>
      </c>
      <c r="B164" s="427" t="s">
        <v>2665</v>
      </c>
      <c r="C164" s="432">
        <v>0</v>
      </c>
      <c r="D164" s="432">
        <v>0</v>
      </c>
      <c r="E164" s="432">
        <v>0</v>
      </c>
      <c r="F164" s="432">
        <v>0</v>
      </c>
      <c r="G164" s="432">
        <v>0</v>
      </c>
    </row>
    <row r="165" spans="1:7" x14ac:dyDescent="0.3">
      <c r="A165" s="427" t="s">
        <v>4695</v>
      </c>
      <c r="B165" s="427" t="s">
        <v>2675</v>
      </c>
      <c r="C165" s="432">
        <v>0</v>
      </c>
      <c r="D165" s="432">
        <v>0</v>
      </c>
      <c r="E165" s="432">
        <v>0</v>
      </c>
      <c r="F165" s="432">
        <v>0</v>
      </c>
      <c r="G165" s="432">
        <v>0</v>
      </c>
    </row>
    <row r="166" spans="1:7" x14ac:dyDescent="0.3">
      <c r="A166" s="427" t="s">
        <v>4696</v>
      </c>
      <c r="B166" s="427" t="s">
        <v>2734</v>
      </c>
      <c r="C166" s="432">
        <v>0</v>
      </c>
      <c r="D166" s="432">
        <v>0</v>
      </c>
      <c r="E166" s="432">
        <v>0</v>
      </c>
      <c r="F166" s="432">
        <v>0</v>
      </c>
      <c r="G166" s="432">
        <v>0</v>
      </c>
    </row>
    <row r="167" spans="1:7" x14ac:dyDescent="0.3">
      <c r="A167" s="427" t="s">
        <v>581</v>
      </c>
      <c r="B167" s="427" t="s">
        <v>582</v>
      </c>
      <c r="C167" s="432">
        <v>1400</v>
      </c>
      <c r="D167" s="432">
        <v>700</v>
      </c>
      <c r="E167" s="432">
        <v>700</v>
      </c>
      <c r="F167" s="432">
        <v>700</v>
      </c>
      <c r="G167" s="432">
        <v>50</v>
      </c>
    </row>
    <row r="168" spans="1:7" x14ac:dyDescent="0.3">
      <c r="A168" s="427" t="s">
        <v>583</v>
      </c>
      <c r="B168" s="427" t="s">
        <v>259</v>
      </c>
      <c r="C168" s="432">
        <v>22134</v>
      </c>
      <c r="D168" s="432">
        <v>11709.94</v>
      </c>
      <c r="E168" s="432">
        <v>6513.64</v>
      </c>
      <c r="F168" s="432">
        <v>10424.06</v>
      </c>
      <c r="G168" s="432">
        <v>52.9</v>
      </c>
    </row>
    <row r="169" spans="1:7" x14ac:dyDescent="0.3">
      <c r="A169" s="427" t="s">
        <v>584</v>
      </c>
      <c r="B169" s="427" t="s">
        <v>53</v>
      </c>
      <c r="C169" s="432">
        <v>28074</v>
      </c>
      <c r="D169" s="432">
        <v>13863.1</v>
      </c>
      <c r="E169" s="432">
        <v>7177</v>
      </c>
      <c r="F169" s="432">
        <v>14210.9</v>
      </c>
      <c r="G169" s="432">
        <v>49.38</v>
      </c>
    </row>
    <row r="170" spans="1:7" x14ac:dyDescent="0.3">
      <c r="A170" s="427" t="s">
        <v>4697</v>
      </c>
      <c r="B170" s="427" t="s">
        <v>628</v>
      </c>
      <c r="C170" s="432">
        <v>0</v>
      </c>
      <c r="D170" s="432">
        <v>0</v>
      </c>
      <c r="E170" s="432">
        <v>0</v>
      </c>
      <c r="F170" s="432">
        <v>0</v>
      </c>
      <c r="G170" s="432">
        <v>0</v>
      </c>
    </row>
    <row r="171" spans="1:7" x14ac:dyDescent="0.3">
      <c r="A171" s="427" t="s">
        <v>4698</v>
      </c>
      <c r="B171" s="427" t="s">
        <v>1639</v>
      </c>
      <c r="C171" s="432">
        <v>0</v>
      </c>
      <c r="D171" s="432">
        <v>0</v>
      </c>
      <c r="E171" s="432">
        <v>0</v>
      </c>
      <c r="F171" s="432">
        <v>0</v>
      </c>
      <c r="G171" s="432">
        <v>0</v>
      </c>
    </row>
    <row r="172" spans="1:7" x14ac:dyDescent="0.3">
      <c r="A172" s="427" t="s">
        <v>585</v>
      </c>
      <c r="B172" s="427" t="s">
        <v>257</v>
      </c>
      <c r="C172" s="432">
        <v>7057</v>
      </c>
      <c r="D172" s="432">
        <v>350</v>
      </c>
      <c r="E172" s="432">
        <v>350</v>
      </c>
      <c r="F172" s="432">
        <v>6707</v>
      </c>
      <c r="G172" s="432">
        <v>4.96</v>
      </c>
    </row>
    <row r="173" spans="1:7" x14ac:dyDescent="0.3">
      <c r="A173" s="427" t="s">
        <v>4699</v>
      </c>
      <c r="B173" s="427" t="s">
        <v>2743</v>
      </c>
      <c r="C173" s="432">
        <v>0</v>
      </c>
      <c r="D173" s="432">
        <v>0</v>
      </c>
      <c r="E173" s="432">
        <v>0</v>
      </c>
      <c r="F173" s="432">
        <v>0</v>
      </c>
      <c r="G173" s="432">
        <v>0</v>
      </c>
    </row>
    <row r="174" spans="1:7" x14ac:dyDescent="0.3">
      <c r="A174" s="427" t="s">
        <v>586</v>
      </c>
      <c r="B174" s="427" t="s">
        <v>54</v>
      </c>
      <c r="C174" s="432">
        <v>23923</v>
      </c>
      <c r="D174" s="432">
        <v>22037</v>
      </c>
      <c r="E174" s="432">
        <v>0</v>
      </c>
      <c r="F174" s="432">
        <v>1886</v>
      </c>
      <c r="G174" s="432">
        <v>92.12</v>
      </c>
    </row>
    <row r="175" spans="1:7" x14ac:dyDescent="0.3">
      <c r="A175" s="427" t="s">
        <v>587</v>
      </c>
      <c r="B175" s="427" t="s">
        <v>588</v>
      </c>
      <c r="C175" s="432">
        <v>20906</v>
      </c>
      <c r="D175" s="432">
        <v>13266.92</v>
      </c>
      <c r="E175" s="432">
        <v>7140.9</v>
      </c>
      <c r="F175" s="432">
        <v>7639.08</v>
      </c>
      <c r="G175" s="432">
        <v>63.46</v>
      </c>
    </row>
    <row r="176" spans="1:7" x14ac:dyDescent="0.3">
      <c r="A176" s="427" t="s">
        <v>589</v>
      </c>
      <c r="B176" s="427" t="s">
        <v>590</v>
      </c>
      <c r="C176" s="432">
        <v>2470</v>
      </c>
      <c r="D176" s="432">
        <v>1107.68</v>
      </c>
      <c r="E176" s="432">
        <v>599.91999999999996</v>
      </c>
      <c r="F176" s="432">
        <v>1362.32</v>
      </c>
      <c r="G176" s="432">
        <v>44.85</v>
      </c>
    </row>
    <row r="177" spans="1:7" x14ac:dyDescent="0.3">
      <c r="A177" s="427" t="s">
        <v>591</v>
      </c>
      <c r="B177" s="427" t="s">
        <v>592</v>
      </c>
      <c r="C177" s="432">
        <v>565</v>
      </c>
      <c r="D177" s="432">
        <v>676.27</v>
      </c>
      <c r="E177" s="432">
        <v>356.44</v>
      </c>
      <c r="F177" s="432">
        <v>-111.27</v>
      </c>
      <c r="G177" s="432">
        <v>119.69</v>
      </c>
    </row>
    <row r="178" spans="1:7" x14ac:dyDescent="0.3">
      <c r="A178" s="427" t="s">
        <v>593</v>
      </c>
      <c r="B178" s="427" t="s">
        <v>563</v>
      </c>
      <c r="C178" s="432">
        <v>10926</v>
      </c>
      <c r="D178" s="432">
        <v>12091.44</v>
      </c>
      <c r="E178" s="432">
        <v>1165.44</v>
      </c>
      <c r="F178" s="432">
        <v>-1165.44</v>
      </c>
      <c r="G178" s="432">
        <v>110.67</v>
      </c>
    </row>
    <row r="179" spans="1:7" x14ac:dyDescent="0.3">
      <c r="A179" s="427" t="s">
        <v>594</v>
      </c>
      <c r="B179" s="427" t="s">
        <v>595</v>
      </c>
      <c r="C179" s="432">
        <v>30</v>
      </c>
      <c r="D179" s="432">
        <v>15.36</v>
      </c>
      <c r="E179" s="432">
        <v>2.14</v>
      </c>
      <c r="F179" s="432">
        <v>14.64</v>
      </c>
      <c r="G179" s="432">
        <v>51.2</v>
      </c>
    </row>
    <row r="180" spans="1:7" x14ac:dyDescent="0.3">
      <c r="A180" s="427" t="s">
        <v>4700</v>
      </c>
      <c r="B180" s="427" t="s">
        <v>2745</v>
      </c>
      <c r="C180" s="432">
        <v>0</v>
      </c>
      <c r="D180" s="432">
        <v>0</v>
      </c>
      <c r="E180" s="432">
        <v>0</v>
      </c>
      <c r="F180" s="432">
        <v>0</v>
      </c>
      <c r="G180" s="432">
        <v>0</v>
      </c>
    </row>
    <row r="181" spans="1:7" x14ac:dyDescent="0.3">
      <c r="A181" s="427" t="s">
        <v>596</v>
      </c>
      <c r="B181" s="427" t="s">
        <v>183</v>
      </c>
      <c r="C181" s="432">
        <v>61000</v>
      </c>
      <c r="D181" s="432">
        <v>54267.97</v>
      </c>
      <c r="E181" s="432">
        <v>20018.61</v>
      </c>
      <c r="F181" s="432">
        <v>6732.03</v>
      </c>
      <c r="G181" s="432">
        <v>88.96</v>
      </c>
    </row>
    <row r="182" spans="1:7" x14ac:dyDescent="0.3">
      <c r="A182" s="427" t="s">
        <v>597</v>
      </c>
      <c r="B182" s="427" t="s">
        <v>598</v>
      </c>
      <c r="C182" s="432">
        <v>5273</v>
      </c>
      <c r="D182" s="432">
        <v>0</v>
      </c>
      <c r="E182" s="432">
        <v>0</v>
      </c>
      <c r="F182" s="432">
        <v>5273</v>
      </c>
      <c r="G182" s="432">
        <v>0</v>
      </c>
    </row>
    <row r="183" spans="1:7" x14ac:dyDescent="0.3">
      <c r="A183" s="427" t="s">
        <v>4701</v>
      </c>
      <c r="B183" s="427" t="s">
        <v>2779</v>
      </c>
      <c r="C183" s="432">
        <v>0</v>
      </c>
      <c r="D183" s="432">
        <v>0</v>
      </c>
      <c r="E183" s="432">
        <v>0</v>
      </c>
      <c r="F183" s="432">
        <v>0</v>
      </c>
      <c r="G183" s="432">
        <v>0</v>
      </c>
    </row>
    <row r="184" spans="1:7" x14ac:dyDescent="0.3">
      <c r="A184" s="427" t="s">
        <v>4702</v>
      </c>
      <c r="B184" s="427" t="s">
        <v>2781</v>
      </c>
      <c r="C184" s="432">
        <v>0</v>
      </c>
      <c r="D184" s="432">
        <v>0</v>
      </c>
      <c r="E184" s="432">
        <v>0</v>
      </c>
      <c r="F184" s="432">
        <v>0</v>
      </c>
      <c r="G184" s="432">
        <v>0</v>
      </c>
    </row>
    <row r="185" spans="1:7" x14ac:dyDescent="0.3">
      <c r="A185" s="427" t="s">
        <v>599</v>
      </c>
      <c r="B185" s="427" t="s">
        <v>600</v>
      </c>
      <c r="C185" s="432">
        <v>240</v>
      </c>
      <c r="D185" s="432">
        <v>240</v>
      </c>
      <c r="E185" s="432">
        <v>0</v>
      </c>
      <c r="F185" s="432">
        <v>0</v>
      </c>
      <c r="G185" s="432">
        <v>100</v>
      </c>
    </row>
    <row r="186" spans="1:7" x14ac:dyDescent="0.3">
      <c r="A186" s="427" t="s">
        <v>601</v>
      </c>
      <c r="B186" s="427" t="s">
        <v>55</v>
      </c>
      <c r="C186" s="432">
        <v>7900</v>
      </c>
      <c r="D186" s="432">
        <v>0</v>
      </c>
      <c r="E186" s="432">
        <v>0</v>
      </c>
      <c r="F186" s="432">
        <v>7900</v>
      </c>
      <c r="G186" s="432">
        <v>0</v>
      </c>
    </row>
    <row r="187" spans="1:7" x14ac:dyDescent="0.3">
      <c r="A187" s="427" t="s">
        <v>4703</v>
      </c>
      <c r="B187" s="427" t="s">
        <v>914</v>
      </c>
      <c r="C187" s="432">
        <v>0</v>
      </c>
      <c r="D187" s="432">
        <v>0</v>
      </c>
      <c r="E187" s="432">
        <v>0</v>
      </c>
      <c r="F187" s="432">
        <v>0</v>
      </c>
      <c r="G187" s="432">
        <v>0</v>
      </c>
    </row>
    <row r="188" spans="1:7" x14ac:dyDescent="0.3">
      <c r="A188" s="427" t="s">
        <v>602</v>
      </c>
      <c r="B188" s="427" t="s">
        <v>569</v>
      </c>
      <c r="C188" s="432">
        <v>2749</v>
      </c>
      <c r="D188" s="432">
        <v>2749</v>
      </c>
      <c r="E188" s="432">
        <v>2444</v>
      </c>
      <c r="F188" s="432">
        <v>0</v>
      </c>
      <c r="G188" s="432">
        <v>100</v>
      </c>
    </row>
    <row r="189" spans="1:7" x14ac:dyDescent="0.3">
      <c r="A189" s="427" t="s">
        <v>603</v>
      </c>
      <c r="B189" s="427" t="s">
        <v>571</v>
      </c>
      <c r="C189" s="432">
        <v>2640</v>
      </c>
      <c r="D189" s="432">
        <v>1170.6500000000001</v>
      </c>
      <c r="E189" s="432">
        <v>1170.6500000000001</v>
      </c>
      <c r="F189" s="432">
        <v>1469.35</v>
      </c>
      <c r="G189" s="432">
        <v>44.34</v>
      </c>
    </row>
    <row r="190" spans="1:7" x14ac:dyDescent="0.3">
      <c r="A190" s="427" t="s">
        <v>604</v>
      </c>
      <c r="B190" s="427" t="s">
        <v>605</v>
      </c>
      <c r="C190" s="432">
        <v>7091</v>
      </c>
      <c r="D190" s="432">
        <v>3449.94</v>
      </c>
      <c r="E190" s="432">
        <v>1857.66</v>
      </c>
      <c r="F190" s="432">
        <v>3641.06</v>
      </c>
      <c r="G190" s="432">
        <v>48.65</v>
      </c>
    </row>
    <row r="191" spans="1:7" x14ac:dyDescent="0.3">
      <c r="A191" s="427" t="s">
        <v>606</v>
      </c>
      <c r="B191" s="427" t="s">
        <v>607</v>
      </c>
      <c r="C191" s="432">
        <v>1056</v>
      </c>
      <c r="D191" s="432">
        <v>0</v>
      </c>
      <c r="E191" s="432">
        <v>0</v>
      </c>
      <c r="F191" s="432">
        <v>1056</v>
      </c>
      <c r="G191" s="432">
        <v>0</v>
      </c>
    </row>
    <row r="192" spans="1:7" x14ac:dyDescent="0.3">
      <c r="A192" s="427" t="s">
        <v>4704</v>
      </c>
      <c r="B192" s="427" t="s">
        <v>2793</v>
      </c>
      <c r="C192" s="432">
        <v>0</v>
      </c>
      <c r="D192" s="432">
        <v>0</v>
      </c>
      <c r="E192" s="432">
        <v>0</v>
      </c>
      <c r="F192" s="432">
        <v>0</v>
      </c>
      <c r="G192" s="432">
        <v>0</v>
      </c>
    </row>
    <row r="193" spans="1:7" x14ac:dyDescent="0.3">
      <c r="A193" s="427" t="s">
        <v>4705</v>
      </c>
      <c r="B193" s="427" t="s">
        <v>2795</v>
      </c>
      <c r="C193" s="432">
        <v>0</v>
      </c>
      <c r="D193" s="432">
        <v>0</v>
      </c>
      <c r="E193" s="432">
        <v>0</v>
      </c>
      <c r="F193" s="432">
        <v>0</v>
      </c>
      <c r="G193" s="432">
        <v>0</v>
      </c>
    </row>
    <row r="194" spans="1:7" x14ac:dyDescent="0.3">
      <c r="A194" s="427" t="s">
        <v>608</v>
      </c>
      <c r="B194" s="427" t="s">
        <v>573</v>
      </c>
      <c r="C194" s="432">
        <v>11000</v>
      </c>
      <c r="D194" s="432">
        <v>3489.69</v>
      </c>
      <c r="E194" s="432">
        <v>3184.69</v>
      </c>
      <c r="F194" s="432">
        <v>7510.31</v>
      </c>
      <c r="G194" s="432">
        <v>31.72</v>
      </c>
    </row>
    <row r="195" spans="1:7" x14ac:dyDescent="0.3">
      <c r="A195" s="427" t="s">
        <v>609</v>
      </c>
      <c r="B195" s="427" t="s">
        <v>575</v>
      </c>
      <c r="C195" s="433">
        <v>5000</v>
      </c>
      <c r="D195" s="433">
        <v>754.01</v>
      </c>
      <c r="E195" s="433">
        <v>754.01</v>
      </c>
      <c r="F195" s="433">
        <v>4245.99</v>
      </c>
      <c r="G195" s="433">
        <v>15.08</v>
      </c>
    </row>
    <row r="196" spans="1:7" x14ac:dyDescent="0.3">
      <c r="A196" s="427" t="s">
        <v>2498</v>
      </c>
      <c r="B196" s="431"/>
      <c r="C196" s="432">
        <v>-518563</v>
      </c>
      <c r="D196" s="432">
        <v>-290441.48</v>
      </c>
      <c r="E196" s="432">
        <v>-135797.57</v>
      </c>
      <c r="F196" s="432">
        <v>-228121.52</v>
      </c>
      <c r="G196" s="432"/>
    </row>
    <row r="198" spans="1:7" x14ac:dyDescent="0.3">
      <c r="A198" s="427" t="s">
        <v>2499</v>
      </c>
      <c r="B198" s="431"/>
      <c r="C198" s="432"/>
      <c r="D198" s="432"/>
      <c r="E198" s="432"/>
      <c r="F198" s="432"/>
      <c r="G198" s="432"/>
    </row>
    <row r="199" spans="1:7" x14ac:dyDescent="0.3">
      <c r="A199" s="427" t="s">
        <v>4706</v>
      </c>
      <c r="B199" s="427" t="s">
        <v>180</v>
      </c>
      <c r="C199" s="432">
        <v>0</v>
      </c>
      <c r="D199" s="432">
        <v>0</v>
      </c>
      <c r="E199" s="432">
        <v>0</v>
      </c>
      <c r="F199" s="432">
        <v>0</v>
      </c>
      <c r="G199" s="432">
        <v>0</v>
      </c>
    </row>
    <row r="200" spans="1:7" x14ac:dyDescent="0.3">
      <c r="A200" s="427" t="s">
        <v>4707</v>
      </c>
      <c r="B200" s="427" t="s">
        <v>51</v>
      </c>
      <c r="C200" s="432">
        <v>0</v>
      </c>
      <c r="D200" s="432">
        <v>0</v>
      </c>
      <c r="E200" s="432">
        <v>0</v>
      </c>
      <c r="F200" s="432">
        <v>0</v>
      </c>
      <c r="G200" s="432">
        <v>0</v>
      </c>
    </row>
    <row r="201" spans="1:7" x14ac:dyDescent="0.3">
      <c r="A201" s="427" t="s">
        <v>610</v>
      </c>
      <c r="B201" s="427" t="s">
        <v>181</v>
      </c>
      <c r="C201" s="432">
        <v>16467</v>
      </c>
      <c r="D201" s="432">
        <v>5492</v>
      </c>
      <c r="E201" s="432">
        <v>5492</v>
      </c>
      <c r="F201" s="432">
        <v>10975</v>
      </c>
      <c r="G201" s="432">
        <v>33.35</v>
      </c>
    </row>
    <row r="202" spans="1:7" x14ac:dyDescent="0.3">
      <c r="A202" s="427" t="s">
        <v>4708</v>
      </c>
      <c r="B202" s="427" t="s">
        <v>580</v>
      </c>
      <c r="C202" s="432">
        <v>0</v>
      </c>
      <c r="D202" s="432">
        <v>0</v>
      </c>
      <c r="E202" s="432">
        <v>0</v>
      </c>
      <c r="F202" s="432">
        <v>0</v>
      </c>
      <c r="G202" s="432">
        <v>0</v>
      </c>
    </row>
    <row r="203" spans="1:7" x14ac:dyDescent="0.3">
      <c r="A203" s="427" t="s">
        <v>4709</v>
      </c>
      <c r="B203" s="427" t="s">
        <v>2677</v>
      </c>
      <c r="C203" s="432">
        <v>0</v>
      </c>
      <c r="D203" s="432">
        <v>0</v>
      </c>
      <c r="E203" s="432">
        <v>0</v>
      </c>
      <c r="F203" s="432">
        <v>0</v>
      </c>
      <c r="G203" s="432">
        <v>0</v>
      </c>
    </row>
    <row r="204" spans="1:7" x14ac:dyDescent="0.3">
      <c r="A204" s="427" t="s">
        <v>4710</v>
      </c>
      <c r="B204" s="427" t="s">
        <v>2706</v>
      </c>
      <c r="C204" s="432">
        <v>0</v>
      </c>
      <c r="D204" s="432">
        <v>0</v>
      </c>
      <c r="E204" s="432">
        <v>0</v>
      </c>
      <c r="F204" s="432">
        <v>0</v>
      </c>
      <c r="G204" s="432">
        <v>0</v>
      </c>
    </row>
    <row r="205" spans="1:7" x14ac:dyDescent="0.3">
      <c r="A205" s="427" t="s">
        <v>4711</v>
      </c>
      <c r="B205" s="427" t="s">
        <v>582</v>
      </c>
      <c r="C205" s="432">
        <v>0</v>
      </c>
      <c r="D205" s="432">
        <v>0</v>
      </c>
      <c r="E205" s="432">
        <v>0</v>
      </c>
      <c r="F205" s="432">
        <v>0</v>
      </c>
      <c r="G205" s="432">
        <v>0</v>
      </c>
    </row>
    <row r="206" spans="1:7" x14ac:dyDescent="0.3">
      <c r="A206" s="427" t="s">
        <v>611</v>
      </c>
      <c r="B206" s="427" t="s">
        <v>259</v>
      </c>
      <c r="C206" s="432">
        <v>22</v>
      </c>
      <c r="D206" s="432">
        <v>0</v>
      </c>
      <c r="E206" s="432">
        <v>0</v>
      </c>
      <c r="F206" s="432">
        <v>22</v>
      </c>
      <c r="G206" s="432">
        <v>0</v>
      </c>
    </row>
    <row r="207" spans="1:7" x14ac:dyDescent="0.3">
      <c r="A207" s="427" t="s">
        <v>4712</v>
      </c>
      <c r="B207" s="427" t="s">
        <v>53</v>
      </c>
      <c r="C207" s="432">
        <v>0</v>
      </c>
      <c r="D207" s="432">
        <v>0</v>
      </c>
      <c r="E207" s="432">
        <v>0</v>
      </c>
      <c r="F207" s="432">
        <v>0</v>
      </c>
      <c r="G207" s="432">
        <v>0</v>
      </c>
    </row>
    <row r="208" spans="1:7" x14ac:dyDescent="0.3">
      <c r="A208" s="427" t="s">
        <v>4713</v>
      </c>
      <c r="B208" s="427" t="s">
        <v>628</v>
      </c>
      <c r="C208" s="432">
        <v>0</v>
      </c>
      <c r="D208" s="432">
        <v>0</v>
      </c>
      <c r="E208" s="432">
        <v>0</v>
      </c>
      <c r="F208" s="432">
        <v>0</v>
      </c>
      <c r="G208" s="432">
        <v>0</v>
      </c>
    </row>
    <row r="209" spans="1:7" x14ac:dyDescent="0.3">
      <c r="A209" s="427" t="s">
        <v>4714</v>
      </c>
      <c r="B209" s="427" t="s">
        <v>1639</v>
      </c>
      <c r="C209" s="432">
        <v>0</v>
      </c>
      <c r="D209" s="432">
        <v>0</v>
      </c>
      <c r="E209" s="432">
        <v>0</v>
      </c>
      <c r="F209" s="432">
        <v>0</v>
      </c>
      <c r="G209" s="432">
        <v>0</v>
      </c>
    </row>
    <row r="210" spans="1:7" x14ac:dyDescent="0.3">
      <c r="A210" s="427" t="s">
        <v>4715</v>
      </c>
      <c r="B210" s="427" t="s">
        <v>630</v>
      </c>
      <c r="C210" s="432">
        <v>0</v>
      </c>
      <c r="D210" s="432">
        <v>0</v>
      </c>
      <c r="E210" s="432">
        <v>0</v>
      </c>
      <c r="F210" s="432">
        <v>0</v>
      </c>
      <c r="G210" s="432">
        <v>0</v>
      </c>
    </row>
    <row r="211" spans="1:7" x14ac:dyDescent="0.3">
      <c r="A211" s="427" t="s">
        <v>4716</v>
      </c>
      <c r="B211" s="427" t="s">
        <v>2743</v>
      </c>
      <c r="C211" s="432">
        <v>0</v>
      </c>
      <c r="D211" s="432">
        <v>0</v>
      </c>
      <c r="E211" s="432">
        <v>0</v>
      </c>
      <c r="F211" s="432">
        <v>0</v>
      </c>
      <c r="G211" s="432">
        <v>0</v>
      </c>
    </row>
    <row r="212" spans="1:7" x14ac:dyDescent="0.3">
      <c r="A212" s="427" t="s">
        <v>612</v>
      </c>
      <c r="B212" s="427" t="s">
        <v>54</v>
      </c>
      <c r="C212" s="432">
        <v>1892</v>
      </c>
      <c r="D212" s="432">
        <v>1743</v>
      </c>
      <c r="E212" s="432">
        <v>0</v>
      </c>
      <c r="F212" s="432">
        <v>149</v>
      </c>
      <c r="G212" s="432">
        <v>92.12</v>
      </c>
    </row>
    <row r="213" spans="1:7" x14ac:dyDescent="0.3">
      <c r="A213" s="427" t="s">
        <v>4717</v>
      </c>
      <c r="B213" s="427" t="s">
        <v>588</v>
      </c>
      <c r="C213" s="432">
        <v>0</v>
      </c>
      <c r="D213" s="432">
        <v>0</v>
      </c>
      <c r="E213" s="432">
        <v>0</v>
      </c>
      <c r="F213" s="432">
        <v>0</v>
      </c>
      <c r="G213" s="432">
        <v>0</v>
      </c>
    </row>
    <row r="214" spans="1:7" x14ac:dyDescent="0.3">
      <c r="A214" s="427" t="s">
        <v>4718</v>
      </c>
      <c r="B214" s="427" t="s">
        <v>812</v>
      </c>
      <c r="C214" s="432">
        <v>0</v>
      </c>
      <c r="D214" s="432">
        <v>0</v>
      </c>
      <c r="E214" s="432">
        <v>0</v>
      </c>
      <c r="F214" s="432">
        <v>0</v>
      </c>
      <c r="G214" s="432">
        <v>0</v>
      </c>
    </row>
    <row r="215" spans="1:7" x14ac:dyDescent="0.3">
      <c r="A215" s="427" t="s">
        <v>4719</v>
      </c>
      <c r="B215" s="427" t="s">
        <v>592</v>
      </c>
      <c r="C215" s="432">
        <v>0</v>
      </c>
      <c r="D215" s="432">
        <v>0</v>
      </c>
      <c r="E215" s="432">
        <v>0</v>
      </c>
      <c r="F215" s="432">
        <v>0</v>
      </c>
      <c r="G215" s="432">
        <v>0</v>
      </c>
    </row>
    <row r="216" spans="1:7" x14ac:dyDescent="0.3">
      <c r="A216" s="427" t="s">
        <v>4720</v>
      </c>
      <c r="B216" s="427" t="s">
        <v>563</v>
      </c>
      <c r="C216" s="432">
        <v>0</v>
      </c>
      <c r="D216" s="432">
        <v>0</v>
      </c>
      <c r="E216" s="432">
        <v>0</v>
      </c>
      <c r="F216" s="432">
        <v>0</v>
      </c>
      <c r="G216" s="432">
        <v>0</v>
      </c>
    </row>
    <row r="217" spans="1:7" x14ac:dyDescent="0.3">
      <c r="A217" s="427" t="s">
        <v>4721</v>
      </c>
      <c r="B217" s="427" t="s">
        <v>595</v>
      </c>
      <c r="C217" s="432">
        <v>0</v>
      </c>
      <c r="D217" s="432">
        <v>0</v>
      </c>
      <c r="E217" s="432">
        <v>0</v>
      </c>
      <c r="F217" s="432">
        <v>0</v>
      </c>
      <c r="G217" s="432">
        <v>0</v>
      </c>
    </row>
    <row r="218" spans="1:7" x14ac:dyDescent="0.3">
      <c r="A218" s="427" t="s">
        <v>4722</v>
      </c>
      <c r="B218" s="427" t="s">
        <v>2745</v>
      </c>
      <c r="C218" s="432">
        <v>0</v>
      </c>
      <c r="D218" s="432">
        <v>0</v>
      </c>
      <c r="E218" s="432">
        <v>0</v>
      </c>
      <c r="F218" s="432">
        <v>0</v>
      </c>
      <c r="G218" s="432">
        <v>0</v>
      </c>
    </row>
    <row r="219" spans="1:7" x14ac:dyDescent="0.3">
      <c r="A219" s="427" t="s">
        <v>613</v>
      </c>
      <c r="B219" s="427" t="s">
        <v>614</v>
      </c>
      <c r="C219" s="432">
        <v>9263</v>
      </c>
      <c r="D219" s="432">
        <v>5020.53</v>
      </c>
      <c r="E219" s="432">
        <v>2437.0500000000002</v>
      </c>
      <c r="F219" s="432">
        <v>4242.47</v>
      </c>
      <c r="G219" s="432">
        <v>54.2</v>
      </c>
    </row>
    <row r="220" spans="1:7" x14ac:dyDescent="0.3">
      <c r="A220" s="427" t="s">
        <v>615</v>
      </c>
      <c r="B220" s="427" t="s">
        <v>616</v>
      </c>
      <c r="C220" s="432">
        <v>6175</v>
      </c>
      <c r="D220" s="432">
        <v>3555.85</v>
      </c>
      <c r="E220" s="432">
        <v>0</v>
      </c>
      <c r="F220" s="432">
        <v>2619.15</v>
      </c>
      <c r="G220" s="432">
        <v>57.58</v>
      </c>
    </row>
    <row r="221" spans="1:7" x14ac:dyDescent="0.3">
      <c r="A221" s="427" t="s">
        <v>617</v>
      </c>
      <c r="B221" s="427" t="s">
        <v>183</v>
      </c>
      <c r="C221" s="432">
        <v>3327</v>
      </c>
      <c r="D221" s="432">
        <v>0</v>
      </c>
      <c r="E221" s="432">
        <v>0</v>
      </c>
      <c r="F221" s="432">
        <v>3327</v>
      </c>
      <c r="G221" s="432">
        <v>0</v>
      </c>
    </row>
    <row r="222" spans="1:7" x14ac:dyDescent="0.3">
      <c r="A222" s="427" t="s">
        <v>618</v>
      </c>
      <c r="B222" s="427" t="s">
        <v>55</v>
      </c>
      <c r="C222" s="432">
        <v>1900</v>
      </c>
      <c r="D222" s="432">
        <v>74.64</v>
      </c>
      <c r="E222" s="432">
        <v>0</v>
      </c>
      <c r="F222" s="432">
        <v>1825.36</v>
      </c>
      <c r="G222" s="432">
        <v>3.93</v>
      </c>
    </row>
    <row r="223" spans="1:7" x14ac:dyDescent="0.3">
      <c r="A223" s="427" t="s">
        <v>619</v>
      </c>
      <c r="B223" s="427" t="s">
        <v>575</v>
      </c>
      <c r="C223" s="432">
        <v>1000</v>
      </c>
      <c r="D223" s="432">
        <v>45.34</v>
      </c>
      <c r="E223" s="432">
        <v>45.34</v>
      </c>
      <c r="F223" s="432">
        <v>954.66</v>
      </c>
      <c r="G223" s="432">
        <v>4.53</v>
      </c>
    </row>
    <row r="224" spans="1:7" x14ac:dyDescent="0.3">
      <c r="A224" s="427" t="s">
        <v>4723</v>
      </c>
      <c r="B224" s="427" t="s">
        <v>722</v>
      </c>
      <c r="C224" s="433">
        <v>0</v>
      </c>
      <c r="D224" s="433">
        <v>0</v>
      </c>
      <c r="E224" s="433">
        <v>0</v>
      </c>
      <c r="F224" s="433">
        <v>0</v>
      </c>
      <c r="G224" s="433">
        <v>0</v>
      </c>
    </row>
    <row r="225" spans="1:7" x14ac:dyDescent="0.3">
      <c r="A225" s="427" t="s">
        <v>2500</v>
      </c>
      <c r="B225" s="431"/>
      <c r="C225" s="432">
        <v>-40046</v>
      </c>
      <c r="D225" s="432">
        <v>-15931.36</v>
      </c>
      <c r="E225" s="432">
        <v>-7974.39</v>
      </c>
      <c r="F225" s="432">
        <v>-24114.639999999999</v>
      </c>
      <c r="G225" s="432"/>
    </row>
    <row r="227" spans="1:7" x14ac:dyDescent="0.3">
      <c r="A227" s="427" t="s">
        <v>2501</v>
      </c>
      <c r="B227" s="431"/>
      <c r="C227" s="432"/>
      <c r="D227" s="432"/>
      <c r="E227" s="432"/>
      <c r="F227" s="432"/>
      <c r="G227" s="432"/>
    </row>
    <row r="228" spans="1:7" x14ac:dyDescent="0.3">
      <c r="A228" s="427" t="s">
        <v>620</v>
      </c>
      <c r="B228" s="427" t="s">
        <v>180</v>
      </c>
      <c r="C228" s="432">
        <v>82999</v>
      </c>
      <c r="D228" s="432">
        <v>41433.32</v>
      </c>
      <c r="E228" s="432">
        <v>22483.14</v>
      </c>
      <c r="F228" s="432">
        <v>41565.68</v>
      </c>
      <c r="G228" s="432">
        <v>49.92</v>
      </c>
    </row>
    <row r="229" spans="1:7" x14ac:dyDescent="0.3">
      <c r="A229" s="427" t="s">
        <v>621</v>
      </c>
      <c r="B229" s="427" t="s">
        <v>51</v>
      </c>
      <c r="C229" s="432">
        <v>260000</v>
      </c>
      <c r="D229" s="432">
        <v>119141.54</v>
      </c>
      <c r="E229" s="432">
        <v>67526.080000000002</v>
      </c>
      <c r="F229" s="432">
        <v>140858.46</v>
      </c>
      <c r="G229" s="432">
        <v>45.82</v>
      </c>
    </row>
    <row r="230" spans="1:7" x14ac:dyDescent="0.3">
      <c r="A230" s="427" t="s">
        <v>622</v>
      </c>
      <c r="B230" s="427" t="s">
        <v>181</v>
      </c>
      <c r="C230" s="432">
        <v>69600</v>
      </c>
      <c r="D230" s="432">
        <v>28057.42</v>
      </c>
      <c r="E230" s="432">
        <v>14274.87</v>
      </c>
      <c r="F230" s="432">
        <v>41542.58</v>
      </c>
      <c r="G230" s="432">
        <v>40.31</v>
      </c>
    </row>
    <row r="231" spans="1:7" x14ac:dyDescent="0.3">
      <c r="A231" s="427" t="s">
        <v>623</v>
      </c>
      <c r="B231" s="427" t="s">
        <v>580</v>
      </c>
      <c r="C231" s="432">
        <v>1000</v>
      </c>
      <c r="D231" s="432">
        <v>473.99</v>
      </c>
      <c r="E231" s="432">
        <v>247.69</v>
      </c>
      <c r="F231" s="432">
        <v>526.01</v>
      </c>
      <c r="G231" s="432">
        <v>47.4</v>
      </c>
    </row>
    <row r="232" spans="1:7" x14ac:dyDescent="0.3">
      <c r="A232" s="427" t="s">
        <v>4724</v>
      </c>
      <c r="B232" s="427" t="s">
        <v>2679</v>
      </c>
      <c r="C232" s="432">
        <v>0</v>
      </c>
      <c r="D232" s="432">
        <v>0</v>
      </c>
      <c r="E232" s="432">
        <v>0</v>
      </c>
      <c r="F232" s="432">
        <v>0</v>
      </c>
      <c r="G232" s="432">
        <v>0</v>
      </c>
    </row>
    <row r="233" spans="1:7" x14ac:dyDescent="0.3">
      <c r="A233" s="427" t="s">
        <v>4725</v>
      </c>
      <c r="B233" s="427" t="s">
        <v>2708</v>
      </c>
      <c r="C233" s="432">
        <v>0</v>
      </c>
      <c r="D233" s="432">
        <v>0</v>
      </c>
      <c r="E233" s="432">
        <v>0</v>
      </c>
      <c r="F233" s="432">
        <v>0</v>
      </c>
      <c r="G233" s="432">
        <v>0</v>
      </c>
    </row>
    <row r="234" spans="1:7" x14ac:dyDescent="0.3">
      <c r="A234" s="427" t="s">
        <v>4726</v>
      </c>
      <c r="B234" s="427" t="s">
        <v>2734</v>
      </c>
      <c r="C234" s="432">
        <v>0</v>
      </c>
      <c r="D234" s="432">
        <v>0</v>
      </c>
      <c r="E234" s="432">
        <v>0</v>
      </c>
      <c r="F234" s="432">
        <v>0</v>
      </c>
      <c r="G234" s="432">
        <v>0</v>
      </c>
    </row>
    <row r="235" spans="1:7" x14ac:dyDescent="0.3">
      <c r="A235" s="427" t="s">
        <v>624</v>
      </c>
      <c r="B235" s="427" t="s">
        <v>582</v>
      </c>
      <c r="C235" s="432">
        <v>3500</v>
      </c>
      <c r="D235" s="432">
        <v>1750</v>
      </c>
      <c r="E235" s="432">
        <v>1750</v>
      </c>
      <c r="F235" s="432">
        <v>1750</v>
      </c>
      <c r="G235" s="432">
        <v>50</v>
      </c>
    </row>
    <row r="236" spans="1:7" x14ac:dyDescent="0.3">
      <c r="A236" s="427" t="s">
        <v>625</v>
      </c>
      <c r="B236" s="427" t="s">
        <v>259</v>
      </c>
      <c r="C236" s="432">
        <v>24640</v>
      </c>
      <c r="D236" s="432">
        <v>14949.51</v>
      </c>
      <c r="E236" s="432">
        <v>8334.7800000000007</v>
      </c>
      <c r="F236" s="432">
        <v>9690.49</v>
      </c>
      <c r="G236" s="432">
        <v>60.67</v>
      </c>
    </row>
    <row r="237" spans="1:7" x14ac:dyDescent="0.3">
      <c r="A237" s="427" t="s">
        <v>626</v>
      </c>
      <c r="B237" s="427" t="s">
        <v>53</v>
      </c>
      <c r="C237" s="432">
        <v>108839</v>
      </c>
      <c r="D237" s="432">
        <v>15460.1</v>
      </c>
      <c r="E237" s="432">
        <v>7562.06</v>
      </c>
      <c r="F237" s="432">
        <v>93378.9</v>
      </c>
      <c r="G237" s="432">
        <v>14.2</v>
      </c>
    </row>
    <row r="238" spans="1:7" x14ac:dyDescent="0.3">
      <c r="A238" s="427" t="s">
        <v>627</v>
      </c>
      <c r="B238" s="427" t="s">
        <v>628</v>
      </c>
      <c r="C238" s="432">
        <v>7204</v>
      </c>
      <c r="D238" s="432">
        <v>3961.66</v>
      </c>
      <c r="E238" s="432">
        <v>2346.2199999999998</v>
      </c>
      <c r="F238" s="432">
        <v>3242.34</v>
      </c>
      <c r="G238" s="432">
        <v>54.99</v>
      </c>
    </row>
    <row r="239" spans="1:7" x14ac:dyDescent="0.3">
      <c r="A239" s="427" t="s">
        <v>4727</v>
      </c>
      <c r="B239" s="427" t="s">
        <v>1639</v>
      </c>
      <c r="C239" s="432">
        <v>0</v>
      </c>
      <c r="D239" s="432">
        <v>0</v>
      </c>
      <c r="E239" s="432">
        <v>0</v>
      </c>
      <c r="F239" s="432">
        <v>0</v>
      </c>
      <c r="G239" s="432">
        <v>0</v>
      </c>
    </row>
    <row r="240" spans="1:7" x14ac:dyDescent="0.3">
      <c r="A240" s="427" t="s">
        <v>629</v>
      </c>
      <c r="B240" s="427" t="s">
        <v>630</v>
      </c>
      <c r="C240" s="432">
        <v>633</v>
      </c>
      <c r="D240" s="432">
        <v>211.53</v>
      </c>
      <c r="E240" s="432">
        <v>96.15</v>
      </c>
      <c r="F240" s="432">
        <v>421.47</v>
      </c>
      <c r="G240" s="432">
        <v>33.42</v>
      </c>
    </row>
    <row r="241" spans="1:7" x14ac:dyDescent="0.3">
      <c r="A241" s="427" t="s">
        <v>631</v>
      </c>
      <c r="B241" s="427" t="s">
        <v>257</v>
      </c>
      <c r="C241" s="432">
        <v>10000</v>
      </c>
      <c r="D241" s="432">
        <v>0</v>
      </c>
      <c r="E241" s="432">
        <v>0</v>
      </c>
      <c r="F241" s="432">
        <v>10000</v>
      </c>
      <c r="G241" s="432">
        <v>0</v>
      </c>
    </row>
    <row r="242" spans="1:7" x14ac:dyDescent="0.3">
      <c r="A242" s="427" t="s">
        <v>4728</v>
      </c>
      <c r="B242" s="427" t="s">
        <v>2743</v>
      </c>
      <c r="C242" s="432">
        <v>0</v>
      </c>
      <c r="D242" s="432">
        <v>0</v>
      </c>
      <c r="E242" s="432">
        <v>0</v>
      </c>
      <c r="F242" s="432">
        <v>0</v>
      </c>
      <c r="G242" s="432">
        <v>0</v>
      </c>
    </row>
    <row r="243" spans="1:7" x14ac:dyDescent="0.3">
      <c r="A243" s="427" t="s">
        <v>632</v>
      </c>
      <c r="B243" s="427" t="s">
        <v>54</v>
      </c>
      <c r="C243" s="432">
        <v>61798</v>
      </c>
      <c r="D243" s="432">
        <v>56925</v>
      </c>
      <c r="E243" s="432">
        <v>0</v>
      </c>
      <c r="F243" s="432">
        <v>4873</v>
      </c>
      <c r="G243" s="432">
        <v>92.11</v>
      </c>
    </row>
    <row r="244" spans="1:7" x14ac:dyDescent="0.3">
      <c r="A244" s="427" t="s">
        <v>633</v>
      </c>
      <c r="B244" s="427" t="s">
        <v>588</v>
      </c>
      <c r="C244" s="432">
        <v>12500</v>
      </c>
      <c r="D244" s="432">
        <v>8152.09</v>
      </c>
      <c r="E244" s="432">
        <v>4835.09</v>
      </c>
      <c r="F244" s="432">
        <v>4347.91</v>
      </c>
      <c r="G244" s="432">
        <v>65.22</v>
      </c>
    </row>
    <row r="245" spans="1:7" x14ac:dyDescent="0.3">
      <c r="A245" s="427" t="s">
        <v>634</v>
      </c>
      <c r="B245" s="427" t="s">
        <v>590</v>
      </c>
      <c r="C245" s="432">
        <v>1235</v>
      </c>
      <c r="D245" s="432">
        <v>1571.53</v>
      </c>
      <c r="E245" s="432">
        <v>949.09</v>
      </c>
      <c r="F245" s="432">
        <v>-336.53</v>
      </c>
      <c r="G245" s="432">
        <v>127.25</v>
      </c>
    </row>
    <row r="246" spans="1:7" x14ac:dyDescent="0.3">
      <c r="A246" s="427" t="s">
        <v>635</v>
      </c>
      <c r="B246" s="427" t="s">
        <v>592</v>
      </c>
      <c r="C246" s="432">
        <v>1540</v>
      </c>
      <c r="D246" s="432">
        <v>724.87</v>
      </c>
      <c r="E246" s="432">
        <v>397.36</v>
      </c>
      <c r="F246" s="432">
        <v>815.13</v>
      </c>
      <c r="G246" s="432">
        <v>47.07</v>
      </c>
    </row>
    <row r="247" spans="1:7" x14ac:dyDescent="0.3">
      <c r="A247" s="427" t="s">
        <v>636</v>
      </c>
      <c r="B247" s="427" t="s">
        <v>637</v>
      </c>
      <c r="C247" s="432">
        <v>500</v>
      </c>
      <c r="D247" s="432">
        <v>288.58</v>
      </c>
      <c r="E247" s="432">
        <v>173.14</v>
      </c>
      <c r="F247" s="432">
        <v>211.42</v>
      </c>
      <c r="G247" s="432">
        <v>57.72</v>
      </c>
    </row>
    <row r="248" spans="1:7" x14ac:dyDescent="0.3">
      <c r="A248" s="427" t="s">
        <v>638</v>
      </c>
      <c r="B248" s="427" t="s">
        <v>563</v>
      </c>
      <c r="C248" s="432">
        <v>4213</v>
      </c>
      <c r="D248" s="432">
        <v>5378.44</v>
      </c>
      <c r="E248" s="432">
        <v>1165.44</v>
      </c>
      <c r="F248" s="432">
        <v>-1165.44</v>
      </c>
      <c r="G248" s="432">
        <v>127.66</v>
      </c>
    </row>
    <row r="249" spans="1:7" x14ac:dyDescent="0.3">
      <c r="A249" s="427" t="s">
        <v>639</v>
      </c>
      <c r="B249" s="427" t="s">
        <v>595</v>
      </c>
      <c r="C249" s="432">
        <v>450</v>
      </c>
      <c r="D249" s="432">
        <v>82.14</v>
      </c>
      <c r="E249" s="432">
        <v>8.57</v>
      </c>
      <c r="F249" s="432">
        <v>367.86</v>
      </c>
      <c r="G249" s="432">
        <v>18.25</v>
      </c>
    </row>
    <row r="250" spans="1:7" x14ac:dyDescent="0.3">
      <c r="A250" s="427" t="s">
        <v>4729</v>
      </c>
      <c r="B250" s="427" t="s">
        <v>2745</v>
      </c>
      <c r="C250" s="432">
        <v>0</v>
      </c>
      <c r="D250" s="432">
        <v>0</v>
      </c>
      <c r="E250" s="432">
        <v>0</v>
      </c>
      <c r="F250" s="432">
        <v>0</v>
      </c>
      <c r="G250" s="432">
        <v>0</v>
      </c>
    </row>
    <row r="251" spans="1:7" x14ac:dyDescent="0.3">
      <c r="A251" s="427" t="s">
        <v>640</v>
      </c>
      <c r="B251" s="427" t="s">
        <v>183</v>
      </c>
      <c r="C251" s="432">
        <v>93000</v>
      </c>
      <c r="D251" s="432">
        <v>157</v>
      </c>
      <c r="E251" s="432">
        <v>157</v>
      </c>
      <c r="F251" s="432">
        <v>92843</v>
      </c>
      <c r="G251" s="432">
        <v>0.17</v>
      </c>
    </row>
    <row r="252" spans="1:7" x14ac:dyDescent="0.3">
      <c r="A252" s="427" t="s">
        <v>4730</v>
      </c>
      <c r="B252" s="427" t="s">
        <v>1221</v>
      </c>
      <c r="C252" s="432">
        <v>0</v>
      </c>
      <c r="D252" s="432">
        <v>0</v>
      </c>
      <c r="E252" s="432">
        <v>0</v>
      </c>
      <c r="F252" s="432">
        <v>0</v>
      </c>
      <c r="G252" s="432">
        <v>0</v>
      </c>
    </row>
    <row r="253" spans="1:7" x14ac:dyDescent="0.3">
      <c r="A253" s="427" t="s">
        <v>4731</v>
      </c>
      <c r="B253" s="427" t="s">
        <v>1625</v>
      </c>
      <c r="C253" s="432">
        <v>0</v>
      </c>
      <c r="D253" s="432">
        <v>0</v>
      </c>
      <c r="E253" s="432">
        <v>0</v>
      </c>
      <c r="F253" s="432">
        <v>0</v>
      </c>
      <c r="G253" s="432">
        <v>0</v>
      </c>
    </row>
    <row r="254" spans="1:7" x14ac:dyDescent="0.3">
      <c r="A254" s="427" t="s">
        <v>4732</v>
      </c>
      <c r="B254" s="427" t="s">
        <v>600</v>
      </c>
      <c r="C254" s="432">
        <v>0</v>
      </c>
      <c r="D254" s="432">
        <v>0</v>
      </c>
      <c r="E254" s="432">
        <v>0</v>
      </c>
      <c r="F254" s="432">
        <v>0</v>
      </c>
      <c r="G254" s="432">
        <v>0</v>
      </c>
    </row>
    <row r="255" spans="1:7" x14ac:dyDescent="0.3">
      <c r="A255" s="427" t="s">
        <v>4733</v>
      </c>
      <c r="B255" s="427" t="s">
        <v>697</v>
      </c>
      <c r="C255" s="432">
        <v>0</v>
      </c>
      <c r="D255" s="432">
        <v>0</v>
      </c>
      <c r="E255" s="432">
        <v>0</v>
      </c>
      <c r="F255" s="432">
        <v>0</v>
      </c>
      <c r="G255" s="432">
        <v>0</v>
      </c>
    </row>
    <row r="256" spans="1:7" x14ac:dyDescent="0.3">
      <c r="A256" s="427" t="s">
        <v>4734</v>
      </c>
      <c r="B256" s="427" t="s">
        <v>914</v>
      </c>
      <c r="C256" s="432">
        <v>0</v>
      </c>
      <c r="D256" s="432">
        <v>0</v>
      </c>
      <c r="E256" s="432">
        <v>0</v>
      </c>
      <c r="F256" s="432">
        <v>0</v>
      </c>
      <c r="G256" s="432">
        <v>0</v>
      </c>
    </row>
    <row r="257" spans="1:7" x14ac:dyDescent="0.3">
      <c r="A257" s="427" t="s">
        <v>641</v>
      </c>
      <c r="B257" s="427" t="s">
        <v>569</v>
      </c>
      <c r="C257" s="432">
        <v>5280</v>
      </c>
      <c r="D257" s="432">
        <v>1126.98</v>
      </c>
      <c r="E257" s="432">
        <v>767.98</v>
      </c>
      <c r="F257" s="432">
        <v>4153.0200000000004</v>
      </c>
      <c r="G257" s="432">
        <v>21.34</v>
      </c>
    </row>
    <row r="258" spans="1:7" x14ac:dyDescent="0.3">
      <c r="A258" s="427" t="s">
        <v>642</v>
      </c>
      <c r="B258" s="427" t="s">
        <v>571</v>
      </c>
      <c r="C258" s="432">
        <v>2108</v>
      </c>
      <c r="D258" s="432">
        <v>0</v>
      </c>
      <c r="E258" s="432">
        <v>0</v>
      </c>
      <c r="F258" s="432">
        <v>2108</v>
      </c>
      <c r="G258" s="432">
        <v>0</v>
      </c>
    </row>
    <row r="259" spans="1:7" x14ac:dyDescent="0.3">
      <c r="A259" s="427" t="s">
        <v>4735</v>
      </c>
      <c r="B259" s="427" t="s">
        <v>605</v>
      </c>
      <c r="C259" s="432">
        <v>0</v>
      </c>
      <c r="D259" s="432">
        <v>0</v>
      </c>
      <c r="E259" s="432">
        <v>0</v>
      </c>
      <c r="F259" s="432">
        <v>0</v>
      </c>
      <c r="G259" s="432">
        <v>0</v>
      </c>
    </row>
    <row r="260" spans="1:7" x14ac:dyDescent="0.3">
      <c r="A260" s="427" t="s">
        <v>4736</v>
      </c>
      <c r="B260" s="427" t="s">
        <v>2795</v>
      </c>
      <c r="C260" s="432">
        <v>0</v>
      </c>
      <c r="D260" s="432">
        <v>0</v>
      </c>
      <c r="E260" s="432">
        <v>0</v>
      </c>
      <c r="F260" s="432">
        <v>0</v>
      </c>
      <c r="G260" s="432">
        <v>0</v>
      </c>
    </row>
    <row r="261" spans="1:7" x14ac:dyDescent="0.3">
      <c r="A261" s="427" t="s">
        <v>643</v>
      </c>
      <c r="B261" s="427" t="s">
        <v>573</v>
      </c>
      <c r="C261" s="432">
        <v>1795</v>
      </c>
      <c r="D261" s="432">
        <v>909</v>
      </c>
      <c r="E261" s="432">
        <v>460</v>
      </c>
      <c r="F261" s="432">
        <v>886</v>
      </c>
      <c r="G261" s="432">
        <v>50.64</v>
      </c>
    </row>
    <row r="262" spans="1:7" x14ac:dyDescent="0.3">
      <c r="A262" s="427" t="s">
        <v>644</v>
      </c>
      <c r="B262" s="427" t="s">
        <v>575</v>
      </c>
      <c r="C262" s="432">
        <v>1000</v>
      </c>
      <c r="D262" s="432">
        <v>650.45000000000005</v>
      </c>
      <c r="E262" s="432">
        <v>650.45000000000005</v>
      </c>
      <c r="F262" s="432">
        <v>349.55</v>
      </c>
      <c r="G262" s="432">
        <v>65.05</v>
      </c>
    </row>
    <row r="263" spans="1:7" x14ac:dyDescent="0.3">
      <c r="A263" s="427" t="s">
        <v>4737</v>
      </c>
      <c r="B263" s="427" t="s">
        <v>722</v>
      </c>
      <c r="C263" s="432">
        <v>0</v>
      </c>
      <c r="D263" s="432">
        <v>0</v>
      </c>
      <c r="E263" s="432">
        <v>0</v>
      </c>
      <c r="F263" s="432">
        <v>0</v>
      </c>
      <c r="G263" s="432">
        <v>0</v>
      </c>
    </row>
    <row r="264" spans="1:7" x14ac:dyDescent="0.3">
      <c r="A264" s="427" t="s">
        <v>4738</v>
      </c>
      <c r="B264" s="427" t="s">
        <v>794</v>
      </c>
      <c r="C264" s="432">
        <v>0</v>
      </c>
      <c r="D264" s="432">
        <v>0</v>
      </c>
      <c r="E264" s="432">
        <v>0</v>
      </c>
      <c r="F264" s="432">
        <v>0</v>
      </c>
      <c r="G264" s="432">
        <v>0</v>
      </c>
    </row>
    <row r="265" spans="1:7" x14ac:dyDescent="0.3">
      <c r="A265" s="427" t="s">
        <v>645</v>
      </c>
      <c r="B265" s="427" t="s">
        <v>646</v>
      </c>
      <c r="C265" s="433">
        <v>1863</v>
      </c>
      <c r="D265" s="433">
        <v>0</v>
      </c>
      <c r="E265" s="433">
        <v>0</v>
      </c>
      <c r="F265" s="433">
        <v>1863</v>
      </c>
      <c r="G265" s="433">
        <v>0</v>
      </c>
    </row>
    <row r="266" spans="1:7" x14ac:dyDescent="0.3">
      <c r="A266" s="427" t="s">
        <v>2502</v>
      </c>
      <c r="B266" s="431"/>
      <c r="C266" s="432">
        <v>-755697</v>
      </c>
      <c r="D266" s="432">
        <v>-301405.15000000002</v>
      </c>
      <c r="E266" s="432">
        <v>-134185.10999999999</v>
      </c>
      <c r="F266" s="432">
        <v>-454291.85</v>
      </c>
      <c r="G266" s="432"/>
    </row>
    <row r="268" spans="1:7" x14ac:dyDescent="0.3">
      <c r="A268" s="427" t="s">
        <v>2503</v>
      </c>
      <c r="B268" s="431"/>
      <c r="C268" s="432"/>
      <c r="D268" s="432"/>
      <c r="E268" s="432"/>
      <c r="F268" s="432"/>
      <c r="G268" s="432"/>
    </row>
    <row r="269" spans="1:7" x14ac:dyDescent="0.3">
      <c r="A269" s="427" t="s">
        <v>647</v>
      </c>
      <c r="B269" s="427" t="s">
        <v>180</v>
      </c>
      <c r="C269" s="432">
        <v>68355</v>
      </c>
      <c r="D269" s="432">
        <v>35741.449999999997</v>
      </c>
      <c r="E269" s="432">
        <v>19256.240000000002</v>
      </c>
      <c r="F269" s="432">
        <v>32613.55</v>
      </c>
      <c r="G269" s="432">
        <v>52.29</v>
      </c>
    </row>
    <row r="270" spans="1:7" x14ac:dyDescent="0.3">
      <c r="A270" s="427" t="s">
        <v>648</v>
      </c>
      <c r="B270" s="427" t="s">
        <v>51</v>
      </c>
      <c r="C270" s="432">
        <v>37467</v>
      </c>
      <c r="D270" s="432">
        <v>20235.34</v>
      </c>
      <c r="E270" s="432">
        <v>11189.19</v>
      </c>
      <c r="F270" s="432">
        <v>17231.66</v>
      </c>
      <c r="G270" s="432">
        <v>54.01</v>
      </c>
    </row>
    <row r="271" spans="1:7" x14ac:dyDescent="0.3">
      <c r="A271" s="427" t="s">
        <v>4739</v>
      </c>
      <c r="B271" s="427" t="s">
        <v>181</v>
      </c>
      <c r="C271" s="432">
        <v>0</v>
      </c>
      <c r="D271" s="432">
        <v>0</v>
      </c>
      <c r="E271" s="432">
        <v>0</v>
      </c>
      <c r="F271" s="432">
        <v>0</v>
      </c>
      <c r="G271" s="432">
        <v>0</v>
      </c>
    </row>
    <row r="272" spans="1:7" x14ac:dyDescent="0.3">
      <c r="A272" s="427" t="s">
        <v>649</v>
      </c>
      <c r="B272" s="427" t="s">
        <v>580</v>
      </c>
      <c r="C272" s="432">
        <v>813</v>
      </c>
      <c r="D272" s="432">
        <v>422.71</v>
      </c>
      <c r="E272" s="432">
        <v>256.13</v>
      </c>
      <c r="F272" s="432">
        <v>390.29</v>
      </c>
      <c r="G272" s="432">
        <v>51.99</v>
      </c>
    </row>
    <row r="273" spans="1:7" x14ac:dyDescent="0.3">
      <c r="A273" s="427" t="s">
        <v>4740</v>
      </c>
      <c r="B273" s="427" t="s">
        <v>2681</v>
      </c>
      <c r="C273" s="432">
        <v>0</v>
      </c>
      <c r="D273" s="432">
        <v>0</v>
      </c>
      <c r="E273" s="432">
        <v>0</v>
      </c>
      <c r="F273" s="432">
        <v>0</v>
      </c>
      <c r="G273" s="432">
        <v>0</v>
      </c>
    </row>
    <row r="274" spans="1:7" x14ac:dyDescent="0.3">
      <c r="A274" s="427" t="s">
        <v>4741</v>
      </c>
      <c r="B274" s="427" t="s">
        <v>2710</v>
      </c>
      <c r="C274" s="432">
        <v>0</v>
      </c>
      <c r="D274" s="432">
        <v>0</v>
      </c>
      <c r="E274" s="432">
        <v>0</v>
      </c>
      <c r="F274" s="432">
        <v>0</v>
      </c>
      <c r="G274" s="432">
        <v>0</v>
      </c>
    </row>
    <row r="275" spans="1:7" x14ac:dyDescent="0.3">
      <c r="A275" s="427" t="s">
        <v>4742</v>
      </c>
      <c r="B275" s="427" t="s">
        <v>2734</v>
      </c>
      <c r="C275" s="432">
        <v>0</v>
      </c>
      <c r="D275" s="432">
        <v>0</v>
      </c>
      <c r="E275" s="432">
        <v>0</v>
      </c>
      <c r="F275" s="432">
        <v>0</v>
      </c>
      <c r="G275" s="432">
        <v>0</v>
      </c>
    </row>
    <row r="276" spans="1:7" x14ac:dyDescent="0.3">
      <c r="A276" s="427" t="s">
        <v>650</v>
      </c>
      <c r="B276" s="427" t="s">
        <v>582</v>
      </c>
      <c r="C276" s="432">
        <v>2161</v>
      </c>
      <c r="D276" s="432">
        <v>1050</v>
      </c>
      <c r="E276" s="432">
        <v>1050</v>
      </c>
      <c r="F276" s="432">
        <v>1111</v>
      </c>
      <c r="G276" s="432">
        <v>48.59</v>
      </c>
    </row>
    <row r="277" spans="1:7" x14ac:dyDescent="0.3">
      <c r="A277" s="427" t="s">
        <v>651</v>
      </c>
      <c r="B277" s="427" t="s">
        <v>259</v>
      </c>
      <c r="C277" s="432">
        <v>8174</v>
      </c>
      <c r="D277" s="432">
        <v>4403.93</v>
      </c>
      <c r="E277" s="432">
        <v>2433.86</v>
      </c>
      <c r="F277" s="432">
        <v>3770.07</v>
      </c>
      <c r="G277" s="432">
        <v>53.88</v>
      </c>
    </row>
    <row r="278" spans="1:7" x14ac:dyDescent="0.3">
      <c r="A278" s="427" t="s">
        <v>652</v>
      </c>
      <c r="B278" s="427" t="s">
        <v>53</v>
      </c>
      <c r="C278" s="432">
        <v>20000</v>
      </c>
      <c r="D278" s="432">
        <v>10901.2</v>
      </c>
      <c r="E278" s="432">
        <v>5052.3999999999996</v>
      </c>
      <c r="F278" s="432">
        <v>9098.7999999999993</v>
      </c>
      <c r="G278" s="432">
        <v>54.51</v>
      </c>
    </row>
    <row r="279" spans="1:7" x14ac:dyDescent="0.3">
      <c r="A279" s="427" t="s">
        <v>653</v>
      </c>
      <c r="B279" s="427" t="s">
        <v>628</v>
      </c>
      <c r="C279" s="432">
        <v>0</v>
      </c>
      <c r="D279" s="432">
        <v>0</v>
      </c>
      <c r="E279" s="432">
        <v>0</v>
      </c>
      <c r="F279" s="432">
        <v>0</v>
      </c>
      <c r="G279" s="432">
        <v>0</v>
      </c>
    </row>
    <row r="280" spans="1:7" x14ac:dyDescent="0.3">
      <c r="A280" s="427" t="s">
        <v>4743</v>
      </c>
      <c r="B280" s="427" t="s">
        <v>1639</v>
      </c>
      <c r="C280" s="432">
        <v>0</v>
      </c>
      <c r="D280" s="432">
        <v>0</v>
      </c>
      <c r="E280" s="432">
        <v>0</v>
      </c>
      <c r="F280" s="432">
        <v>0</v>
      </c>
      <c r="G280" s="432">
        <v>0</v>
      </c>
    </row>
    <row r="281" spans="1:7" x14ac:dyDescent="0.3">
      <c r="A281" s="427" t="s">
        <v>4744</v>
      </c>
      <c r="B281" s="427" t="s">
        <v>630</v>
      </c>
      <c r="C281" s="432">
        <v>0</v>
      </c>
      <c r="D281" s="432">
        <v>0</v>
      </c>
      <c r="E281" s="432">
        <v>0</v>
      </c>
      <c r="F281" s="432">
        <v>0</v>
      </c>
      <c r="G281" s="432">
        <v>0</v>
      </c>
    </row>
    <row r="282" spans="1:7" x14ac:dyDescent="0.3">
      <c r="A282" s="427" t="s">
        <v>654</v>
      </c>
      <c r="B282" s="427" t="s">
        <v>257</v>
      </c>
      <c r="C282" s="432">
        <v>6800</v>
      </c>
      <c r="D282" s="432">
        <v>0</v>
      </c>
      <c r="E282" s="432">
        <v>0</v>
      </c>
      <c r="F282" s="432">
        <v>6800</v>
      </c>
      <c r="G282" s="432">
        <v>0</v>
      </c>
    </row>
    <row r="283" spans="1:7" x14ac:dyDescent="0.3">
      <c r="A283" s="427" t="s">
        <v>4745</v>
      </c>
      <c r="B283" s="427" t="s">
        <v>2743</v>
      </c>
      <c r="C283" s="432">
        <v>0</v>
      </c>
      <c r="D283" s="432">
        <v>0</v>
      </c>
      <c r="E283" s="432">
        <v>0</v>
      </c>
      <c r="F283" s="432">
        <v>0</v>
      </c>
      <c r="G283" s="432">
        <v>0</v>
      </c>
    </row>
    <row r="284" spans="1:7" x14ac:dyDescent="0.3">
      <c r="A284" s="427" t="s">
        <v>655</v>
      </c>
      <c r="B284" s="427" t="s">
        <v>54</v>
      </c>
      <c r="C284" s="432">
        <v>23002</v>
      </c>
      <c r="D284" s="432">
        <v>21189</v>
      </c>
      <c r="E284" s="432">
        <v>0</v>
      </c>
      <c r="F284" s="432">
        <v>1813</v>
      </c>
      <c r="G284" s="432">
        <v>92.12</v>
      </c>
    </row>
    <row r="285" spans="1:7" x14ac:dyDescent="0.3">
      <c r="A285" s="427" t="s">
        <v>656</v>
      </c>
      <c r="B285" s="427" t="s">
        <v>588</v>
      </c>
      <c r="C285" s="432">
        <v>3445</v>
      </c>
      <c r="D285" s="432">
        <v>1807.6</v>
      </c>
      <c r="E285" s="432">
        <v>1001.48</v>
      </c>
      <c r="F285" s="432">
        <v>1637.4</v>
      </c>
      <c r="G285" s="432">
        <v>52.47</v>
      </c>
    </row>
    <row r="286" spans="1:7" x14ac:dyDescent="0.3">
      <c r="A286" s="427" t="s">
        <v>657</v>
      </c>
      <c r="B286" s="427" t="s">
        <v>590</v>
      </c>
      <c r="C286" s="432">
        <v>1235</v>
      </c>
      <c r="D286" s="432">
        <v>599.91999999999996</v>
      </c>
      <c r="E286" s="432">
        <v>322.95999999999998</v>
      </c>
      <c r="F286" s="432">
        <v>635.08000000000004</v>
      </c>
      <c r="G286" s="432">
        <v>48.58</v>
      </c>
    </row>
    <row r="287" spans="1:7" x14ac:dyDescent="0.3">
      <c r="A287" s="427" t="s">
        <v>658</v>
      </c>
      <c r="B287" s="427" t="s">
        <v>592</v>
      </c>
      <c r="C287" s="432">
        <v>400</v>
      </c>
      <c r="D287" s="432">
        <v>242.27</v>
      </c>
      <c r="E287" s="432">
        <v>130.85</v>
      </c>
      <c r="F287" s="432">
        <v>157.72999999999999</v>
      </c>
      <c r="G287" s="432">
        <v>60.57</v>
      </c>
    </row>
    <row r="288" spans="1:7" x14ac:dyDescent="0.3">
      <c r="A288" s="427" t="s">
        <v>4746</v>
      </c>
      <c r="B288" s="427" t="s">
        <v>563</v>
      </c>
      <c r="C288" s="432">
        <v>0</v>
      </c>
      <c r="D288" s="432">
        <v>582.72</v>
      </c>
      <c r="E288" s="432">
        <v>582.72</v>
      </c>
      <c r="F288" s="432">
        <v>-582.72</v>
      </c>
      <c r="G288" s="432">
        <v>100</v>
      </c>
    </row>
    <row r="289" spans="1:7" x14ac:dyDescent="0.3">
      <c r="A289" s="427" t="s">
        <v>659</v>
      </c>
      <c r="B289" s="427" t="s">
        <v>595</v>
      </c>
      <c r="C289" s="432">
        <v>21</v>
      </c>
      <c r="D289" s="432">
        <v>0.44</v>
      </c>
      <c r="E289" s="432">
        <v>0</v>
      </c>
      <c r="F289" s="432">
        <v>20.56</v>
      </c>
      <c r="G289" s="432">
        <v>2.1</v>
      </c>
    </row>
    <row r="290" spans="1:7" x14ac:dyDescent="0.3">
      <c r="A290" s="427" t="s">
        <v>4747</v>
      </c>
      <c r="B290" s="427" t="s">
        <v>2745</v>
      </c>
      <c r="C290" s="432">
        <v>0</v>
      </c>
      <c r="D290" s="432">
        <v>0</v>
      </c>
      <c r="E290" s="432">
        <v>0</v>
      </c>
      <c r="F290" s="432">
        <v>0</v>
      </c>
      <c r="G290" s="432">
        <v>0</v>
      </c>
    </row>
    <row r="291" spans="1:7" x14ac:dyDescent="0.3">
      <c r="A291" s="427" t="s">
        <v>4748</v>
      </c>
      <c r="B291" s="427" t="s">
        <v>616</v>
      </c>
      <c r="C291" s="432">
        <v>0</v>
      </c>
      <c r="D291" s="432">
        <v>0</v>
      </c>
      <c r="E291" s="432">
        <v>0</v>
      </c>
      <c r="F291" s="432">
        <v>0</v>
      </c>
      <c r="G291" s="432">
        <v>0</v>
      </c>
    </row>
    <row r="292" spans="1:7" x14ac:dyDescent="0.3">
      <c r="A292" s="427" t="s">
        <v>4749</v>
      </c>
      <c r="B292" s="427" t="s">
        <v>258</v>
      </c>
      <c r="C292" s="432">
        <v>0</v>
      </c>
      <c r="D292" s="432">
        <v>0</v>
      </c>
      <c r="E292" s="432">
        <v>0</v>
      </c>
      <c r="F292" s="432">
        <v>0</v>
      </c>
      <c r="G292" s="432">
        <v>0</v>
      </c>
    </row>
    <row r="293" spans="1:7" x14ac:dyDescent="0.3">
      <c r="A293" s="427" t="s">
        <v>4750</v>
      </c>
      <c r="B293" s="427" t="s">
        <v>183</v>
      </c>
      <c r="C293" s="432">
        <v>0</v>
      </c>
      <c r="D293" s="432">
        <v>0</v>
      </c>
      <c r="E293" s="432">
        <v>0</v>
      </c>
      <c r="F293" s="432">
        <v>0</v>
      </c>
      <c r="G293" s="432">
        <v>0</v>
      </c>
    </row>
    <row r="294" spans="1:7" x14ac:dyDescent="0.3">
      <c r="A294" s="427" t="s">
        <v>4751</v>
      </c>
      <c r="B294" s="427" t="s">
        <v>600</v>
      </c>
      <c r="C294" s="432">
        <v>0</v>
      </c>
      <c r="D294" s="432">
        <v>0</v>
      </c>
      <c r="E294" s="432">
        <v>0</v>
      </c>
      <c r="F294" s="432">
        <v>0</v>
      </c>
      <c r="G294" s="432">
        <v>0</v>
      </c>
    </row>
    <row r="295" spans="1:7" x14ac:dyDescent="0.3">
      <c r="A295" s="427" t="s">
        <v>4752</v>
      </c>
      <c r="B295" s="427" t="s">
        <v>692</v>
      </c>
      <c r="C295" s="432">
        <v>0</v>
      </c>
      <c r="D295" s="432">
        <v>0</v>
      </c>
      <c r="E295" s="432">
        <v>0</v>
      </c>
      <c r="F295" s="432">
        <v>0</v>
      </c>
      <c r="G295" s="432">
        <v>0</v>
      </c>
    </row>
    <row r="296" spans="1:7" x14ac:dyDescent="0.3">
      <c r="A296" s="427" t="s">
        <v>4753</v>
      </c>
      <c r="B296" s="427" t="s">
        <v>914</v>
      </c>
      <c r="C296" s="432">
        <v>0</v>
      </c>
      <c r="D296" s="432">
        <v>0</v>
      </c>
      <c r="E296" s="432">
        <v>0</v>
      </c>
      <c r="F296" s="432">
        <v>0</v>
      </c>
      <c r="G296" s="432">
        <v>0</v>
      </c>
    </row>
    <row r="297" spans="1:7" x14ac:dyDescent="0.3">
      <c r="A297" s="427" t="s">
        <v>660</v>
      </c>
      <c r="B297" s="427" t="s">
        <v>569</v>
      </c>
      <c r="C297" s="432">
        <v>2108</v>
      </c>
      <c r="D297" s="432">
        <v>0</v>
      </c>
      <c r="E297" s="432">
        <v>0</v>
      </c>
      <c r="F297" s="432">
        <v>2108</v>
      </c>
      <c r="G297" s="432">
        <v>0</v>
      </c>
    </row>
    <row r="298" spans="1:7" x14ac:dyDescent="0.3">
      <c r="A298" s="427" t="s">
        <v>661</v>
      </c>
      <c r="B298" s="427" t="s">
        <v>571</v>
      </c>
      <c r="C298" s="432">
        <v>1584</v>
      </c>
      <c r="D298" s="432">
        <v>0</v>
      </c>
      <c r="E298" s="432">
        <v>0</v>
      </c>
      <c r="F298" s="432">
        <v>1584</v>
      </c>
      <c r="G298" s="432">
        <v>0</v>
      </c>
    </row>
    <row r="299" spans="1:7" x14ac:dyDescent="0.3">
      <c r="A299" s="427" t="s">
        <v>4754</v>
      </c>
      <c r="B299" s="427" t="s">
        <v>2795</v>
      </c>
      <c r="C299" s="432">
        <v>0</v>
      </c>
      <c r="D299" s="432">
        <v>0</v>
      </c>
      <c r="E299" s="432">
        <v>0</v>
      </c>
      <c r="F299" s="432">
        <v>0</v>
      </c>
      <c r="G299" s="432">
        <v>0</v>
      </c>
    </row>
    <row r="300" spans="1:7" x14ac:dyDescent="0.3">
      <c r="A300" s="427" t="s">
        <v>662</v>
      </c>
      <c r="B300" s="427" t="s">
        <v>573</v>
      </c>
      <c r="C300" s="432">
        <v>515</v>
      </c>
      <c r="D300" s="432">
        <v>225</v>
      </c>
      <c r="E300" s="432">
        <v>225</v>
      </c>
      <c r="F300" s="432">
        <v>290</v>
      </c>
      <c r="G300" s="432">
        <v>43.69</v>
      </c>
    </row>
    <row r="301" spans="1:7" x14ac:dyDescent="0.3">
      <c r="A301" s="427" t="s">
        <v>663</v>
      </c>
      <c r="B301" s="427" t="s">
        <v>575</v>
      </c>
      <c r="C301" s="432">
        <v>1000</v>
      </c>
      <c r="D301" s="432">
        <v>0</v>
      </c>
      <c r="E301" s="432">
        <v>0</v>
      </c>
      <c r="F301" s="432">
        <v>1000</v>
      </c>
      <c r="G301" s="432">
        <v>0</v>
      </c>
    </row>
    <row r="302" spans="1:7" x14ac:dyDescent="0.3">
      <c r="A302" s="427" t="s">
        <v>4755</v>
      </c>
      <c r="B302" s="427" t="s">
        <v>646</v>
      </c>
      <c r="C302" s="433">
        <v>0</v>
      </c>
      <c r="D302" s="433">
        <v>0</v>
      </c>
      <c r="E302" s="433">
        <v>0</v>
      </c>
      <c r="F302" s="433">
        <v>0</v>
      </c>
      <c r="G302" s="433">
        <v>0</v>
      </c>
    </row>
    <row r="303" spans="1:7" x14ac:dyDescent="0.3">
      <c r="A303" s="427" t="s">
        <v>2504</v>
      </c>
      <c r="B303" s="431"/>
      <c r="C303" s="432">
        <v>-177080</v>
      </c>
      <c r="D303" s="432">
        <v>-97401.58</v>
      </c>
      <c r="E303" s="432">
        <v>-41500.83</v>
      </c>
      <c r="F303" s="432">
        <v>-79678.42</v>
      </c>
      <c r="G303" s="432"/>
    </row>
    <row r="305" spans="1:7" x14ac:dyDescent="0.3">
      <c r="A305" s="427" t="s">
        <v>2505</v>
      </c>
      <c r="B305" s="431"/>
      <c r="C305" s="432"/>
      <c r="D305" s="432"/>
      <c r="E305" s="432"/>
      <c r="F305" s="432"/>
      <c r="G305" s="432"/>
    </row>
    <row r="306" spans="1:7" x14ac:dyDescent="0.3">
      <c r="A306" s="427" t="s">
        <v>664</v>
      </c>
      <c r="B306" s="427" t="s">
        <v>665</v>
      </c>
      <c r="C306" s="432">
        <v>1800</v>
      </c>
      <c r="D306" s="432">
        <v>450</v>
      </c>
      <c r="E306" s="432">
        <v>225</v>
      </c>
      <c r="F306" s="432">
        <v>1350</v>
      </c>
      <c r="G306" s="432">
        <v>25</v>
      </c>
    </row>
    <row r="307" spans="1:7" x14ac:dyDescent="0.3">
      <c r="A307" s="427" t="s">
        <v>666</v>
      </c>
      <c r="B307" s="427" t="s">
        <v>259</v>
      </c>
      <c r="C307" s="432">
        <v>144</v>
      </c>
      <c r="D307" s="432">
        <v>34.43</v>
      </c>
      <c r="E307" s="432">
        <v>17.21</v>
      </c>
      <c r="F307" s="432">
        <v>109.57</v>
      </c>
      <c r="G307" s="432">
        <v>23.91</v>
      </c>
    </row>
    <row r="308" spans="1:7" x14ac:dyDescent="0.3">
      <c r="A308" s="427" t="s">
        <v>4756</v>
      </c>
      <c r="B308" s="427" t="s">
        <v>53</v>
      </c>
      <c r="C308" s="432">
        <v>0</v>
      </c>
      <c r="D308" s="432">
        <v>0</v>
      </c>
      <c r="E308" s="432">
        <v>0</v>
      </c>
      <c r="F308" s="432">
        <v>0</v>
      </c>
      <c r="G308" s="432">
        <v>0</v>
      </c>
    </row>
    <row r="309" spans="1:7" x14ac:dyDescent="0.3">
      <c r="A309" s="427" t="s">
        <v>4757</v>
      </c>
      <c r="B309" s="427" t="s">
        <v>575</v>
      </c>
      <c r="C309" s="433">
        <v>0</v>
      </c>
      <c r="D309" s="433">
        <v>0</v>
      </c>
      <c r="E309" s="433">
        <v>0</v>
      </c>
      <c r="F309" s="433">
        <v>0</v>
      </c>
      <c r="G309" s="433">
        <v>0</v>
      </c>
    </row>
    <row r="310" spans="1:7" x14ac:dyDescent="0.3">
      <c r="A310" s="427" t="s">
        <v>2506</v>
      </c>
      <c r="B310" s="431"/>
      <c r="C310" s="432">
        <v>-1944</v>
      </c>
      <c r="D310" s="432">
        <v>-484.43</v>
      </c>
      <c r="E310" s="432">
        <v>-242.21</v>
      </c>
      <c r="F310" s="432">
        <v>-1459.57</v>
      </c>
      <c r="G310" s="432"/>
    </row>
    <row r="312" spans="1:7" x14ac:dyDescent="0.3">
      <c r="A312" s="427" t="s">
        <v>349</v>
      </c>
      <c r="B312" s="431"/>
      <c r="C312" s="432"/>
      <c r="D312" s="432"/>
      <c r="E312" s="432"/>
      <c r="F312" s="432"/>
      <c r="G312" s="432"/>
    </row>
    <row r="313" spans="1:7" x14ac:dyDescent="0.3">
      <c r="A313" s="427" t="s">
        <v>4758</v>
      </c>
      <c r="B313" s="427" t="s">
        <v>180</v>
      </c>
      <c r="C313" s="432">
        <v>0</v>
      </c>
      <c r="D313" s="432">
        <v>0</v>
      </c>
      <c r="E313" s="432">
        <v>0</v>
      </c>
      <c r="F313" s="432">
        <v>0</v>
      </c>
      <c r="G313" s="432">
        <v>0</v>
      </c>
    </row>
    <row r="314" spans="1:7" x14ac:dyDescent="0.3">
      <c r="A314" s="427" t="s">
        <v>4759</v>
      </c>
      <c r="B314" s="427" t="s">
        <v>51</v>
      </c>
      <c r="C314" s="432">
        <v>0</v>
      </c>
      <c r="D314" s="432">
        <v>0</v>
      </c>
      <c r="E314" s="432">
        <v>0</v>
      </c>
      <c r="F314" s="432">
        <v>0</v>
      </c>
      <c r="G314" s="432">
        <v>0</v>
      </c>
    </row>
    <row r="315" spans="1:7" x14ac:dyDescent="0.3">
      <c r="A315" s="427" t="s">
        <v>4760</v>
      </c>
      <c r="B315" s="427" t="s">
        <v>181</v>
      </c>
      <c r="C315" s="432">
        <v>0</v>
      </c>
      <c r="D315" s="432">
        <v>0</v>
      </c>
      <c r="E315" s="432">
        <v>0</v>
      </c>
      <c r="F315" s="432">
        <v>0</v>
      </c>
      <c r="G315" s="432">
        <v>0</v>
      </c>
    </row>
    <row r="316" spans="1:7" x14ac:dyDescent="0.3">
      <c r="A316" s="427" t="s">
        <v>4761</v>
      </c>
      <c r="B316" s="427" t="s">
        <v>580</v>
      </c>
      <c r="C316" s="432">
        <v>0</v>
      </c>
      <c r="D316" s="432">
        <v>0</v>
      </c>
      <c r="E316" s="432">
        <v>0</v>
      </c>
      <c r="F316" s="432">
        <v>0</v>
      </c>
      <c r="G316" s="432">
        <v>0</v>
      </c>
    </row>
    <row r="317" spans="1:7" x14ac:dyDescent="0.3">
      <c r="A317" s="427" t="s">
        <v>4762</v>
      </c>
      <c r="B317" s="427" t="s">
        <v>2683</v>
      </c>
      <c r="C317" s="432">
        <v>0</v>
      </c>
      <c r="D317" s="432">
        <v>0</v>
      </c>
      <c r="E317" s="432">
        <v>0</v>
      </c>
      <c r="F317" s="432">
        <v>0</v>
      </c>
      <c r="G317" s="432">
        <v>0</v>
      </c>
    </row>
    <row r="318" spans="1:7" x14ac:dyDescent="0.3">
      <c r="A318" s="427" t="s">
        <v>4763</v>
      </c>
      <c r="B318" s="427" t="s">
        <v>2690</v>
      </c>
      <c r="C318" s="432">
        <v>0</v>
      </c>
      <c r="D318" s="432">
        <v>0</v>
      </c>
      <c r="E318" s="432">
        <v>0</v>
      </c>
      <c r="F318" s="432">
        <v>0</v>
      </c>
      <c r="G318" s="432">
        <v>0</v>
      </c>
    </row>
    <row r="319" spans="1:7" x14ac:dyDescent="0.3">
      <c r="A319" s="427" t="s">
        <v>4764</v>
      </c>
      <c r="B319" s="427" t="s">
        <v>2692</v>
      </c>
      <c r="C319" s="432">
        <v>0</v>
      </c>
      <c r="D319" s="432">
        <v>0</v>
      </c>
      <c r="E319" s="432">
        <v>0</v>
      </c>
      <c r="F319" s="432">
        <v>0</v>
      </c>
      <c r="G319" s="432">
        <v>0</v>
      </c>
    </row>
    <row r="320" spans="1:7" x14ac:dyDescent="0.3">
      <c r="A320" s="427" t="s">
        <v>4765</v>
      </c>
      <c r="B320" s="427" t="s">
        <v>2734</v>
      </c>
      <c r="C320" s="432">
        <v>0</v>
      </c>
      <c r="D320" s="432">
        <v>0</v>
      </c>
      <c r="E320" s="432">
        <v>0</v>
      </c>
      <c r="F320" s="432">
        <v>0</v>
      </c>
      <c r="G320" s="432">
        <v>0</v>
      </c>
    </row>
    <row r="321" spans="1:7" x14ac:dyDescent="0.3">
      <c r="A321" s="427" t="s">
        <v>4766</v>
      </c>
      <c r="B321" s="427" t="s">
        <v>582</v>
      </c>
      <c r="C321" s="432">
        <v>0</v>
      </c>
      <c r="D321" s="432">
        <v>0</v>
      </c>
      <c r="E321" s="432">
        <v>0</v>
      </c>
      <c r="F321" s="432">
        <v>0</v>
      </c>
      <c r="G321" s="432">
        <v>0</v>
      </c>
    </row>
    <row r="322" spans="1:7" x14ac:dyDescent="0.3">
      <c r="A322" s="427" t="s">
        <v>4767</v>
      </c>
      <c r="B322" s="427" t="s">
        <v>259</v>
      </c>
      <c r="C322" s="432">
        <v>0</v>
      </c>
      <c r="D322" s="432">
        <v>0</v>
      </c>
      <c r="E322" s="432">
        <v>0</v>
      </c>
      <c r="F322" s="432">
        <v>0</v>
      </c>
      <c r="G322" s="432">
        <v>0</v>
      </c>
    </row>
    <row r="323" spans="1:7" x14ac:dyDescent="0.3">
      <c r="A323" s="427" t="s">
        <v>4768</v>
      </c>
      <c r="B323" s="427" t="s">
        <v>53</v>
      </c>
      <c r="C323" s="432">
        <v>0</v>
      </c>
      <c r="D323" s="432">
        <v>0</v>
      </c>
      <c r="E323" s="432">
        <v>0</v>
      </c>
      <c r="F323" s="432">
        <v>0</v>
      </c>
      <c r="G323" s="432">
        <v>0</v>
      </c>
    </row>
    <row r="324" spans="1:7" x14ac:dyDescent="0.3">
      <c r="A324" s="427" t="s">
        <v>4769</v>
      </c>
      <c r="B324" s="427" t="s">
        <v>628</v>
      </c>
      <c r="C324" s="432">
        <v>0</v>
      </c>
      <c r="D324" s="432">
        <v>0</v>
      </c>
      <c r="E324" s="432">
        <v>0</v>
      </c>
      <c r="F324" s="432">
        <v>0</v>
      </c>
      <c r="G324" s="432">
        <v>0</v>
      </c>
    </row>
    <row r="325" spans="1:7" x14ac:dyDescent="0.3">
      <c r="A325" s="427" t="s">
        <v>4770</v>
      </c>
      <c r="B325" s="427" t="s">
        <v>1639</v>
      </c>
      <c r="C325" s="432">
        <v>0</v>
      </c>
      <c r="D325" s="432">
        <v>0</v>
      </c>
      <c r="E325" s="432">
        <v>0</v>
      </c>
      <c r="F325" s="432">
        <v>0</v>
      </c>
      <c r="G325" s="432">
        <v>0</v>
      </c>
    </row>
    <row r="326" spans="1:7" x14ac:dyDescent="0.3">
      <c r="A326" s="427" t="s">
        <v>4771</v>
      </c>
      <c r="B326" s="427" t="s">
        <v>630</v>
      </c>
      <c r="C326" s="432">
        <v>0</v>
      </c>
      <c r="D326" s="432">
        <v>0</v>
      </c>
      <c r="E326" s="432">
        <v>0</v>
      </c>
      <c r="F326" s="432">
        <v>0</v>
      </c>
      <c r="G326" s="432">
        <v>0</v>
      </c>
    </row>
    <row r="327" spans="1:7" x14ac:dyDescent="0.3">
      <c r="A327" s="427" t="s">
        <v>4772</v>
      </c>
      <c r="B327" s="427" t="s">
        <v>2743</v>
      </c>
      <c r="C327" s="432">
        <v>0</v>
      </c>
      <c r="D327" s="432">
        <v>0</v>
      </c>
      <c r="E327" s="432">
        <v>0</v>
      </c>
      <c r="F327" s="432">
        <v>0</v>
      </c>
      <c r="G327" s="432">
        <v>0</v>
      </c>
    </row>
    <row r="328" spans="1:7" x14ac:dyDescent="0.3">
      <c r="A328" s="427" t="s">
        <v>667</v>
      </c>
      <c r="B328" s="427" t="s">
        <v>54</v>
      </c>
      <c r="C328" s="432">
        <v>1927</v>
      </c>
      <c r="D328" s="432">
        <v>1775</v>
      </c>
      <c r="E328" s="432">
        <v>0</v>
      </c>
      <c r="F328" s="432">
        <v>152</v>
      </c>
      <c r="G328" s="432">
        <v>92.11</v>
      </c>
    </row>
    <row r="329" spans="1:7" x14ac:dyDescent="0.3">
      <c r="A329" s="427" t="s">
        <v>4773</v>
      </c>
      <c r="B329" s="427" t="s">
        <v>588</v>
      </c>
      <c r="C329" s="432">
        <v>0</v>
      </c>
      <c r="D329" s="432">
        <v>0</v>
      </c>
      <c r="E329" s="432">
        <v>0</v>
      </c>
      <c r="F329" s="432">
        <v>0</v>
      </c>
      <c r="G329" s="432">
        <v>0</v>
      </c>
    </row>
    <row r="330" spans="1:7" x14ac:dyDescent="0.3">
      <c r="A330" s="427" t="s">
        <v>4774</v>
      </c>
      <c r="B330" s="427" t="s">
        <v>812</v>
      </c>
      <c r="C330" s="432">
        <v>0</v>
      </c>
      <c r="D330" s="432">
        <v>0</v>
      </c>
      <c r="E330" s="432">
        <v>0</v>
      </c>
      <c r="F330" s="432">
        <v>0</v>
      </c>
      <c r="G330" s="432">
        <v>0</v>
      </c>
    </row>
    <row r="331" spans="1:7" x14ac:dyDescent="0.3">
      <c r="A331" s="427" t="s">
        <v>4775</v>
      </c>
      <c r="B331" s="427" t="s">
        <v>592</v>
      </c>
      <c r="C331" s="432">
        <v>0</v>
      </c>
      <c r="D331" s="432">
        <v>0</v>
      </c>
      <c r="E331" s="432">
        <v>0</v>
      </c>
      <c r="F331" s="432">
        <v>0</v>
      </c>
      <c r="G331" s="432">
        <v>0</v>
      </c>
    </row>
    <row r="332" spans="1:7" x14ac:dyDescent="0.3">
      <c r="A332" s="427" t="s">
        <v>4776</v>
      </c>
      <c r="B332" s="427" t="s">
        <v>563</v>
      </c>
      <c r="C332" s="432">
        <v>0</v>
      </c>
      <c r="D332" s="432">
        <v>0</v>
      </c>
      <c r="E332" s="432">
        <v>0</v>
      </c>
      <c r="F332" s="432">
        <v>0</v>
      </c>
      <c r="G332" s="432">
        <v>0</v>
      </c>
    </row>
    <row r="333" spans="1:7" x14ac:dyDescent="0.3">
      <c r="A333" s="427" t="s">
        <v>4777</v>
      </c>
      <c r="B333" s="427" t="s">
        <v>595</v>
      </c>
      <c r="C333" s="432">
        <v>0</v>
      </c>
      <c r="D333" s="432">
        <v>0</v>
      </c>
      <c r="E333" s="432">
        <v>0</v>
      </c>
      <c r="F333" s="432">
        <v>0</v>
      </c>
      <c r="G333" s="432">
        <v>0</v>
      </c>
    </row>
    <row r="334" spans="1:7" x14ac:dyDescent="0.3">
      <c r="A334" s="427" t="s">
        <v>4778</v>
      </c>
      <c r="B334" s="427" t="s">
        <v>2745</v>
      </c>
      <c r="C334" s="432">
        <v>0</v>
      </c>
      <c r="D334" s="432">
        <v>0</v>
      </c>
      <c r="E334" s="432">
        <v>0</v>
      </c>
      <c r="F334" s="432">
        <v>0</v>
      </c>
      <c r="G334" s="432">
        <v>0</v>
      </c>
    </row>
    <row r="335" spans="1:7" x14ac:dyDescent="0.3">
      <c r="A335" s="427" t="s">
        <v>4779</v>
      </c>
      <c r="B335" s="427" t="s">
        <v>616</v>
      </c>
      <c r="C335" s="432">
        <v>0</v>
      </c>
      <c r="D335" s="432">
        <v>0</v>
      </c>
      <c r="E335" s="432">
        <v>0</v>
      </c>
      <c r="F335" s="432">
        <v>0</v>
      </c>
      <c r="G335" s="432">
        <v>0</v>
      </c>
    </row>
    <row r="336" spans="1:7" x14ac:dyDescent="0.3">
      <c r="A336" s="427" t="s">
        <v>4780</v>
      </c>
      <c r="B336" s="427" t="s">
        <v>761</v>
      </c>
      <c r="C336" s="432">
        <v>0</v>
      </c>
      <c r="D336" s="432">
        <v>0</v>
      </c>
      <c r="E336" s="432">
        <v>0</v>
      </c>
      <c r="F336" s="432">
        <v>0</v>
      </c>
      <c r="G336" s="432">
        <v>0</v>
      </c>
    </row>
    <row r="337" spans="1:7" x14ac:dyDescent="0.3">
      <c r="A337" s="427" t="s">
        <v>668</v>
      </c>
      <c r="B337" s="427" t="s">
        <v>669</v>
      </c>
      <c r="C337" s="432">
        <v>2988</v>
      </c>
      <c r="D337" s="432">
        <v>388.51</v>
      </c>
      <c r="E337" s="432">
        <v>172.85</v>
      </c>
      <c r="F337" s="432">
        <v>2599.4899999999998</v>
      </c>
      <c r="G337" s="432">
        <v>13</v>
      </c>
    </row>
    <row r="338" spans="1:7" x14ac:dyDescent="0.3">
      <c r="A338" s="427" t="s">
        <v>4781</v>
      </c>
      <c r="B338" s="427" t="s">
        <v>255</v>
      </c>
      <c r="C338" s="432">
        <v>0</v>
      </c>
      <c r="D338" s="432">
        <v>0</v>
      </c>
      <c r="E338" s="432">
        <v>0</v>
      </c>
      <c r="F338" s="432">
        <v>0</v>
      </c>
      <c r="G338" s="432">
        <v>0</v>
      </c>
    </row>
    <row r="339" spans="1:7" x14ac:dyDescent="0.3">
      <c r="A339" s="427" t="s">
        <v>670</v>
      </c>
      <c r="B339" s="427" t="s">
        <v>183</v>
      </c>
      <c r="C339" s="432">
        <v>8500</v>
      </c>
      <c r="D339" s="432">
        <v>3984.91</v>
      </c>
      <c r="E339" s="432">
        <v>1360.83</v>
      </c>
      <c r="F339" s="432">
        <v>4515.09</v>
      </c>
      <c r="G339" s="432">
        <v>46.88</v>
      </c>
    </row>
    <row r="340" spans="1:7" x14ac:dyDescent="0.3">
      <c r="A340" s="427" t="s">
        <v>671</v>
      </c>
      <c r="B340" s="427" t="s">
        <v>55</v>
      </c>
      <c r="C340" s="432">
        <v>9116</v>
      </c>
      <c r="D340" s="432">
        <v>1635.45</v>
      </c>
      <c r="E340" s="432">
        <v>47.17</v>
      </c>
      <c r="F340" s="432">
        <v>7480.55</v>
      </c>
      <c r="G340" s="432">
        <v>17.940000000000001</v>
      </c>
    </row>
    <row r="341" spans="1:7" x14ac:dyDescent="0.3">
      <c r="A341" s="427" t="s">
        <v>672</v>
      </c>
      <c r="B341" s="427" t="s">
        <v>330</v>
      </c>
      <c r="C341" s="432">
        <v>30937</v>
      </c>
      <c r="D341" s="432">
        <v>21700.65</v>
      </c>
      <c r="E341" s="432">
        <v>8204.14</v>
      </c>
      <c r="F341" s="432">
        <v>9236.35</v>
      </c>
      <c r="G341" s="432">
        <v>70.14</v>
      </c>
    </row>
    <row r="342" spans="1:7" x14ac:dyDescent="0.3">
      <c r="A342" s="427" t="s">
        <v>673</v>
      </c>
      <c r="B342" s="427" t="s">
        <v>674</v>
      </c>
      <c r="C342" s="432">
        <v>7920</v>
      </c>
      <c r="D342" s="432">
        <v>479.79</v>
      </c>
      <c r="E342" s="432">
        <v>274.89</v>
      </c>
      <c r="F342" s="432">
        <v>7440.21</v>
      </c>
      <c r="G342" s="432">
        <v>6.06</v>
      </c>
    </row>
    <row r="343" spans="1:7" x14ac:dyDescent="0.3">
      <c r="A343" s="427" t="s">
        <v>675</v>
      </c>
      <c r="B343" s="427" t="s">
        <v>676</v>
      </c>
      <c r="C343" s="432">
        <v>6324</v>
      </c>
      <c r="D343" s="432">
        <v>3190.6</v>
      </c>
      <c r="E343" s="432">
        <v>1343.16</v>
      </c>
      <c r="F343" s="432">
        <v>3133.4</v>
      </c>
      <c r="G343" s="432">
        <v>50.45</v>
      </c>
    </row>
    <row r="344" spans="1:7" x14ac:dyDescent="0.3">
      <c r="A344" s="427" t="s">
        <v>677</v>
      </c>
      <c r="B344" s="427" t="s">
        <v>317</v>
      </c>
      <c r="C344" s="432">
        <v>3094</v>
      </c>
      <c r="D344" s="432">
        <v>0</v>
      </c>
      <c r="E344" s="432">
        <v>0</v>
      </c>
      <c r="F344" s="432">
        <v>3094</v>
      </c>
      <c r="G344" s="432">
        <v>0</v>
      </c>
    </row>
    <row r="345" spans="1:7" x14ac:dyDescent="0.3">
      <c r="A345" s="427" t="s">
        <v>678</v>
      </c>
      <c r="B345" s="427" t="s">
        <v>575</v>
      </c>
      <c r="C345" s="432">
        <v>1031</v>
      </c>
      <c r="D345" s="432">
        <v>514.65</v>
      </c>
      <c r="E345" s="432">
        <v>297.64999999999998</v>
      </c>
      <c r="F345" s="432">
        <v>516.35</v>
      </c>
      <c r="G345" s="432">
        <v>49.92</v>
      </c>
    </row>
    <row r="346" spans="1:7" x14ac:dyDescent="0.3">
      <c r="A346" s="427" t="s">
        <v>4782</v>
      </c>
      <c r="B346" s="427" t="s">
        <v>1087</v>
      </c>
      <c r="C346" s="432">
        <v>0</v>
      </c>
      <c r="D346" s="432">
        <v>0</v>
      </c>
      <c r="E346" s="432">
        <v>0</v>
      </c>
      <c r="F346" s="432">
        <v>0</v>
      </c>
      <c r="G346" s="432">
        <v>0</v>
      </c>
    </row>
    <row r="347" spans="1:7" x14ac:dyDescent="0.3">
      <c r="A347" s="427" t="s">
        <v>4783</v>
      </c>
      <c r="B347" s="427" t="s">
        <v>722</v>
      </c>
      <c r="C347" s="433">
        <v>0</v>
      </c>
      <c r="D347" s="433">
        <v>0</v>
      </c>
      <c r="E347" s="433">
        <v>0</v>
      </c>
      <c r="F347" s="433">
        <v>0</v>
      </c>
      <c r="G347" s="433">
        <v>0</v>
      </c>
    </row>
    <row r="348" spans="1:7" x14ac:dyDescent="0.3">
      <c r="A348" s="427" t="s">
        <v>679</v>
      </c>
      <c r="B348" s="431"/>
      <c r="C348" s="432">
        <v>-71837</v>
      </c>
      <c r="D348" s="432">
        <v>-33669.56</v>
      </c>
      <c r="E348" s="432">
        <v>-11700.69</v>
      </c>
      <c r="F348" s="432">
        <v>-38167.440000000002</v>
      </c>
      <c r="G348" s="432"/>
    </row>
    <row r="350" spans="1:7" x14ac:dyDescent="0.3">
      <c r="A350" s="427" t="s">
        <v>351</v>
      </c>
      <c r="B350" s="431"/>
      <c r="C350" s="432"/>
      <c r="D350" s="432"/>
      <c r="E350" s="432"/>
      <c r="F350" s="432"/>
      <c r="G350" s="432"/>
    </row>
    <row r="351" spans="1:7" x14ac:dyDescent="0.3">
      <c r="A351" s="427" t="s">
        <v>4784</v>
      </c>
      <c r="B351" s="427" t="s">
        <v>800</v>
      </c>
      <c r="C351" s="432">
        <v>0</v>
      </c>
      <c r="D351" s="432">
        <v>0</v>
      </c>
      <c r="E351" s="432">
        <v>0</v>
      </c>
      <c r="F351" s="432">
        <v>0</v>
      </c>
      <c r="G351" s="432">
        <v>0</v>
      </c>
    </row>
    <row r="352" spans="1:7" x14ac:dyDescent="0.3">
      <c r="A352" s="427" t="s">
        <v>4785</v>
      </c>
      <c r="B352" s="427" t="s">
        <v>259</v>
      </c>
      <c r="C352" s="432">
        <v>0</v>
      </c>
      <c r="D352" s="432">
        <v>0</v>
      </c>
      <c r="E352" s="432">
        <v>0</v>
      </c>
      <c r="F352" s="432">
        <v>0</v>
      </c>
      <c r="G352" s="432">
        <v>0</v>
      </c>
    </row>
    <row r="353" spans="1:7" x14ac:dyDescent="0.3">
      <c r="A353" s="427" t="s">
        <v>4786</v>
      </c>
      <c r="B353" s="427" t="s">
        <v>53</v>
      </c>
      <c r="C353" s="432">
        <v>0</v>
      </c>
      <c r="D353" s="432">
        <v>0</v>
      </c>
      <c r="E353" s="432">
        <v>0</v>
      </c>
      <c r="F353" s="432">
        <v>0</v>
      </c>
      <c r="G353" s="432">
        <v>0</v>
      </c>
    </row>
    <row r="354" spans="1:7" x14ac:dyDescent="0.3">
      <c r="A354" s="427" t="s">
        <v>4787</v>
      </c>
      <c r="B354" s="427" t="s">
        <v>257</v>
      </c>
      <c r="C354" s="432">
        <v>0</v>
      </c>
      <c r="D354" s="432">
        <v>0</v>
      </c>
      <c r="E354" s="432">
        <v>0</v>
      </c>
      <c r="F354" s="432">
        <v>0</v>
      </c>
      <c r="G354" s="432">
        <v>0</v>
      </c>
    </row>
    <row r="355" spans="1:7" x14ac:dyDescent="0.3">
      <c r="A355" s="427" t="s">
        <v>4788</v>
      </c>
      <c r="B355" s="427" t="s">
        <v>588</v>
      </c>
      <c r="C355" s="432">
        <v>0</v>
      </c>
      <c r="D355" s="432">
        <v>0</v>
      </c>
      <c r="E355" s="432">
        <v>0</v>
      </c>
      <c r="F355" s="432">
        <v>0</v>
      </c>
      <c r="G355" s="432">
        <v>0</v>
      </c>
    </row>
    <row r="356" spans="1:7" x14ac:dyDescent="0.3">
      <c r="A356" s="427" t="s">
        <v>4789</v>
      </c>
      <c r="B356" s="427" t="s">
        <v>812</v>
      </c>
      <c r="C356" s="432">
        <v>0</v>
      </c>
      <c r="D356" s="432">
        <v>0</v>
      </c>
      <c r="E356" s="432">
        <v>0</v>
      </c>
      <c r="F356" s="432">
        <v>0</v>
      </c>
      <c r="G356" s="432">
        <v>0</v>
      </c>
    </row>
    <row r="357" spans="1:7" x14ac:dyDescent="0.3">
      <c r="A357" s="427" t="s">
        <v>4790</v>
      </c>
      <c r="B357" s="427" t="s">
        <v>592</v>
      </c>
      <c r="C357" s="432">
        <v>0</v>
      </c>
      <c r="D357" s="432">
        <v>0</v>
      </c>
      <c r="E357" s="432">
        <v>0</v>
      </c>
      <c r="F357" s="432">
        <v>0</v>
      </c>
      <c r="G357" s="432">
        <v>0</v>
      </c>
    </row>
    <row r="358" spans="1:7" x14ac:dyDescent="0.3">
      <c r="A358" s="427" t="s">
        <v>4791</v>
      </c>
      <c r="B358" s="427" t="s">
        <v>2747</v>
      </c>
      <c r="C358" s="432">
        <v>0</v>
      </c>
      <c r="D358" s="432">
        <v>0</v>
      </c>
      <c r="E358" s="432">
        <v>0</v>
      </c>
      <c r="F358" s="432">
        <v>0</v>
      </c>
      <c r="G358" s="432">
        <v>0</v>
      </c>
    </row>
    <row r="359" spans="1:7" x14ac:dyDescent="0.3">
      <c r="A359" s="427" t="s">
        <v>680</v>
      </c>
      <c r="B359" s="427" t="s">
        <v>616</v>
      </c>
      <c r="C359" s="432">
        <v>26347</v>
      </c>
      <c r="D359" s="432">
        <v>9980.6</v>
      </c>
      <c r="E359" s="432">
        <v>2980.39</v>
      </c>
      <c r="F359" s="432">
        <v>16366.4</v>
      </c>
      <c r="G359" s="432">
        <v>37.880000000000003</v>
      </c>
    </row>
    <row r="360" spans="1:7" x14ac:dyDescent="0.3">
      <c r="A360" s="427" t="s">
        <v>681</v>
      </c>
      <c r="B360" s="427" t="s">
        <v>682</v>
      </c>
      <c r="C360" s="432">
        <v>30563</v>
      </c>
      <c r="D360" s="432">
        <v>10540.93</v>
      </c>
      <c r="E360" s="432">
        <v>5381.47</v>
      </c>
      <c r="F360" s="432">
        <v>20022.07</v>
      </c>
      <c r="G360" s="432">
        <v>34.49</v>
      </c>
    </row>
    <row r="361" spans="1:7" x14ac:dyDescent="0.3">
      <c r="A361" s="427" t="s">
        <v>4792</v>
      </c>
      <c r="B361" s="427" t="s">
        <v>2749</v>
      </c>
      <c r="C361" s="432">
        <v>0</v>
      </c>
      <c r="D361" s="432">
        <v>0</v>
      </c>
      <c r="E361" s="432">
        <v>0</v>
      </c>
      <c r="F361" s="432">
        <v>0</v>
      </c>
      <c r="G361" s="432">
        <v>0</v>
      </c>
    </row>
    <row r="362" spans="1:7" x14ac:dyDescent="0.3">
      <c r="A362" s="427" t="s">
        <v>683</v>
      </c>
      <c r="B362" s="427" t="s">
        <v>44</v>
      </c>
      <c r="C362" s="432">
        <v>45288</v>
      </c>
      <c r="D362" s="432">
        <v>22644</v>
      </c>
      <c r="E362" s="432">
        <v>11322</v>
      </c>
      <c r="F362" s="432">
        <v>22644</v>
      </c>
      <c r="G362" s="432">
        <v>50</v>
      </c>
    </row>
    <row r="363" spans="1:7" x14ac:dyDescent="0.3">
      <c r="A363" s="427" t="s">
        <v>684</v>
      </c>
      <c r="B363" s="427" t="s">
        <v>685</v>
      </c>
      <c r="C363" s="432">
        <v>84311</v>
      </c>
      <c r="D363" s="432">
        <v>24679.5</v>
      </c>
      <c r="E363" s="432">
        <v>9592.5</v>
      </c>
      <c r="F363" s="432">
        <v>59631.5</v>
      </c>
      <c r="G363" s="432">
        <v>29.27</v>
      </c>
    </row>
    <row r="364" spans="1:7" x14ac:dyDescent="0.3">
      <c r="A364" s="427" t="s">
        <v>686</v>
      </c>
      <c r="B364" s="427" t="s">
        <v>687</v>
      </c>
      <c r="C364" s="432">
        <v>19506</v>
      </c>
      <c r="D364" s="432">
        <v>0</v>
      </c>
      <c r="E364" s="432">
        <v>0</v>
      </c>
      <c r="F364" s="432">
        <v>19506</v>
      </c>
      <c r="G364" s="432">
        <v>0</v>
      </c>
    </row>
    <row r="365" spans="1:7" x14ac:dyDescent="0.3">
      <c r="A365" s="427" t="s">
        <v>688</v>
      </c>
      <c r="B365" s="427" t="s">
        <v>183</v>
      </c>
      <c r="C365" s="432">
        <v>67155</v>
      </c>
      <c r="D365" s="432">
        <v>13226.8</v>
      </c>
      <c r="E365" s="432">
        <v>7605.02</v>
      </c>
      <c r="F365" s="432">
        <v>53928.2</v>
      </c>
      <c r="G365" s="432">
        <v>19.7</v>
      </c>
    </row>
    <row r="366" spans="1:7" x14ac:dyDescent="0.3">
      <c r="A366" s="427" t="s">
        <v>4793</v>
      </c>
      <c r="B366" s="427" t="s">
        <v>2766</v>
      </c>
      <c r="C366" s="432">
        <v>0</v>
      </c>
      <c r="D366" s="432">
        <v>0</v>
      </c>
      <c r="E366" s="432">
        <v>0</v>
      </c>
      <c r="F366" s="432">
        <v>0</v>
      </c>
      <c r="G366" s="432">
        <v>0</v>
      </c>
    </row>
    <row r="367" spans="1:7" x14ac:dyDescent="0.3">
      <c r="A367" s="427" t="s">
        <v>4794</v>
      </c>
      <c r="B367" s="427" t="s">
        <v>2773</v>
      </c>
      <c r="C367" s="432">
        <v>0</v>
      </c>
      <c r="D367" s="432">
        <v>0</v>
      </c>
      <c r="E367" s="432">
        <v>0</v>
      </c>
      <c r="F367" s="432">
        <v>0</v>
      </c>
      <c r="G367" s="432">
        <v>0</v>
      </c>
    </row>
    <row r="368" spans="1:7" x14ac:dyDescent="0.3">
      <c r="A368" s="427" t="s">
        <v>689</v>
      </c>
      <c r="B368" s="427" t="s">
        <v>690</v>
      </c>
      <c r="C368" s="432">
        <v>15438</v>
      </c>
      <c r="D368" s="432">
        <v>0</v>
      </c>
      <c r="E368" s="432">
        <v>0</v>
      </c>
      <c r="F368" s="432">
        <v>15438</v>
      </c>
      <c r="G368" s="432">
        <v>0</v>
      </c>
    </row>
    <row r="369" spans="1:7" x14ac:dyDescent="0.3">
      <c r="A369" s="427" t="s">
        <v>691</v>
      </c>
      <c r="B369" s="427" t="s">
        <v>692</v>
      </c>
      <c r="C369" s="432">
        <v>10539</v>
      </c>
      <c r="D369" s="432">
        <v>12336</v>
      </c>
      <c r="E369" s="432">
        <v>3150</v>
      </c>
      <c r="F369" s="432">
        <v>-1797</v>
      </c>
      <c r="G369" s="432">
        <v>117.05</v>
      </c>
    </row>
    <row r="370" spans="1:7" x14ac:dyDescent="0.3">
      <c r="A370" s="427" t="s">
        <v>693</v>
      </c>
      <c r="B370" s="427" t="s">
        <v>694</v>
      </c>
      <c r="C370" s="432">
        <v>6988</v>
      </c>
      <c r="D370" s="432">
        <v>6829.89</v>
      </c>
      <c r="E370" s="432">
        <v>0</v>
      </c>
      <c r="F370" s="432">
        <v>158.11000000000001</v>
      </c>
      <c r="G370" s="432">
        <v>97.74</v>
      </c>
    </row>
    <row r="371" spans="1:7" x14ac:dyDescent="0.3">
      <c r="A371" s="427" t="s">
        <v>695</v>
      </c>
      <c r="B371" s="427" t="s">
        <v>262</v>
      </c>
      <c r="C371" s="432">
        <v>11500</v>
      </c>
      <c r="D371" s="432">
        <v>7342.06</v>
      </c>
      <c r="E371" s="432">
        <v>3829.32</v>
      </c>
      <c r="F371" s="432">
        <v>4157.9399999999996</v>
      </c>
      <c r="G371" s="432">
        <v>63.84</v>
      </c>
    </row>
    <row r="372" spans="1:7" x14ac:dyDescent="0.3">
      <c r="A372" s="427" t="s">
        <v>696</v>
      </c>
      <c r="B372" s="427" t="s">
        <v>697</v>
      </c>
      <c r="C372" s="432">
        <v>12410</v>
      </c>
      <c r="D372" s="432">
        <v>6205</v>
      </c>
      <c r="E372" s="432">
        <v>3102.5</v>
      </c>
      <c r="F372" s="432">
        <v>6205</v>
      </c>
      <c r="G372" s="432">
        <v>50</v>
      </c>
    </row>
    <row r="373" spans="1:7" x14ac:dyDescent="0.3">
      <c r="A373" s="427" t="s">
        <v>698</v>
      </c>
      <c r="B373" s="427" t="s">
        <v>55</v>
      </c>
      <c r="C373" s="432">
        <v>1299</v>
      </c>
      <c r="D373" s="432">
        <v>1298.92</v>
      </c>
      <c r="E373" s="432">
        <v>568</v>
      </c>
      <c r="F373" s="432">
        <v>0.08</v>
      </c>
      <c r="G373" s="432">
        <v>99.99</v>
      </c>
    </row>
    <row r="374" spans="1:7" x14ac:dyDescent="0.3">
      <c r="A374" s="427" t="s">
        <v>699</v>
      </c>
      <c r="B374" s="427" t="s">
        <v>569</v>
      </c>
      <c r="C374" s="432">
        <v>515</v>
      </c>
      <c r="D374" s="432">
        <v>0</v>
      </c>
      <c r="E374" s="432">
        <v>0</v>
      </c>
      <c r="F374" s="432">
        <v>515</v>
      </c>
      <c r="G374" s="432">
        <v>0</v>
      </c>
    </row>
    <row r="375" spans="1:7" x14ac:dyDescent="0.3">
      <c r="A375" s="427" t="s">
        <v>700</v>
      </c>
      <c r="B375" s="427" t="s">
        <v>571</v>
      </c>
      <c r="C375" s="432">
        <v>515</v>
      </c>
      <c r="D375" s="432">
        <v>0</v>
      </c>
      <c r="E375" s="432">
        <v>0</v>
      </c>
      <c r="F375" s="432">
        <v>515</v>
      </c>
      <c r="G375" s="432">
        <v>0</v>
      </c>
    </row>
    <row r="376" spans="1:7" x14ac:dyDescent="0.3">
      <c r="A376" s="427" t="s">
        <v>701</v>
      </c>
      <c r="B376" s="427" t="s">
        <v>702</v>
      </c>
      <c r="C376" s="432">
        <v>4117</v>
      </c>
      <c r="D376" s="432">
        <v>0</v>
      </c>
      <c r="E376" s="432">
        <v>0</v>
      </c>
      <c r="F376" s="432">
        <v>4117</v>
      </c>
      <c r="G376" s="432">
        <v>0</v>
      </c>
    </row>
    <row r="377" spans="1:7" x14ac:dyDescent="0.3">
      <c r="A377" s="427" t="s">
        <v>703</v>
      </c>
      <c r="B377" s="427" t="s">
        <v>607</v>
      </c>
      <c r="C377" s="432">
        <v>10292</v>
      </c>
      <c r="D377" s="432">
        <v>4998.6099999999997</v>
      </c>
      <c r="E377" s="432">
        <v>3773.61</v>
      </c>
      <c r="F377" s="432">
        <v>5293.39</v>
      </c>
      <c r="G377" s="432">
        <v>48.57</v>
      </c>
    </row>
    <row r="378" spans="1:7" x14ac:dyDescent="0.3">
      <c r="A378" s="427" t="s">
        <v>4795</v>
      </c>
      <c r="B378" s="427" t="s">
        <v>2789</v>
      </c>
      <c r="C378" s="432">
        <v>0</v>
      </c>
      <c r="D378" s="432">
        <v>0</v>
      </c>
      <c r="E378" s="432">
        <v>0</v>
      </c>
      <c r="F378" s="432">
        <v>0</v>
      </c>
      <c r="G378" s="432">
        <v>0</v>
      </c>
    </row>
    <row r="379" spans="1:7" x14ac:dyDescent="0.3">
      <c r="A379" s="427" t="s">
        <v>704</v>
      </c>
      <c r="B379" s="427" t="s">
        <v>705</v>
      </c>
      <c r="C379" s="432">
        <v>3294</v>
      </c>
      <c r="D379" s="432">
        <v>316.56</v>
      </c>
      <c r="E379" s="432">
        <v>0</v>
      </c>
      <c r="F379" s="432">
        <v>2977.44</v>
      </c>
      <c r="G379" s="432">
        <v>9.61</v>
      </c>
    </row>
    <row r="380" spans="1:7" x14ac:dyDescent="0.3">
      <c r="A380" s="427" t="s">
        <v>706</v>
      </c>
      <c r="B380" s="427" t="s">
        <v>707</v>
      </c>
      <c r="C380" s="432">
        <v>7410</v>
      </c>
      <c r="D380" s="432">
        <v>1667.13</v>
      </c>
      <c r="E380" s="432">
        <v>1667.13</v>
      </c>
      <c r="F380" s="432">
        <v>5742.87</v>
      </c>
      <c r="G380" s="432">
        <v>22.5</v>
      </c>
    </row>
    <row r="381" spans="1:7" x14ac:dyDescent="0.3">
      <c r="A381" s="427" t="s">
        <v>4796</v>
      </c>
      <c r="B381" s="427" t="s">
        <v>2791</v>
      </c>
      <c r="C381" s="432">
        <v>0</v>
      </c>
      <c r="D381" s="432">
        <v>0</v>
      </c>
      <c r="E381" s="432">
        <v>0</v>
      </c>
      <c r="F381" s="432">
        <v>0</v>
      </c>
      <c r="G381" s="432">
        <v>0</v>
      </c>
    </row>
    <row r="382" spans="1:7" x14ac:dyDescent="0.3">
      <c r="A382" s="427" t="s">
        <v>708</v>
      </c>
      <c r="B382" s="427" t="s">
        <v>709</v>
      </c>
      <c r="C382" s="432">
        <v>12646</v>
      </c>
      <c r="D382" s="432">
        <v>7453.52</v>
      </c>
      <c r="E382" s="432">
        <v>3326.36</v>
      </c>
      <c r="F382" s="432">
        <v>5192.4799999999996</v>
      </c>
      <c r="G382" s="432">
        <v>58.94</v>
      </c>
    </row>
    <row r="383" spans="1:7" x14ac:dyDescent="0.3">
      <c r="A383" s="427" t="s">
        <v>710</v>
      </c>
      <c r="B383" s="427" t="s">
        <v>261</v>
      </c>
      <c r="C383" s="432">
        <v>37000</v>
      </c>
      <c r="D383" s="432">
        <v>3635.4</v>
      </c>
      <c r="E383" s="432">
        <v>1200</v>
      </c>
      <c r="F383" s="432">
        <v>33364.6</v>
      </c>
      <c r="G383" s="432">
        <v>9.83</v>
      </c>
    </row>
    <row r="384" spans="1:7" x14ac:dyDescent="0.3">
      <c r="A384" s="427" t="s">
        <v>4797</v>
      </c>
      <c r="B384" s="427" t="s">
        <v>317</v>
      </c>
      <c r="C384" s="432">
        <v>0</v>
      </c>
      <c r="D384" s="432">
        <v>0</v>
      </c>
      <c r="E384" s="432">
        <v>0</v>
      </c>
      <c r="F384" s="432">
        <v>0</v>
      </c>
      <c r="G384" s="432">
        <v>0</v>
      </c>
    </row>
    <row r="385" spans="1:7" x14ac:dyDescent="0.3">
      <c r="A385" s="427" t="s">
        <v>4798</v>
      </c>
      <c r="B385" s="427" t="s">
        <v>2800</v>
      </c>
      <c r="C385" s="432">
        <v>0</v>
      </c>
      <c r="D385" s="432">
        <v>0</v>
      </c>
      <c r="E385" s="432">
        <v>0</v>
      </c>
      <c r="F385" s="432">
        <v>0</v>
      </c>
      <c r="G385" s="432">
        <v>0</v>
      </c>
    </row>
    <row r="386" spans="1:7" x14ac:dyDescent="0.3">
      <c r="A386" s="427" t="s">
        <v>4799</v>
      </c>
      <c r="B386" s="427" t="s">
        <v>920</v>
      </c>
      <c r="C386" s="432">
        <v>0</v>
      </c>
      <c r="D386" s="432">
        <v>0</v>
      </c>
      <c r="E386" s="432">
        <v>0</v>
      </c>
      <c r="F386" s="432">
        <v>0</v>
      </c>
      <c r="G386" s="432">
        <v>0</v>
      </c>
    </row>
    <row r="387" spans="1:7" x14ac:dyDescent="0.3">
      <c r="A387" s="427" t="s">
        <v>711</v>
      </c>
      <c r="B387" s="427" t="s">
        <v>573</v>
      </c>
      <c r="C387" s="432">
        <v>3000</v>
      </c>
      <c r="D387" s="432">
        <v>2259</v>
      </c>
      <c r="E387" s="432">
        <v>1109</v>
      </c>
      <c r="F387" s="432">
        <v>741</v>
      </c>
      <c r="G387" s="432">
        <v>75.3</v>
      </c>
    </row>
    <row r="388" spans="1:7" x14ac:dyDescent="0.3">
      <c r="A388" s="427" t="s">
        <v>712</v>
      </c>
      <c r="B388" s="427" t="s">
        <v>713</v>
      </c>
      <c r="C388" s="432">
        <v>15</v>
      </c>
      <c r="D388" s="432">
        <v>99.98</v>
      </c>
      <c r="E388" s="432">
        <v>-0.02</v>
      </c>
      <c r="F388" s="432">
        <v>-84.98</v>
      </c>
      <c r="G388" s="432">
        <v>666.53</v>
      </c>
    </row>
    <row r="389" spans="1:7" x14ac:dyDescent="0.3">
      <c r="A389" s="427" t="s">
        <v>714</v>
      </c>
      <c r="B389" s="427" t="s">
        <v>575</v>
      </c>
      <c r="C389" s="432">
        <v>1029</v>
      </c>
      <c r="D389" s="432">
        <v>1012</v>
      </c>
      <c r="E389" s="432">
        <v>50</v>
      </c>
      <c r="F389" s="432">
        <v>17</v>
      </c>
      <c r="G389" s="432">
        <v>98.35</v>
      </c>
    </row>
    <row r="390" spans="1:7" x14ac:dyDescent="0.3">
      <c r="A390" s="427" t="s">
        <v>4800</v>
      </c>
      <c r="B390" s="427" t="s">
        <v>2807</v>
      </c>
      <c r="C390" s="432">
        <v>0</v>
      </c>
      <c r="D390" s="432">
        <v>0</v>
      </c>
      <c r="E390" s="432">
        <v>0</v>
      </c>
      <c r="F390" s="432">
        <v>0</v>
      </c>
      <c r="G390" s="432">
        <v>0</v>
      </c>
    </row>
    <row r="391" spans="1:7" x14ac:dyDescent="0.3">
      <c r="A391" s="427" t="s">
        <v>715</v>
      </c>
      <c r="B391" s="427" t="s">
        <v>716</v>
      </c>
      <c r="C391" s="432">
        <v>1584</v>
      </c>
      <c r="D391" s="432">
        <v>0</v>
      </c>
      <c r="E391" s="432">
        <v>0</v>
      </c>
      <c r="F391" s="432">
        <v>1584</v>
      </c>
      <c r="G391" s="432">
        <v>0</v>
      </c>
    </row>
    <row r="392" spans="1:7" x14ac:dyDescent="0.3">
      <c r="A392" s="427" t="s">
        <v>4801</v>
      </c>
      <c r="B392" s="427" t="s">
        <v>2809</v>
      </c>
      <c r="C392" s="432">
        <v>0</v>
      </c>
      <c r="D392" s="432">
        <v>0</v>
      </c>
      <c r="E392" s="432">
        <v>0</v>
      </c>
      <c r="F392" s="432">
        <v>0</v>
      </c>
      <c r="G392" s="432">
        <v>0</v>
      </c>
    </row>
    <row r="393" spans="1:7" x14ac:dyDescent="0.3">
      <c r="A393" s="427" t="s">
        <v>717</v>
      </c>
      <c r="B393" s="427" t="s">
        <v>718</v>
      </c>
      <c r="C393" s="432">
        <v>75000</v>
      </c>
      <c r="D393" s="432">
        <v>45066.25</v>
      </c>
      <c r="E393" s="432">
        <v>30820.23</v>
      </c>
      <c r="F393" s="432">
        <v>29933.75</v>
      </c>
      <c r="G393" s="432">
        <v>60.09</v>
      </c>
    </row>
    <row r="394" spans="1:7" x14ac:dyDescent="0.3">
      <c r="A394" s="427" t="s">
        <v>719</v>
      </c>
      <c r="B394" s="427" t="s">
        <v>720</v>
      </c>
      <c r="C394" s="432">
        <v>7370</v>
      </c>
      <c r="D394" s="432">
        <v>7369.57</v>
      </c>
      <c r="E394" s="432">
        <v>0</v>
      </c>
      <c r="F394" s="432">
        <v>0.43</v>
      </c>
      <c r="G394" s="432">
        <v>99.99</v>
      </c>
    </row>
    <row r="395" spans="1:7" x14ac:dyDescent="0.3">
      <c r="A395" s="427" t="s">
        <v>721</v>
      </c>
      <c r="B395" s="427" t="s">
        <v>722</v>
      </c>
      <c r="C395" s="432">
        <v>2058</v>
      </c>
      <c r="D395" s="432">
        <v>0</v>
      </c>
      <c r="E395" s="432">
        <v>0</v>
      </c>
      <c r="F395" s="432">
        <v>2058</v>
      </c>
      <c r="G395" s="432">
        <v>0</v>
      </c>
    </row>
    <row r="396" spans="1:7" x14ac:dyDescent="0.3">
      <c r="A396" s="427" t="s">
        <v>4802</v>
      </c>
      <c r="B396" s="427" t="s">
        <v>646</v>
      </c>
      <c r="C396" s="432">
        <v>0</v>
      </c>
      <c r="D396" s="432">
        <v>0</v>
      </c>
      <c r="E396" s="432">
        <v>0</v>
      </c>
      <c r="F396" s="432">
        <v>0</v>
      </c>
      <c r="G396" s="432">
        <v>0</v>
      </c>
    </row>
    <row r="397" spans="1:7" x14ac:dyDescent="0.3">
      <c r="A397" s="427" t="s">
        <v>4803</v>
      </c>
      <c r="B397" s="427" t="s">
        <v>2839</v>
      </c>
      <c r="C397" s="433">
        <v>0</v>
      </c>
      <c r="D397" s="433">
        <v>0</v>
      </c>
      <c r="E397" s="433">
        <v>0</v>
      </c>
      <c r="F397" s="433">
        <v>0</v>
      </c>
      <c r="G397" s="433">
        <v>0</v>
      </c>
    </row>
    <row r="398" spans="1:7" x14ac:dyDescent="0.3">
      <c r="A398" s="427" t="s">
        <v>723</v>
      </c>
      <c r="B398" s="431"/>
      <c r="C398" s="432">
        <v>-497189</v>
      </c>
      <c r="D398" s="432">
        <v>-188961.72</v>
      </c>
      <c r="E398" s="432">
        <v>-89477.51</v>
      </c>
      <c r="F398" s="432">
        <v>-308227.28000000003</v>
      </c>
      <c r="G398" s="432"/>
    </row>
    <row r="400" spans="1:7" x14ac:dyDescent="0.3">
      <c r="A400" s="427" t="s">
        <v>2507</v>
      </c>
      <c r="B400" s="431"/>
      <c r="C400" s="432"/>
      <c r="D400" s="432"/>
      <c r="E400" s="432"/>
      <c r="F400" s="432"/>
      <c r="G400" s="432"/>
    </row>
    <row r="401" spans="1:7" x14ac:dyDescent="0.3">
      <c r="A401" s="427" t="s">
        <v>4804</v>
      </c>
      <c r="B401" s="427" t="s">
        <v>2667</v>
      </c>
      <c r="C401" s="432">
        <v>0</v>
      </c>
      <c r="D401" s="432">
        <v>0</v>
      </c>
      <c r="E401" s="432">
        <v>0</v>
      </c>
      <c r="F401" s="432">
        <v>0</v>
      </c>
      <c r="G401" s="432">
        <v>0</v>
      </c>
    </row>
    <row r="402" spans="1:7" x14ac:dyDescent="0.3">
      <c r="A402" s="427" t="s">
        <v>4805</v>
      </c>
      <c r="B402" s="427" t="s">
        <v>2669</v>
      </c>
      <c r="C402" s="432">
        <v>0</v>
      </c>
      <c r="D402" s="432">
        <v>0</v>
      </c>
      <c r="E402" s="432">
        <v>0</v>
      </c>
      <c r="F402" s="432">
        <v>0</v>
      </c>
      <c r="G402" s="432">
        <v>0</v>
      </c>
    </row>
    <row r="403" spans="1:7" x14ac:dyDescent="0.3">
      <c r="A403" s="427" t="s">
        <v>724</v>
      </c>
      <c r="B403" s="427" t="s">
        <v>725</v>
      </c>
      <c r="C403" s="432">
        <v>181057</v>
      </c>
      <c r="D403" s="432">
        <v>97477.62</v>
      </c>
      <c r="E403" s="432">
        <v>51832.78</v>
      </c>
      <c r="F403" s="432">
        <v>83579.38</v>
      </c>
      <c r="G403" s="432">
        <v>53.84</v>
      </c>
    </row>
    <row r="404" spans="1:7" x14ac:dyDescent="0.3">
      <c r="A404" s="427" t="s">
        <v>4806</v>
      </c>
      <c r="B404" s="427" t="s">
        <v>249</v>
      </c>
      <c r="C404" s="432">
        <v>0</v>
      </c>
      <c r="D404" s="432">
        <v>0</v>
      </c>
      <c r="E404" s="432">
        <v>0</v>
      </c>
      <c r="F404" s="432">
        <v>0</v>
      </c>
      <c r="G404" s="432">
        <v>0</v>
      </c>
    </row>
    <row r="405" spans="1:7" x14ac:dyDescent="0.3">
      <c r="A405" s="427" t="s">
        <v>726</v>
      </c>
      <c r="B405" s="427" t="s">
        <v>727</v>
      </c>
      <c r="C405" s="432">
        <v>43516</v>
      </c>
      <c r="D405" s="432">
        <v>23936.080000000002</v>
      </c>
      <c r="E405" s="432">
        <v>14323.96</v>
      </c>
      <c r="F405" s="432">
        <v>19579.919999999998</v>
      </c>
      <c r="G405" s="432">
        <v>55.01</v>
      </c>
    </row>
    <row r="406" spans="1:7" x14ac:dyDescent="0.3">
      <c r="A406" s="427" t="s">
        <v>728</v>
      </c>
      <c r="B406" s="427" t="s">
        <v>57</v>
      </c>
      <c r="C406" s="432">
        <v>533711</v>
      </c>
      <c r="D406" s="432">
        <v>278830.64</v>
      </c>
      <c r="E406" s="432">
        <v>153129.63</v>
      </c>
      <c r="F406" s="432">
        <v>254880.36</v>
      </c>
      <c r="G406" s="432">
        <v>52.24</v>
      </c>
    </row>
    <row r="407" spans="1:7" x14ac:dyDescent="0.3">
      <c r="A407" s="427" t="s">
        <v>729</v>
      </c>
      <c r="B407" s="427" t="s">
        <v>52</v>
      </c>
      <c r="C407" s="432">
        <v>1146345</v>
      </c>
      <c r="D407" s="432">
        <v>600803.97</v>
      </c>
      <c r="E407" s="432">
        <v>336757.57</v>
      </c>
      <c r="F407" s="432">
        <v>545541.03</v>
      </c>
      <c r="G407" s="432">
        <v>52.41</v>
      </c>
    </row>
    <row r="408" spans="1:7" x14ac:dyDescent="0.3">
      <c r="A408" s="427" t="s">
        <v>730</v>
      </c>
      <c r="B408" s="427" t="s">
        <v>256</v>
      </c>
      <c r="C408" s="432">
        <v>34224</v>
      </c>
      <c r="D408" s="432">
        <v>13802.59</v>
      </c>
      <c r="E408" s="432">
        <v>3019.7</v>
      </c>
      <c r="F408" s="432">
        <v>20421.41</v>
      </c>
      <c r="G408" s="432">
        <v>40.33</v>
      </c>
    </row>
    <row r="409" spans="1:7" x14ac:dyDescent="0.3">
      <c r="A409" s="427" t="s">
        <v>731</v>
      </c>
      <c r="B409" s="427" t="s">
        <v>732</v>
      </c>
      <c r="C409" s="432">
        <v>5474</v>
      </c>
      <c r="D409" s="432">
        <v>2160</v>
      </c>
      <c r="E409" s="432">
        <v>1740</v>
      </c>
      <c r="F409" s="432">
        <v>3314</v>
      </c>
      <c r="G409" s="432">
        <v>39.46</v>
      </c>
    </row>
    <row r="410" spans="1:7" x14ac:dyDescent="0.3">
      <c r="A410" s="427" t="s">
        <v>733</v>
      </c>
      <c r="B410" s="427" t="s">
        <v>734</v>
      </c>
      <c r="C410" s="432">
        <v>29301</v>
      </c>
      <c r="D410" s="432">
        <v>15015</v>
      </c>
      <c r="E410" s="432">
        <v>8085</v>
      </c>
      <c r="F410" s="432">
        <v>14286</v>
      </c>
      <c r="G410" s="432">
        <v>51.24</v>
      </c>
    </row>
    <row r="411" spans="1:7" x14ac:dyDescent="0.3">
      <c r="A411" s="427" t="s">
        <v>4807</v>
      </c>
      <c r="B411" s="427" t="s">
        <v>2732</v>
      </c>
      <c r="C411" s="432">
        <v>0</v>
      </c>
      <c r="D411" s="432">
        <v>0</v>
      </c>
      <c r="E411" s="432">
        <v>0</v>
      </c>
      <c r="F411" s="432">
        <v>0</v>
      </c>
      <c r="G411" s="432">
        <v>0</v>
      </c>
    </row>
    <row r="412" spans="1:7" x14ac:dyDescent="0.3">
      <c r="A412" s="427" t="s">
        <v>735</v>
      </c>
      <c r="B412" s="427" t="s">
        <v>736</v>
      </c>
      <c r="C412" s="432">
        <v>15751</v>
      </c>
      <c r="D412" s="432">
        <v>6586.83</v>
      </c>
      <c r="E412" s="432">
        <v>5137.53</v>
      </c>
      <c r="F412" s="432">
        <v>9164.17</v>
      </c>
      <c r="G412" s="432">
        <v>41.82</v>
      </c>
    </row>
    <row r="413" spans="1:7" x14ac:dyDescent="0.3">
      <c r="A413" s="427" t="s">
        <v>737</v>
      </c>
      <c r="B413" s="427" t="s">
        <v>738</v>
      </c>
      <c r="C413" s="432">
        <v>34212</v>
      </c>
      <c r="D413" s="432">
        <v>10790.6</v>
      </c>
      <c r="E413" s="432">
        <v>7033.35</v>
      </c>
      <c r="F413" s="432">
        <v>23421.4</v>
      </c>
      <c r="G413" s="432">
        <v>31.54</v>
      </c>
    </row>
    <row r="414" spans="1:7" x14ac:dyDescent="0.3">
      <c r="A414" s="427" t="s">
        <v>739</v>
      </c>
      <c r="B414" s="427" t="s">
        <v>740</v>
      </c>
      <c r="C414" s="432">
        <v>149694</v>
      </c>
      <c r="D414" s="432">
        <v>106692.2</v>
      </c>
      <c r="E414" s="432">
        <v>50194.36</v>
      </c>
      <c r="F414" s="432">
        <v>43001.8</v>
      </c>
      <c r="G414" s="432">
        <v>71.27</v>
      </c>
    </row>
    <row r="415" spans="1:7" x14ac:dyDescent="0.3">
      <c r="A415" s="427" t="s">
        <v>741</v>
      </c>
      <c r="B415" s="427" t="s">
        <v>742</v>
      </c>
      <c r="C415" s="432">
        <v>27016</v>
      </c>
      <c r="D415" s="432">
        <v>13300</v>
      </c>
      <c r="E415" s="432">
        <v>13300</v>
      </c>
      <c r="F415" s="432">
        <v>13716</v>
      </c>
      <c r="G415" s="432">
        <v>49.23</v>
      </c>
    </row>
    <row r="416" spans="1:7" x14ac:dyDescent="0.3">
      <c r="A416" s="427" t="s">
        <v>743</v>
      </c>
      <c r="B416" s="427" t="s">
        <v>744</v>
      </c>
      <c r="C416" s="432">
        <v>3139</v>
      </c>
      <c r="D416" s="432">
        <v>2220</v>
      </c>
      <c r="E416" s="432">
        <v>2220</v>
      </c>
      <c r="F416" s="432">
        <v>919</v>
      </c>
      <c r="G416" s="432">
        <v>70.72</v>
      </c>
    </row>
    <row r="417" spans="1:7" x14ac:dyDescent="0.3">
      <c r="A417" s="427" t="s">
        <v>4808</v>
      </c>
      <c r="B417" s="427" t="s">
        <v>804</v>
      </c>
      <c r="C417" s="432">
        <v>0</v>
      </c>
      <c r="D417" s="432">
        <v>0</v>
      </c>
      <c r="E417" s="432">
        <v>0</v>
      </c>
      <c r="F417" s="432">
        <v>0</v>
      </c>
      <c r="G417" s="432">
        <v>0</v>
      </c>
    </row>
    <row r="418" spans="1:7" x14ac:dyDescent="0.3">
      <c r="A418" s="427" t="s">
        <v>4809</v>
      </c>
      <c r="B418" s="427" t="s">
        <v>2738</v>
      </c>
      <c r="C418" s="432">
        <v>0</v>
      </c>
      <c r="D418" s="432">
        <v>0</v>
      </c>
      <c r="E418" s="432">
        <v>0</v>
      </c>
      <c r="F418" s="432">
        <v>0</v>
      </c>
      <c r="G418" s="432">
        <v>0</v>
      </c>
    </row>
    <row r="419" spans="1:7" x14ac:dyDescent="0.3">
      <c r="A419" s="427" t="s">
        <v>4810</v>
      </c>
      <c r="B419" s="427" t="s">
        <v>2740</v>
      </c>
      <c r="C419" s="432">
        <v>0</v>
      </c>
      <c r="D419" s="432">
        <v>0</v>
      </c>
      <c r="E419" s="432">
        <v>0</v>
      </c>
      <c r="F419" s="432">
        <v>0</v>
      </c>
      <c r="G419" s="432">
        <v>0</v>
      </c>
    </row>
    <row r="420" spans="1:7" x14ac:dyDescent="0.3">
      <c r="A420" s="427" t="s">
        <v>745</v>
      </c>
      <c r="B420" s="427" t="s">
        <v>746</v>
      </c>
      <c r="C420" s="432">
        <v>66074</v>
      </c>
      <c r="D420" s="432">
        <v>26249.279999999999</v>
      </c>
      <c r="E420" s="432">
        <v>15333.21</v>
      </c>
      <c r="F420" s="432">
        <v>39824.720000000001</v>
      </c>
      <c r="G420" s="432">
        <v>39.729999999999997</v>
      </c>
    </row>
    <row r="421" spans="1:7" x14ac:dyDescent="0.3">
      <c r="A421" s="427" t="s">
        <v>747</v>
      </c>
      <c r="B421" s="427" t="s">
        <v>259</v>
      </c>
      <c r="C421" s="432">
        <v>49526</v>
      </c>
      <c r="D421" s="432">
        <v>27761.61</v>
      </c>
      <c r="E421" s="432">
        <v>15244.41</v>
      </c>
      <c r="F421" s="432">
        <v>21764.39</v>
      </c>
      <c r="G421" s="432">
        <v>56.05</v>
      </c>
    </row>
    <row r="422" spans="1:7" x14ac:dyDescent="0.3">
      <c r="A422" s="427" t="s">
        <v>748</v>
      </c>
      <c r="B422" s="427" t="s">
        <v>53</v>
      </c>
      <c r="C422" s="432">
        <v>306846</v>
      </c>
      <c r="D422" s="432">
        <v>144068.26</v>
      </c>
      <c r="E422" s="432">
        <v>70401.27</v>
      </c>
      <c r="F422" s="432">
        <v>162777.74</v>
      </c>
      <c r="G422" s="432">
        <v>46.95</v>
      </c>
    </row>
    <row r="423" spans="1:7" x14ac:dyDescent="0.3">
      <c r="A423" s="427" t="s">
        <v>749</v>
      </c>
      <c r="B423" s="427" t="s">
        <v>628</v>
      </c>
      <c r="C423" s="432">
        <v>17773</v>
      </c>
      <c r="D423" s="432">
        <v>17538.48</v>
      </c>
      <c r="E423" s="432">
        <v>14769.24</v>
      </c>
      <c r="F423" s="432">
        <v>234.52</v>
      </c>
      <c r="G423" s="432">
        <v>98.68</v>
      </c>
    </row>
    <row r="424" spans="1:7" x14ac:dyDescent="0.3">
      <c r="A424" s="427" t="s">
        <v>4811</v>
      </c>
      <c r="B424" s="427" t="s">
        <v>1639</v>
      </c>
      <c r="C424" s="432">
        <v>0</v>
      </c>
      <c r="D424" s="432">
        <v>0</v>
      </c>
      <c r="E424" s="432">
        <v>0</v>
      </c>
      <c r="F424" s="432">
        <v>0</v>
      </c>
      <c r="G424" s="432">
        <v>0</v>
      </c>
    </row>
    <row r="425" spans="1:7" x14ac:dyDescent="0.3">
      <c r="A425" s="427" t="s">
        <v>4812</v>
      </c>
      <c r="B425" s="427" t="s">
        <v>630</v>
      </c>
      <c r="C425" s="432">
        <v>0</v>
      </c>
      <c r="D425" s="432">
        <v>0</v>
      </c>
      <c r="E425" s="432">
        <v>0</v>
      </c>
      <c r="F425" s="432">
        <v>0</v>
      </c>
      <c r="G425" s="432">
        <v>0</v>
      </c>
    </row>
    <row r="426" spans="1:7" x14ac:dyDescent="0.3">
      <c r="A426" s="427" t="s">
        <v>750</v>
      </c>
      <c r="B426" s="427" t="s">
        <v>257</v>
      </c>
      <c r="C426" s="432">
        <v>104720</v>
      </c>
      <c r="D426" s="432">
        <v>525</v>
      </c>
      <c r="E426" s="432">
        <v>525</v>
      </c>
      <c r="F426" s="432">
        <v>104195</v>
      </c>
      <c r="G426" s="432">
        <v>0.5</v>
      </c>
    </row>
    <row r="427" spans="1:7" x14ac:dyDescent="0.3">
      <c r="A427" s="427" t="s">
        <v>4813</v>
      </c>
      <c r="B427" s="427" t="s">
        <v>2743</v>
      </c>
      <c r="C427" s="432">
        <v>0</v>
      </c>
      <c r="D427" s="432">
        <v>0</v>
      </c>
      <c r="E427" s="432">
        <v>0</v>
      </c>
      <c r="F427" s="432">
        <v>0</v>
      </c>
      <c r="G427" s="432">
        <v>0</v>
      </c>
    </row>
    <row r="428" spans="1:7" x14ac:dyDescent="0.3">
      <c r="A428" s="427" t="s">
        <v>751</v>
      </c>
      <c r="B428" s="427" t="s">
        <v>54</v>
      </c>
      <c r="C428" s="432">
        <v>388253</v>
      </c>
      <c r="D428" s="432">
        <v>357639</v>
      </c>
      <c r="E428" s="432">
        <v>0</v>
      </c>
      <c r="F428" s="432">
        <v>30614</v>
      </c>
      <c r="G428" s="432">
        <v>92.11</v>
      </c>
    </row>
    <row r="429" spans="1:7" x14ac:dyDescent="0.3">
      <c r="A429" s="427" t="s">
        <v>752</v>
      </c>
      <c r="B429" s="427" t="s">
        <v>588</v>
      </c>
      <c r="C429" s="432">
        <v>39133</v>
      </c>
      <c r="D429" s="432">
        <v>31620.39</v>
      </c>
      <c r="E429" s="432">
        <v>18215.29</v>
      </c>
      <c r="F429" s="432">
        <v>7512.61</v>
      </c>
      <c r="G429" s="432">
        <v>80.8</v>
      </c>
    </row>
    <row r="430" spans="1:7" x14ac:dyDescent="0.3">
      <c r="A430" s="427" t="s">
        <v>753</v>
      </c>
      <c r="B430" s="427" t="s">
        <v>590</v>
      </c>
      <c r="C430" s="432">
        <v>11424</v>
      </c>
      <c r="D430" s="432">
        <v>7021.19</v>
      </c>
      <c r="E430" s="432">
        <v>3902.32</v>
      </c>
      <c r="F430" s="432">
        <v>4402.8100000000004</v>
      </c>
      <c r="G430" s="432">
        <v>61.46</v>
      </c>
    </row>
    <row r="431" spans="1:7" x14ac:dyDescent="0.3">
      <c r="A431" s="427" t="s">
        <v>754</v>
      </c>
      <c r="B431" s="427" t="s">
        <v>592</v>
      </c>
      <c r="C431" s="432">
        <v>52439</v>
      </c>
      <c r="D431" s="432">
        <v>16719.900000000001</v>
      </c>
      <c r="E431" s="432">
        <v>8313.27</v>
      </c>
      <c r="F431" s="432">
        <v>35719.1</v>
      </c>
      <c r="G431" s="432">
        <v>31.88</v>
      </c>
    </row>
    <row r="432" spans="1:7" x14ac:dyDescent="0.3">
      <c r="A432" s="427" t="s">
        <v>4814</v>
      </c>
      <c r="B432" s="427" t="s">
        <v>637</v>
      </c>
      <c r="C432" s="432">
        <v>0</v>
      </c>
      <c r="D432" s="432">
        <v>0</v>
      </c>
      <c r="E432" s="432">
        <v>0</v>
      </c>
      <c r="F432" s="432">
        <v>0</v>
      </c>
      <c r="G432" s="432">
        <v>0</v>
      </c>
    </row>
    <row r="433" spans="1:7" x14ac:dyDescent="0.3">
      <c r="A433" s="427" t="s">
        <v>755</v>
      </c>
      <c r="B433" s="427" t="s">
        <v>563</v>
      </c>
      <c r="C433" s="432">
        <v>70000</v>
      </c>
      <c r="D433" s="432">
        <v>85624.42</v>
      </c>
      <c r="E433" s="432">
        <v>22827.42</v>
      </c>
      <c r="F433" s="432">
        <v>-15624.42</v>
      </c>
      <c r="G433" s="432">
        <v>122.32</v>
      </c>
    </row>
    <row r="434" spans="1:7" x14ac:dyDescent="0.3">
      <c r="A434" s="427" t="s">
        <v>756</v>
      </c>
      <c r="B434" s="427" t="s">
        <v>595</v>
      </c>
      <c r="C434" s="432">
        <v>226</v>
      </c>
      <c r="D434" s="432">
        <v>102.15</v>
      </c>
      <c r="E434" s="432">
        <v>31</v>
      </c>
      <c r="F434" s="432">
        <v>123.85</v>
      </c>
      <c r="G434" s="432">
        <v>45.2</v>
      </c>
    </row>
    <row r="435" spans="1:7" x14ac:dyDescent="0.3">
      <c r="A435" s="427" t="s">
        <v>4815</v>
      </c>
      <c r="B435" s="427" t="s">
        <v>2745</v>
      </c>
      <c r="C435" s="432">
        <v>0</v>
      </c>
      <c r="D435" s="432">
        <v>0</v>
      </c>
      <c r="E435" s="432">
        <v>0</v>
      </c>
      <c r="F435" s="432">
        <v>0</v>
      </c>
      <c r="G435" s="432">
        <v>0</v>
      </c>
    </row>
    <row r="436" spans="1:7" x14ac:dyDescent="0.3">
      <c r="A436" s="427" t="s">
        <v>757</v>
      </c>
      <c r="B436" s="427" t="s">
        <v>682</v>
      </c>
      <c r="C436" s="432">
        <v>10292</v>
      </c>
      <c r="D436" s="432">
        <v>1229.8399999999999</v>
      </c>
      <c r="E436" s="432">
        <v>699.03</v>
      </c>
      <c r="F436" s="432">
        <v>9062.16</v>
      </c>
      <c r="G436" s="432">
        <v>11.95</v>
      </c>
    </row>
    <row r="437" spans="1:7" x14ac:dyDescent="0.3">
      <c r="A437" s="427" t="s">
        <v>758</v>
      </c>
      <c r="B437" s="427" t="s">
        <v>759</v>
      </c>
      <c r="C437" s="432">
        <v>5146</v>
      </c>
      <c r="D437" s="432">
        <v>1861.08</v>
      </c>
      <c r="E437" s="432">
        <v>1296.25</v>
      </c>
      <c r="F437" s="432">
        <v>3284.92</v>
      </c>
      <c r="G437" s="432">
        <v>36.17</v>
      </c>
    </row>
    <row r="438" spans="1:7" x14ac:dyDescent="0.3">
      <c r="A438" s="427" t="s">
        <v>760</v>
      </c>
      <c r="B438" s="427" t="s">
        <v>761</v>
      </c>
      <c r="C438" s="432">
        <v>24314</v>
      </c>
      <c r="D438" s="432">
        <v>11947.67</v>
      </c>
      <c r="E438" s="432">
        <v>6447.61</v>
      </c>
      <c r="F438" s="432">
        <v>12366.33</v>
      </c>
      <c r="G438" s="432">
        <v>49.14</v>
      </c>
    </row>
    <row r="439" spans="1:7" x14ac:dyDescent="0.3">
      <c r="A439" s="427" t="s">
        <v>762</v>
      </c>
      <c r="B439" s="427" t="s">
        <v>763</v>
      </c>
      <c r="C439" s="432">
        <v>1056</v>
      </c>
      <c r="D439" s="432">
        <v>1053.8499999999999</v>
      </c>
      <c r="E439" s="432">
        <v>64.400000000000006</v>
      </c>
      <c r="F439" s="432">
        <v>2.15</v>
      </c>
      <c r="G439" s="432">
        <v>99.8</v>
      </c>
    </row>
    <row r="440" spans="1:7" x14ac:dyDescent="0.3">
      <c r="A440" s="427" t="s">
        <v>764</v>
      </c>
      <c r="B440" s="427" t="s">
        <v>765</v>
      </c>
      <c r="C440" s="432">
        <v>30876</v>
      </c>
      <c r="D440" s="432">
        <v>7477.29</v>
      </c>
      <c r="E440" s="432">
        <v>6795.78</v>
      </c>
      <c r="F440" s="432">
        <v>23398.71</v>
      </c>
      <c r="G440" s="432">
        <v>24.22</v>
      </c>
    </row>
    <row r="441" spans="1:7" x14ac:dyDescent="0.3">
      <c r="A441" s="427" t="s">
        <v>766</v>
      </c>
      <c r="B441" s="427" t="s">
        <v>258</v>
      </c>
      <c r="C441" s="432">
        <v>10292</v>
      </c>
      <c r="D441" s="432">
        <v>2142.38</v>
      </c>
      <c r="E441" s="432">
        <v>732.04</v>
      </c>
      <c r="F441" s="432">
        <v>8149.62</v>
      </c>
      <c r="G441" s="432">
        <v>20.82</v>
      </c>
    </row>
    <row r="442" spans="1:7" x14ac:dyDescent="0.3">
      <c r="A442" s="427" t="s">
        <v>767</v>
      </c>
      <c r="B442" s="427" t="s">
        <v>685</v>
      </c>
      <c r="C442" s="432">
        <v>105389</v>
      </c>
      <c r="D442" s="432">
        <v>41670.870000000003</v>
      </c>
      <c r="E442" s="432">
        <v>15324.37</v>
      </c>
      <c r="F442" s="432">
        <v>63718.13</v>
      </c>
      <c r="G442" s="432">
        <v>39.54</v>
      </c>
    </row>
    <row r="443" spans="1:7" x14ac:dyDescent="0.3">
      <c r="A443" s="427" t="s">
        <v>768</v>
      </c>
      <c r="B443" s="427" t="s">
        <v>769</v>
      </c>
      <c r="C443" s="432">
        <v>109014</v>
      </c>
      <c r="D443" s="432">
        <v>42344</v>
      </c>
      <c r="E443" s="432">
        <v>42344</v>
      </c>
      <c r="F443" s="432">
        <v>66670</v>
      </c>
      <c r="G443" s="432">
        <v>38.840000000000003</v>
      </c>
    </row>
    <row r="444" spans="1:7" x14ac:dyDescent="0.3">
      <c r="A444" s="427" t="s">
        <v>770</v>
      </c>
      <c r="B444" s="427" t="s">
        <v>183</v>
      </c>
      <c r="C444" s="432">
        <v>81000</v>
      </c>
      <c r="D444" s="432">
        <v>34814.06</v>
      </c>
      <c r="E444" s="432">
        <v>15022.61</v>
      </c>
      <c r="F444" s="432">
        <v>46185.94</v>
      </c>
      <c r="G444" s="432">
        <v>42.98</v>
      </c>
    </row>
    <row r="445" spans="1:7" x14ac:dyDescent="0.3">
      <c r="A445" s="427" t="s">
        <v>771</v>
      </c>
      <c r="B445" s="427" t="s">
        <v>772</v>
      </c>
      <c r="C445" s="432">
        <v>739</v>
      </c>
      <c r="D445" s="432">
        <v>6.35</v>
      </c>
      <c r="E445" s="432">
        <v>6.35</v>
      </c>
      <c r="F445" s="432">
        <v>732.65</v>
      </c>
      <c r="G445" s="432">
        <v>0.86</v>
      </c>
    </row>
    <row r="446" spans="1:7" x14ac:dyDescent="0.3">
      <c r="A446" s="427" t="s">
        <v>4816</v>
      </c>
      <c r="B446" s="427" t="s">
        <v>1625</v>
      </c>
      <c r="C446" s="432">
        <v>0</v>
      </c>
      <c r="D446" s="432">
        <v>0</v>
      </c>
      <c r="E446" s="432">
        <v>0</v>
      </c>
      <c r="F446" s="432">
        <v>0</v>
      </c>
      <c r="G446" s="432">
        <v>0</v>
      </c>
    </row>
    <row r="447" spans="1:7" x14ac:dyDescent="0.3">
      <c r="A447" s="427" t="s">
        <v>773</v>
      </c>
      <c r="B447" s="427" t="s">
        <v>262</v>
      </c>
      <c r="C447" s="432">
        <v>36000</v>
      </c>
      <c r="D447" s="432">
        <v>10601.04</v>
      </c>
      <c r="E447" s="432">
        <v>3644.88</v>
      </c>
      <c r="F447" s="432">
        <v>25398.959999999999</v>
      </c>
      <c r="G447" s="432">
        <v>29.45</v>
      </c>
    </row>
    <row r="448" spans="1:7" x14ac:dyDescent="0.3">
      <c r="A448" s="427" t="s">
        <v>774</v>
      </c>
      <c r="B448" s="427" t="s">
        <v>697</v>
      </c>
      <c r="C448" s="432">
        <v>24925</v>
      </c>
      <c r="D448" s="432">
        <v>12487.5</v>
      </c>
      <c r="E448" s="432">
        <v>6243.75</v>
      </c>
      <c r="F448" s="432">
        <v>12437.5</v>
      </c>
      <c r="G448" s="432">
        <v>50.1</v>
      </c>
    </row>
    <row r="449" spans="1:7" x14ac:dyDescent="0.3">
      <c r="A449" s="427" t="s">
        <v>775</v>
      </c>
      <c r="B449" s="427" t="s">
        <v>55</v>
      </c>
      <c r="C449" s="432">
        <v>134046</v>
      </c>
      <c r="D449" s="432">
        <v>246.08</v>
      </c>
      <c r="E449" s="432">
        <v>173.8</v>
      </c>
      <c r="F449" s="432">
        <v>133799.92000000001</v>
      </c>
      <c r="G449" s="432">
        <v>0.18</v>
      </c>
    </row>
    <row r="450" spans="1:7" x14ac:dyDescent="0.3">
      <c r="A450" s="427" t="s">
        <v>4817</v>
      </c>
      <c r="B450" s="427" t="s">
        <v>914</v>
      </c>
      <c r="C450" s="432">
        <v>0</v>
      </c>
      <c r="D450" s="432">
        <v>0</v>
      </c>
      <c r="E450" s="432">
        <v>0</v>
      </c>
      <c r="F450" s="432">
        <v>0</v>
      </c>
      <c r="G450" s="432">
        <v>0</v>
      </c>
    </row>
    <row r="451" spans="1:7" x14ac:dyDescent="0.3">
      <c r="A451" s="427" t="s">
        <v>776</v>
      </c>
      <c r="B451" s="427" t="s">
        <v>569</v>
      </c>
      <c r="C451" s="432">
        <v>18525</v>
      </c>
      <c r="D451" s="432">
        <v>1264</v>
      </c>
      <c r="E451" s="432">
        <v>1609</v>
      </c>
      <c r="F451" s="432">
        <v>17261</v>
      </c>
      <c r="G451" s="432">
        <v>6.82</v>
      </c>
    </row>
    <row r="452" spans="1:7" x14ac:dyDescent="0.3">
      <c r="A452" s="427" t="s">
        <v>777</v>
      </c>
      <c r="B452" s="427" t="s">
        <v>571</v>
      </c>
      <c r="C452" s="432">
        <v>3168</v>
      </c>
      <c r="D452" s="432">
        <v>1166.8599999999999</v>
      </c>
      <c r="E452" s="432">
        <v>516.70000000000005</v>
      </c>
      <c r="F452" s="432">
        <v>2001.14</v>
      </c>
      <c r="G452" s="432">
        <v>36.83</v>
      </c>
    </row>
    <row r="453" spans="1:7" x14ac:dyDescent="0.3">
      <c r="A453" s="427" t="s">
        <v>778</v>
      </c>
      <c r="B453" s="427" t="s">
        <v>261</v>
      </c>
      <c r="C453" s="432">
        <v>61354</v>
      </c>
      <c r="D453" s="432">
        <v>4580.38</v>
      </c>
      <c r="E453" s="432">
        <v>0</v>
      </c>
      <c r="F453" s="432">
        <v>56773.62</v>
      </c>
      <c r="G453" s="432">
        <v>7.47</v>
      </c>
    </row>
    <row r="454" spans="1:7" x14ac:dyDescent="0.3">
      <c r="A454" s="427" t="s">
        <v>4818</v>
      </c>
      <c r="B454" s="427" t="s">
        <v>330</v>
      </c>
      <c r="C454" s="432">
        <v>0</v>
      </c>
      <c r="D454" s="432">
        <v>0</v>
      </c>
      <c r="E454" s="432">
        <v>0</v>
      </c>
      <c r="F454" s="432">
        <v>0</v>
      </c>
      <c r="G454" s="432">
        <v>0</v>
      </c>
    </row>
    <row r="455" spans="1:7" x14ac:dyDescent="0.3">
      <c r="A455" s="427" t="s">
        <v>779</v>
      </c>
      <c r="B455" s="427" t="s">
        <v>317</v>
      </c>
      <c r="C455" s="432">
        <v>25293</v>
      </c>
      <c r="D455" s="432">
        <v>2510.8000000000002</v>
      </c>
      <c r="E455" s="432">
        <v>1172.5</v>
      </c>
      <c r="F455" s="432">
        <v>22782.2</v>
      </c>
      <c r="G455" s="432">
        <v>9.93</v>
      </c>
    </row>
    <row r="456" spans="1:7" x14ac:dyDescent="0.3">
      <c r="A456" s="427" t="s">
        <v>4819</v>
      </c>
      <c r="B456" s="427" t="s">
        <v>920</v>
      </c>
      <c r="C456" s="432">
        <v>0</v>
      </c>
      <c r="D456" s="432">
        <v>0</v>
      </c>
      <c r="E456" s="432">
        <v>0</v>
      </c>
      <c r="F456" s="432">
        <v>0</v>
      </c>
      <c r="G456" s="432">
        <v>0</v>
      </c>
    </row>
    <row r="457" spans="1:7" x14ac:dyDescent="0.3">
      <c r="A457" s="427" t="s">
        <v>780</v>
      </c>
      <c r="B457" s="427" t="s">
        <v>781</v>
      </c>
      <c r="C457" s="432">
        <v>3859</v>
      </c>
      <c r="D457" s="432">
        <v>1540</v>
      </c>
      <c r="E457" s="432">
        <v>0</v>
      </c>
      <c r="F457" s="432">
        <v>2319</v>
      </c>
      <c r="G457" s="432">
        <v>39.909999999999997</v>
      </c>
    </row>
    <row r="458" spans="1:7" x14ac:dyDescent="0.3">
      <c r="A458" s="427" t="s">
        <v>782</v>
      </c>
      <c r="B458" s="427" t="s">
        <v>783</v>
      </c>
      <c r="C458" s="432">
        <v>3603</v>
      </c>
      <c r="D458" s="432">
        <v>875</v>
      </c>
      <c r="E458" s="432">
        <v>500</v>
      </c>
      <c r="F458" s="432">
        <v>2728</v>
      </c>
      <c r="G458" s="432">
        <v>24.29</v>
      </c>
    </row>
    <row r="459" spans="1:7" x14ac:dyDescent="0.3">
      <c r="A459" s="427" t="s">
        <v>784</v>
      </c>
      <c r="B459" s="427" t="s">
        <v>573</v>
      </c>
      <c r="C459" s="432">
        <v>739</v>
      </c>
      <c r="D459" s="432">
        <v>795</v>
      </c>
      <c r="E459" s="432">
        <v>145</v>
      </c>
      <c r="F459" s="432">
        <v>-56</v>
      </c>
      <c r="G459" s="432">
        <v>107.58</v>
      </c>
    </row>
    <row r="460" spans="1:7" x14ac:dyDescent="0.3">
      <c r="A460" s="427" t="s">
        <v>785</v>
      </c>
      <c r="B460" s="427" t="s">
        <v>786</v>
      </c>
      <c r="C460" s="432">
        <v>2264</v>
      </c>
      <c r="D460" s="432">
        <v>84.97</v>
      </c>
      <c r="E460" s="432">
        <v>64.98</v>
      </c>
      <c r="F460" s="432">
        <v>2179.0300000000002</v>
      </c>
      <c r="G460" s="432">
        <v>3.75</v>
      </c>
    </row>
    <row r="461" spans="1:7" x14ac:dyDescent="0.3">
      <c r="A461" s="427" t="s">
        <v>4820</v>
      </c>
      <c r="B461" s="427" t="s">
        <v>713</v>
      </c>
      <c r="C461" s="432">
        <v>0</v>
      </c>
      <c r="D461" s="432">
        <v>0</v>
      </c>
      <c r="E461" s="432">
        <v>0</v>
      </c>
      <c r="F461" s="432">
        <v>0</v>
      </c>
      <c r="G461" s="432">
        <v>0</v>
      </c>
    </row>
    <row r="462" spans="1:7" x14ac:dyDescent="0.3">
      <c r="A462" s="427" t="s">
        <v>787</v>
      </c>
      <c r="B462" s="427" t="s">
        <v>575</v>
      </c>
      <c r="C462" s="432">
        <v>2500</v>
      </c>
      <c r="D462" s="432">
        <v>2175.63</v>
      </c>
      <c r="E462" s="432">
        <v>1644.48</v>
      </c>
      <c r="F462" s="432">
        <v>324.37</v>
      </c>
      <c r="G462" s="432">
        <v>87.03</v>
      </c>
    </row>
    <row r="463" spans="1:7" x14ac:dyDescent="0.3">
      <c r="A463" s="427" t="s">
        <v>788</v>
      </c>
      <c r="B463" s="427" t="s">
        <v>789</v>
      </c>
      <c r="C463" s="432">
        <v>3088</v>
      </c>
      <c r="D463" s="432">
        <v>209.11</v>
      </c>
      <c r="E463" s="432">
        <v>93.15</v>
      </c>
      <c r="F463" s="432">
        <v>2878.89</v>
      </c>
      <c r="G463" s="432">
        <v>6.77</v>
      </c>
    </row>
    <row r="464" spans="1:7" x14ac:dyDescent="0.3">
      <c r="A464" s="427" t="s">
        <v>790</v>
      </c>
      <c r="B464" s="427" t="s">
        <v>791</v>
      </c>
      <c r="C464" s="432">
        <v>5280</v>
      </c>
      <c r="D464" s="432">
        <v>0</v>
      </c>
      <c r="E464" s="432">
        <v>0</v>
      </c>
      <c r="F464" s="432">
        <v>5280</v>
      </c>
      <c r="G464" s="432">
        <v>0</v>
      </c>
    </row>
    <row r="465" spans="1:7" x14ac:dyDescent="0.3">
      <c r="A465" s="427" t="s">
        <v>792</v>
      </c>
      <c r="B465" s="427" t="s">
        <v>722</v>
      </c>
      <c r="C465" s="432">
        <v>11500</v>
      </c>
      <c r="D465" s="432">
        <v>3349</v>
      </c>
      <c r="E465" s="432">
        <v>1145</v>
      </c>
      <c r="F465" s="432">
        <v>8151</v>
      </c>
      <c r="G465" s="432">
        <v>29.12</v>
      </c>
    </row>
    <row r="466" spans="1:7" x14ac:dyDescent="0.3">
      <c r="A466" s="427" t="s">
        <v>4821</v>
      </c>
      <c r="B466" s="427" t="s">
        <v>2814</v>
      </c>
      <c r="C466" s="432">
        <v>0</v>
      </c>
      <c r="D466" s="432">
        <v>0</v>
      </c>
      <c r="E466" s="432">
        <v>0</v>
      </c>
      <c r="F466" s="432">
        <v>0</v>
      </c>
      <c r="G466" s="432">
        <v>0</v>
      </c>
    </row>
    <row r="467" spans="1:7" x14ac:dyDescent="0.3">
      <c r="A467" s="427" t="s">
        <v>793</v>
      </c>
      <c r="B467" s="427" t="s">
        <v>794</v>
      </c>
      <c r="C467" s="432">
        <v>5202</v>
      </c>
      <c r="D467" s="432">
        <v>1407.2</v>
      </c>
      <c r="E467" s="432">
        <v>1407.2</v>
      </c>
      <c r="F467" s="432">
        <v>3794.8</v>
      </c>
      <c r="G467" s="432">
        <v>27.05</v>
      </c>
    </row>
    <row r="468" spans="1:7" x14ac:dyDescent="0.3">
      <c r="A468" s="427" t="s">
        <v>4822</v>
      </c>
      <c r="B468" s="427" t="s">
        <v>646</v>
      </c>
      <c r="C468" s="433">
        <v>0</v>
      </c>
      <c r="D468" s="433">
        <v>0</v>
      </c>
      <c r="E468" s="433">
        <v>0</v>
      </c>
      <c r="F468" s="433">
        <v>0</v>
      </c>
      <c r="G468" s="433">
        <v>0</v>
      </c>
    </row>
    <row r="469" spans="1:7" x14ac:dyDescent="0.3">
      <c r="A469" s="427" t="s">
        <v>2508</v>
      </c>
      <c r="B469" s="431"/>
      <c r="C469" s="432">
        <v>-4029318</v>
      </c>
      <c r="D469" s="432">
        <v>-2074325.17</v>
      </c>
      <c r="E469" s="432">
        <v>-923429.19</v>
      </c>
      <c r="F469" s="432">
        <v>-1954992.83</v>
      </c>
      <c r="G469" s="432"/>
    </row>
    <row r="471" spans="1:7" x14ac:dyDescent="0.3">
      <c r="A471" s="427" t="s">
        <v>353</v>
      </c>
      <c r="B471" s="431"/>
      <c r="C471" s="432"/>
      <c r="D471" s="432"/>
      <c r="E471" s="432"/>
      <c r="F471" s="432"/>
      <c r="G471" s="432"/>
    </row>
    <row r="472" spans="1:7" x14ac:dyDescent="0.3">
      <c r="A472" s="427" t="s">
        <v>795</v>
      </c>
      <c r="B472" s="427" t="s">
        <v>180</v>
      </c>
      <c r="C472" s="432">
        <v>82894</v>
      </c>
      <c r="D472" s="432">
        <v>45269.7</v>
      </c>
      <c r="E472" s="432">
        <v>24605.24</v>
      </c>
      <c r="F472" s="432">
        <v>37624.300000000003</v>
      </c>
      <c r="G472" s="432">
        <v>54.61</v>
      </c>
    </row>
    <row r="473" spans="1:7" x14ac:dyDescent="0.3">
      <c r="A473" s="427" t="s">
        <v>796</v>
      </c>
      <c r="B473" s="427" t="s">
        <v>51</v>
      </c>
      <c r="C473" s="432">
        <v>965000</v>
      </c>
      <c r="D473" s="432">
        <v>464842.62</v>
      </c>
      <c r="E473" s="432">
        <v>253591.55</v>
      </c>
      <c r="F473" s="432">
        <v>500157.38</v>
      </c>
      <c r="G473" s="432">
        <v>48.17</v>
      </c>
    </row>
    <row r="474" spans="1:7" x14ac:dyDescent="0.3">
      <c r="A474" s="427" t="s">
        <v>797</v>
      </c>
      <c r="B474" s="427" t="s">
        <v>181</v>
      </c>
      <c r="C474" s="432">
        <v>244000</v>
      </c>
      <c r="D474" s="432">
        <v>145677.99</v>
      </c>
      <c r="E474" s="432">
        <v>81991</v>
      </c>
      <c r="F474" s="432">
        <v>98322.01</v>
      </c>
      <c r="G474" s="432">
        <v>59.7</v>
      </c>
    </row>
    <row r="475" spans="1:7" x14ac:dyDescent="0.3">
      <c r="A475" s="427" t="s">
        <v>798</v>
      </c>
      <c r="B475" s="427" t="s">
        <v>580</v>
      </c>
      <c r="C475" s="432">
        <v>150000</v>
      </c>
      <c r="D475" s="432">
        <v>93238.14</v>
      </c>
      <c r="E475" s="432">
        <v>43226.31</v>
      </c>
      <c r="F475" s="432">
        <v>56761.86</v>
      </c>
      <c r="G475" s="432">
        <v>62.16</v>
      </c>
    </row>
    <row r="476" spans="1:7" x14ac:dyDescent="0.3">
      <c r="A476" s="427" t="s">
        <v>799</v>
      </c>
      <c r="B476" s="427" t="s">
        <v>800</v>
      </c>
      <c r="C476" s="432">
        <v>6000</v>
      </c>
      <c r="D476" s="432">
        <v>629.58000000000004</v>
      </c>
      <c r="E476" s="432">
        <v>629.58000000000004</v>
      </c>
      <c r="F476" s="432">
        <v>5370.42</v>
      </c>
      <c r="G476" s="432">
        <v>10.49</v>
      </c>
    </row>
    <row r="477" spans="1:7" x14ac:dyDescent="0.3">
      <c r="A477" s="427" t="s">
        <v>4823</v>
      </c>
      <c r="B477" s="427" t="s">
        <v>2671</v>
      </c>
      <c r="C477" s="432">
        <v>0</v>
      </c>
      <c r="D477" s="432">
        <v>0</v>
      </c>
      <c r="E477" s="432">
        <v>0</v>
      </c>
      <c r="F477" s="432">
        <v>0</v>
      </c>
      <c r="G477" s="432">
        <v>0</v>
      </c>
    </row>
    <row r="478" spans="1:7" x14ac:dyDescent="0.3">
      <c r="A478" s="427" t="s">
        <v>801</v>
      </c>
      <c r="B478" s="427" t="s">
        <v>725</v>
      </c>
      <c r="C478" s="432">
        <v>58448</v>
      </c>
      <c r="D478" s="432">
        <v>31714.9</v>
      </c>
      <c r="E478" s="432">
        <v>16929.04</v>
      </c>
      <c r="F478" s="432">
        <v>26733.1</v>
      </c>
      <c r="G478" s="432">
        <v>54.26</v>
      </c>
    </row>
    <row r="479" spans="1:7" x14ac:dyDescent="0.3">
      <c r="A479" s="427" t="s">
        <v>4824</v>
      </c>
      <c r="B479" s="427" t="s">
        <v>2686</v>
      </c>
      <c r="C479" s="432">
        <v>0</v>
      </c>
      <c r="D479" s="432">
        <v>0</v>
      </c>
      <c r="E479" s="432">
        <v>0</v>
      </c>
      <c r="F479" s="432">
        <v>0</v>
      </c>
      <c r="G479" s="432">
        <v>0</v>
      </c>
    </row>
    <row r="480" spans="1:7" x14ac:dyDescent="0.3">
      <c r="A480" s="427" t="s">
        <v>4825</v>
      </c>
      <c r="B480" s="427" t="s">
        <v>2702</v>
      </c>
      <c r="C480" s="432">
        <v>0</v>
      </c>
      <c r="D480" s="432">
        <v>0</v>
      </c>
      <c r="E480" s="432">
        <v>0</v>
      </c>
      <c r="F480" s="432">
        <v>0</v>
      </c>
      <c r="G480" s="432">
        <v>0</v>
      </c>
    </row>
    <row r="481" spans="1:7" x14ac:dyDescent="0.3">
      <c r="A481" s="427" t="s">
        <v>4826</v>
      </c>
      <c r="B481" s="427" t="s">
        <v>2704</v>
      </c>
      <c r="C481" s="432">
        <v>0</v>
      </c>
      <c r="D481" s="432">
        <v>0</v>
      </c>
      <c r="E481" s="432">
        <v>0</v>
      </c>
      <c r="F481" s="432">
        <v>0</v>
      </c>
      <c r="G481" s="432">
        <v>0</v>
      </c>
    </row>
    <row r="482" spans="1:7" x14ac:dyDescent="0.3">
      <c r="A482" s="427" t="s">
        <v>4827</v>
      </c>
      <c r="B482" s="427" t="s">
        <v>2716</v>
      </c>
      <c r="C482" s="432">
        <v>0</v>
      </c>
      <c r="D482" s="432">
        <v>0</v>
      </c>
      <c r="E482" s="432">
        <v>0</v>
      </c>
      <c r="F482" s="432">
        <v>0</v>
      </c>
      <c r="G482" s="432">
        <v>0</v>
      </c>
    </row>
    <row r="483" spans="1:7" x14ac:dyDescent="0.3">
      <c r="A483" s="427" t="s">
        <v>4828</v>
      </c>
      <c r="B483" s="427" t="s">
        <v>2718</v>
      </c>
      <c r="C483" s="432">
        <v>0</v>
      </c>
      <c r="D483" s="432">
        <v>0</v>
      </c>
      <c r="E483" s="432">
        <v>0</v>
      </c>
      <c r="F483" s="432">
        <v>0</v>
      </c>
      <c r="G483" s="432">
        <v>0</v>
      </c>
    </row>
    <row r="484" spans="1:7" x14ac:dyDescent="0.3">
      <c r="A484" s="427" t="s">
        <v>4829</v>
      </c>
      <c r="B484" s="427" t="s">
        <v>2720</v>
      </c>
      <c r="C484" s="432">
        <v>0</v>
      </c>
      <c r="D484" s="432">
        <v>0</v>
      </c>
      <c r="E484" s="432">
        <v>0</v>
      </c>
      <c r="F484" s="432">
        <v>0</v>
      </c>
      <c r="G484" s="432">
        <v>0</v>
      </c>
    </row>
    <row r="485" spans="1:7" x14ac:dyDescent="0.3">
      <c r="A485" s="427" t="s">
        <v>4830</v>
      </c>
      <c r="B485" s="427" t="s">
        <v>858</v>
      </c>
      <c r="C485" s="432">
        <v>0</v>
      </c>
      <c r="D485" s="432">
        <v>0</v>
      </c>
      <c r="E485" s="432">
        <v>0</v>
      </c>
      <c r="F485" s="432">
        <v>0</v>
      </c>
      <c r="G485" s="432">
        <v>0</v>
      </c>
    </row>
    <row r="486" spans="1:7" x14ac:dyDescent="0.3">
      <c r="A486" s="427" t="s">
        <v>4831</v>
      </c>
      <c r="B486" s="427" t="s">
        <v>2722</v>
      </c>
      <c r="C486" s="432">
        <v>0</v>
      </c>
      <c r="D486" s="432">
        <v>0</v>
      </c>
      <c r="E486" s="432">
        <v>0</v>
      </c>
      <c r="F486" s="432">
        <v>0</v>
      </c>
      <c r="G486" s="432">
        <v>0</v>
      </c>
    </row>
    <row r="487" spans="1:7" x14ac:dyDescent="0.3">
      <c r="A487" s="427" t="s">
        <v>4832</v>
      </c>
      <c r="B487" s="427" t="s">
        <v>2724</v>
      </c>
      <c r="C487" s="432">
        <v>0</v>
      </c>
      <c r="D487" s="432">
        <v>0</v>
      </c>
      <c r="E487" s="432">
        <v>0</v>
      </c>
      <c r="F487" s="432">
        <v>0</v>
      </c>
      <c r="G487" s="432">
        <v>0</v>
      </c>
    </row>
    <row r="488" spans="1:7" x14ac:dyDescent="0.3">
      <c r="A488" s="427" t="s">
        <v>4833</v>
      </c>
      <c r="B488" s="427" t="s">
        <v>2726</v>
      </c>
      <c r="C488" s="432">
        <v>0</v>
      </c>
      <c r="D488" s="432">
        <v>0</v>
      </c>
      <c r="E488" s="432">
        <v>0</v>
      </c>
      <c r="F488" s="432">
        <v>0</v>
      </c>
      <c r="G488" s="432">
        <v>0</v>
      </c>
    </row>
    <row r="489" spans="1:7" x14ac:dyDescent="0.3">
      <c r="A489" s="427" t="s">
        <v>4834</v>
      </c>
      <c r="B489" s="427" t="s">
        <v>2728</v>
      </c>
      <c r="C489" s="432">
        <v>0</v>
      </c>
      <c r="D489" s="432">
        <v>0</v>
      </c>
      <c r="E489" s="432">
        <v>0</v>
      </c>
      <c r="F489" s="432">
        <v>0</v>
      </c>
      <c r="G489" s="432">
        <v>0</v>
      </c>
    </row>
    <row r="490" spans="1:7" x14ac:dyDescent="0.3">
      <c r="A490" s="427" t="s">
        <v>4835</v>
      </c>
      <c r="B490" s="427" t="s">
        <v>2730</v>
      </c>
      <c r="C490" s="432">
        <v>0</v>
      </c>
      <c r="D490" s="432">
        <v>0</v>
      </c>
      <c r="E490" s="432">
        <v>0</v>
      </c>
      <c r="F490" s="432">
        <v>0</v>
      </c>
      <c r="G490" s="432">
        <v>0</v>
      </c>
    </row>
    <row r="491" spans="1:7" x14ac:dyDescent="0.3">
      <c r="A491" s="427" t="s">
        <v>802</v>
      </c>
      <c r="B491" s="427" t="s">
        <v>736</v>
      </c>
      <c r="C491" s="432">
        <v>5760</v>
      </c>
      <c r="D491" s="432">
        <v>2195.91</v>
      </c>
      <c r="E491" s="432">
        <v>1712.7</v>
      </c>
      <c r="F491" s="432">
        <v>3564.09</v>
      </c>
      <c r="G491" s="432">
        <v>38.119999999999997</v>
      </c>
    </row>
    <row r="492" spans="1:7" x14ac:dyDescent="0.3">
      <c r="A492" s="427" t="s">
        <v>803</v>
      </c>
      <c r="B492" s="427" t="s">
        <v>804</v>
      </c>
      <c r="C492" s="432">
        <v>1400</v>
      </c>
      <c r="D492" s="432">
        <v>700</v>
      </c>
      <c r="E492" s="432">
        <v>700</v>
      </c>
      <c r="F492" s="432">
        <v>700</v>
      </c>
      <c r="G492" s="432">
        <v>50</v>
      </c>
    </row>
    <row r="493" spans="1:7" x14ac:dyDescent="0.3">
      <c r="A493" s="427" t="s">
        <v>805</v>
      </c>
      <c r="B493" s="427" t="s">
        <v>259</v>
      </c>
      <c r="C493" s="432">
        <v>42000</v>
      </c>
      <c r="D493" s="432">
        <v>26844.34</v>
      </c>
      <c r="E493" s="432">
        <v>14516.31</v>
      </c>
      <c r="F493" s="432">
        <v>15155.66</v>
      </c>
      <c r="G493" s="432">
        <v>63.92</v>
      </c>
    </row>
    <row r="494" spans="1:7" x14ac:dyDescent="0.3">
      <c r="A494" s="427" t="s">
        <v>806</v>
      </c>
      <c r="B494" s="427" t="s">
        <v>53</v>
      </c>
      <c r="C494" s="432">
        <v>210000</v>
      </c>
      <c r="D494" s="432">
        <v>70411.59</v>
      </c>
      <c r="E494" s="432">
        <v>37103.21</v>
      </c>
      <c r="F494" s="432">
        <v>139588.41</v>
      </c>
      <c r="G494" s="432">
        <v>33.53</v>
      </c>
    </row>
    <row r="495" spans="1:7" x14ac:dyDescent="0.3">
      <c r="A495" s="427" t="s">
        <v>807</v>
      </c>
      <c r="B495" s="427" t="s">
        <v>628</v>
      </c>
      <c r="C495" s="432">
        <v>30000</v>
      </c>
      <c r="D495" s="432">
        <v>16134.73</v>
      </c>
      <c r="E495" s="432">
        <v>9096.19</v>
      </c>
      <c r="F495" s="432">
        <v>13865.27</v>
      </c>
      <c r="G495" s="432">
        <v>53.78</v>
      </c>
    </row>
    <row r="496" spans="1:7" x14ac:dyDescent="0.3">
      <c r="A496" s="427" t="s">
        <v>4836</v>
      </c>
      <c r="B496" s="427" t="s">
        <v>1639</v>
      </c>
      <c r="C496" s="432">
        <v>0</v>
      </c>
      <c r="D496" s="432">
        <v>0</v>
      </c>
      <c r="E496" s="432">
        <v>0</v>
      </c>
      <c r="F496" s="432">
        <v>0</v>
      </c>
      <c r="G496" s="432">
        <v>0</v>
      </c>
    </row>
    <row r="497" spans="1:7" x14ac:dyDescent="0.3">
      <c r="A497" s="427" t="s">
        <v>4837</v>
      </c>
      <c r="B497" s="427" t="s">
        <v>630</v>
      </c>
      <c r="C497" s="432">
        <v>0</v>
      </c>
      <c r="D497" s="432">
        <v>0</v>
      </c>
      <c r="E497" s="432">
        <v>0</v>
      </c>
      <c r="F497" s="432">
        <v>0</v>
      </c>
      <c r="G497" s="432">
        <v>0</v>
      </c>
    </row>
    <row r="498" spans="1:7" x14ac:dyDescent="0.3">
      <c r="A498" s="427" t="s">
        <v>808</v>
      </c>
      <c r="B498" s="427" t="s">
        <v>257</v>
      </c>
      <c r="C498" s="432">
        <v>45000</v>
      </c>
      <c r="D498" s="432">
        <v>0</v>
      </c>
      <c r="E498" s="432">
        <v>0</v>
      </c>
      <c r="F498" s="432">
        <v>45000</v>
      </c>
      <c r="G498" s="432">
        <v>0</v>
      </c>
    </row>
    <row r="499" spans="1:7" x14ac:dyDescent="0.3">
      <c r="A499" s="427" t="s">
        <v>4838</v>
      </c>
      <c r="B499" s="427" t="s">
        <v>2743</v>
      </c>
      <c r="C499" s="432">
        <v>0</v>
      </c>
      <c r="D499" s="432">
        <v>0</v>
      </c>
      <c r="E499" s="432">
        <v>0</v>
      </c>
      <c r="F499" s="432">
        <v>0</v>
      </c>
      <c r="G499" s="432">
        <v>0</v>
      </c>
    </row>
    <row r="500" spans="1:7" x14ac:dyDescent="0.3">
      <c r="A500" s="427" t="s">
        <v>809</v>
      </c>
      <c r="B500" s="427" t="s">
        <v>54</v>
      </c>
      <c r="C500" s="432">
        <v>4550</v>
      </c>
      <c r="D500" s="432">
        <v>4191</v>
      </c>
      <c r="E500" s="432">
        <v>0</v>
      </c>
      <c r="F500" s="432">
        <v>359</v>
      </c>
      <c r="G500" s="432">
        <v>92.11</v>
      </c>
    </row>
    <row r="501" spans="1:7" x14ac:dyDescent="0.3">
      <c r="A501" s="427" t="s">
        <v>810</v>
      </c>
      <c r="B501" s="427" t="s">
        <v>588</v>
      </c>
      <c r="C501" s="432">
        <v>104000</v>
      </c>
      <c r="D501" s="432">
        <v>52883.25</v>
      </c>
      <c r="E501" s="432">
        <v>28506.59</v>
      </c>
      <c r="F501" s="432">
        <v>51116.75</v>
      </c>
      <c r="G501" s="432">
        <v>50.85</v>
      </c>
    </row>
    <row r="502" spans="1:7" x14ac:dyDescent="0.3">
      <c r="A502" s="427" t="s">
        <v>811</v>
      </c>
      <c r="B502" s="427" t="s">
        <v>812</v>
      </c>
      <c r="C502" s="432">
        <v>22000</v>
      </c>
      <c r="D502" s="432">
        <v>8989.92</v>
      </c>
      <c r="E502" s="432">
        <v>4837.87</v>
      </c>
      <c r="F502" s="432">
        <v>13010.08</v>
      </c>
      <c r="G502" s="432">
        <v>40.86</v>
      </c>
    </row>
    <row r="503" spans="1:7" x14ac:dyDescent="0.3">
      <c r="A503" s="427" t="s">
        <v>813</v>
      </c>
      <c r="B503" s="427" t="s">
        <v>592</v>
      </c>
      <c r="C503" s="432">
        <v>15000</v>
      </c>
      <c r="D503" s="432">
        <v>7720.93</v>
      </c>
      <c r="E503" s="432">
        <v>4149.68</v>
      </c>
      <c r="F503" s="432">
        <v>7279.07</v>
      </c>
      <c r="G503" s="432">
        <v>51.47</v>
      </c>
    </row>
    <row r="504" spans="1:7" x14ac:dyDescent="0.3">
      <c r="A504" s="427" t="s">
        <v>814</v>
      </c>
      <c r="B504" s="427" t="s">
        <v>637</v>
      </c>
      <c r="C504" s="432">
        <v>8000</v>
      </c>
      <c r="D504" s="432">
        <v>3750.22</v>
      </c>
      <c r="E504" s="432">
        <v>1788.58</v>
      </c>
      <c r="F504" s="432">
        <v>4249.78</v>
      </c>
      <c r="G504" s="432">
        <v>46.88</v>
      </c>
    </row>
    <row r="505" spans="1:7" x14ac:dyDescent="0.3">
      <c r="A505" s="427" t="s">
        <v>815</v>
      </c>
      <c r="B505" s="427" t="s">
        <v>563</v>
      </c>
      <c r="C505" s="432">
        <v>44333</v>
      </c>
      <c r="D505" s="432">
        <v>73297.31</v>
      </c>
      <c r="E505" s="432">
        <v>28964.31</v>
      </c>
      <c r="F505" s="432">
        <v>-28964.31</v>
      </c>
      <c r="G505" s="432">
        <v>165.33</v>
      </c>
    </row>
    <row r="506" spans="1:7" x14ac:dyDescent="0.3">
      <c r="A506" s="427" t="s">
        <v>816</v>
      </c>
      <c r="B506" s="427" t="s">
        <v>595</v>
      </c>
      <c r="C506" s="432">
        <v>206</v>
      </c>
      <c r="D506" s="432">
        <v>206.13</v>
      </c>
      <c r="E506" s="432">
        <v>74.95</v>
      </c>
      <c r="F506" s="432">
        <v>-0.13</v>
      </c>
      <c r="G506" s="432">
        <v>100.06</v>
      </c>
    </row>
    <row r="507" spans="1:7" x14ac:dyDescent="0.3">
      <c r="A507" s="427" t="s">
        <v>4839</v>
      </c>
      <c r="B507" s="427" t="s">
        <v>2745</v>
      </c>
      <c r="C507" s="432">
        <v>0</v>
      </c>
      <c r="D507" s="432">
        <v>0</v>
      </c>
      <c r="E507" s="432">
        <v>0</v>
      </c>
      <c r="F507" s="432">
        <v>0</v>
      </c>
      <c r="G507" s="432">
        <v>0</v>
      </c>
    </row>
    <row r="508" spans="1:7" x14ac:dyDescent="0.3">
      <c r="A508" s="427" t="s">
        <v>817</v>
      </c>
      <c r="B508" s="427" t="s">
        <v>682</v>
      </c>
      <c r="C508" s="432">
        <v>5500</v>
      </c>
      <c r="D508" s="432">
        <v>299.75</v>
      </c>
      <c r="E508" s="432">
        <v>0</v>
      </c>
      <c r="F508" s="432">
        <v>5200.25</v>
      </c>
      <c r="G508" s="432">
        <v>5.45</v>
      </c>
    </row>
    <row r="509" spans="1:7" x14ac:dyDescent="0.3">
      <c r="A509" s="427" t="s">
        <v>818</v>
      </c>
      <c r="B509" s="427" t="s">
        <v>761</v>
      </c>
      <c r="C509" s="432">
        <v>325</v>
      </c>
      <c r="D509" s="432">
        <v>0</v>
      </c>
      <c r="E509" s="432">
        <v>0</v>
      </c>
      <c r="F509" s="432">
        <v>325</v>
      </c>
      <c r="G509" s="432">
        <v>0</v>
      </c>
    </row>
    <row r="510" spans="1:7" x14ac:dyDescent="0.3">
      <c r="A510" s="427" t="s">
        <v>819</v>
      </c>
      <c r="B510" s="427" t="s">
        <v>765</v>
      </c>
      <c r="C510" s="432">
        <v>14000</v>
      </c>
      <c r="D510" s="432">
        <v>3545.71</v>
      </c>
      <c r="E510" s="432">
        <v>3545.71</v>
      </c>
      <c r="F510" s="432">
        <v>10454.290000000001</v>
      </c>
      <c r="G510" s="432">
        <v>25.33</v>
      </c>
    </row>
    <row r="511" spans="1:7" x14ac:dyDescent="0.3">
      <c r="A511" s="427" t="s">
        <v>820</v>
      </c>
      <c r="B511" s="427" t="s">
        <v>258</v>
      </c>
      <c r="C511" s="432">
        <v>8500</v>
      </c>
      <c r="D511" s="432">
        <v>5697.32</v>
      </c>
      <c r="E511" s="432">
        <v>2915.44</v>
      </c>
      <c r="F511" s="432">
        <v>2802.68</v>
      </c>
      <c r="G511" s="432">
        <v>67.03</v>
      </c>
    </row>
    <row r="512" spans="1:7" x14ac:dyDescent="0.3">
      <c r="A512" s="427" t="s">
        <v>821</v>
      </c>
      <c r="B512" s="427" t="s">
        <v>685</v>
      </c>
      <c r="C512" s="432">
        <v>5100</v>
      </c>
      <c r="D512" s="432">
        <v>5100</v>
      </c>
      <c r="E512" s="432">
        <v>0</v>
      </c>
      <c r="F512" s="432">
        <v>0</v>
      </c>
      <c r="G512" s="432">
        <v>100</v>
      </c>
    </row>
    <row r="513" spans="1:7" x14ac:dyDescent="0.3">
      <c r="A513" s="427" t="s">
        <v>822</v>
      </c>
      <c r="B513" s="427" t="s">
        <v>183</v>
      </c>
      <c r="C513" s="432">
        <v>19000</v>
      </c>
      <c r="D513" s="432">
        <v>4240</v>
      </c>
      <c r="E513" s="432">
        <v>3258</v>
      </c>
      <c r="F513" s="432">
        <v>14760</v>
      </c>
      <c r="G513" s="432">
        <v>22.32</v>
      </c>
    </row>
    <row r="514" spans="1:7" x14ac:dyDescent="0.3">
      <c r="A514" s="427" t="s">
        <v>4840</v>
      </c>
      <c r="B514" s="427" t="s">
        <v>2770</v>
      </c>
      <c r="C514" s="432">
        <v>0</v>
      </c>
      <c r="D514" s="432">
        <v>0</v>
      </c>
      <c r="E514" s="432">
        <v>0</v>
      </c>
      <c r="F514" s="432">
        <v>0</v>
      </c>
      <c r="G514" s="432">
        <v>0</v>
      </c>
    </row>
    <row r="515" spans="1:7" x14ac:dyDescent="0.3">
      <c r="A515" s="427" t="s">
        <v>823</v>
      </c>
      <c r="B515" s="427" t="s">
        <v>824</v>
      </c>
      <c r="C515" s="432">
        <v>24000</v>
      </c>
      <c r="D515" s="432">
        <v>9128.16</v>
      </c>
      <c r="E515" s="432">
        <v>4424.59</v>
      </c>
      <c r="F515" s="432">
        <v>14871.84</v>
      </c>
      <c r="G515" s="432">
        <v>38.03</v>
      </c>
    </row>
    <row r="516" spans="1:7" x14ac:dyDescent="0.3">
      <c r="A516" s="427" t="s">
        <v>825</v>
      </c>
      <c r="B516" s="427" t="s">
        <v>600</v>
      </c>
      <c r="C516" s="432">
        <v>14500</v>
      </c>
      <c r="D516" s="432">
        <v>2786.58</v>
      </c>
      <c r="E516" s="432">
        <v>1137.75</v>
      </c>
      <c r="F516" s="432">
        <v>11713.42</v>
      </c>
      <c r="G516" s="432">
        <v>19.22</v>
      </c>
    </row>
    <row r="517" spans="1:7" x14ac:dyDescent="0.3">
      <c r="A517" s="427" t="s">
        <v>826</v>
      </c>
      <c r="B517" s="427" t="s">
        <v>262</v>
      </c>
      <c r="C517" s="432">
        <v>11000</v>
      </c>
      <c r="D517" s="432">
        <v>7309.03</v>
      </c>
      <c r="E517" s="432">
        <v>4166.8100000000004</v>
      </c>
      <c r="F517" s="432">
        <v>3690.97</v>
      </c>
      <c r="G517" s="432">
        <v>66.45</v>
      </c>
    </row>
    <row r="518" spans="1:7" x14ac:dyDescent="0.3">
      <c r="A518" s="427" t="s">
        <v>4841</v>
      </c>
      <c r="B518" s="427" t="s">
        <v>2785</v>
      </c>
      <c r="C518" s="432">
        <v>0</v>
      </c>
      <c r="D518" s="432">
        <v>0</v>
      </c>
      <c r="E518" s="432">
        <v>0</v>
      </c>
      <c r="F518" s="432">
        <v>0</v>
      </c>
      <c r="G518" s="432">
        <v>0</v>
      </c>
    </row>
    <row r="519" spans="1:7" x14ac:dyDescent="0.3">
      <c r="A519" s="427" t="s">
        <v>827</v>
      </c>
      <c r="B519" s="427" t="s">
        <v>697</v>
      </c>
      <c r="C519" s="432">
        <v>13000</v>
      </c>
      <c r="D519" s="432">
        <v>7044.33</v>
      </c>
      <c r="E519" s="432">
        <v>3794.33</v>
      </c>
      <c r="F519" s="432">
        <v>5955.67</v>
      </c>
      <c r="G519" s="432">
        <v>54.19</v>
      </c>
    </row>
    <row r="520" spans="1:7" x14ac:dyDescent="0.3">
      <c r="A520" s="427" t="s">
        <v>828</v>
      </c>
      <c r="B520" s="427" t="s">
        <v>55</v>
      </c>
      <c r="C520" s="432">
        <v>202357</v>
      </c>
      <c r="D520" s="432">
        <v>2009.83</v>
      </c>
      <c r="E520" s="432">
        <v>1518.72</v>
      </c>
      <c r="F520" s="432">
        <v>200347.17</v>
      </c>
      <c r="G520" s="432">
        <v>0.99</v>
      </c>
    </row>
    <row r="521" spans="1:7" x14ac:dyDescent="0.3">
      <c r="A521" s="427" t="s">
        <v>829</v>
      </c>
      <c r="B521" s="427" t="s">
        <v>830</v>
      </c>
      <c r="C521" s="432">
        <v>1051</v>
      </c>
      <c r="D521" s="432">
        <v>1279.42</v>
      </c>
      <c r="E521" s="432">
        <v>602.26</v>
      </c>
      <c r="F521" s="432">
        <v>-228.42</v>
      </c>
      <c r="G521" s="432">
        <v>121.73</v>
      </c>
    </row>
    <row r="522" spans="1:7" x14ac:dyDescent="0.3">
      <c r="A522" s="427" t="s">
        <v>4842</v>
      </c>
      <c r="B522" s="427" t="s">
        <v>914</v>
      </c>
      <c r="C522" s="432">
        <v>0</v>
      </c>
      <c r="D522" s="432">
        <v>0</v>
      </c>
      <c r="E522" s="432">
        <v>0</v>
      </c>
      <c r="F522" s="432">
        <v>0</v>
      </c>
      <c r="G522" s="432">
        <v>0</v>
      </c>
    </row>
    <row r="523" spans="1:7" x14ac:dyDescent="0.3">
      <c r="A523" s="427" t="s">
        <v>831</v>
      </c>
      <c r="B523" s="427" t="s">
        <v>569</v>
      </c>
      <c r="C523" s="432">
        <v>14000</v>
      </c>
      <c r="D523" s="432">
        <v>1000</v>
      </c>
      <c r="E523" s="432">
        <v>850</v>
      </c>
      <c r="F523" s="432">
        <v>13000</v>
      </c>
      <c r="G523" s="432">
        <v>7.14</v>
      </c>
    </row>
    <row r="524" spans="1:7" x14ac:dyDescent="0.3">
      <c r="A524" s="427" t="s">
        <v>832</v>
      </c>
      <c r="B524" s="427" t="s">
        <v>571</v>
      </c>
      <c r="C524" s="432">
        <v>2500</v>
      </c>
      <c r="D524" s="432">
        <v>0</v>
      </c>
      <c r="E524" s="432">
        <v>0</v>
      </c>
      <c r="F524" s="432">
        <v>2500</v>
      </c>
      <c r="G524" s="432">
        <v>0</v>
      </c>
    </row>
    <row r="525" spans="1:7" x14ac:dyDescent="0.3">
      <c r="A525" s="427" t="s">
        <v>833</v>
      </c>
      <c r="B525" s="427" t="s">
        <v>261</v>
      </c>
      <c r="C525" s="432">
        <v>9834</v>
      </c>
      <c r="D525" s="432">
        <v>651.16</v>
      </c>
      <c r="E525" s="432">
        <v>0</v>
      </c>
      <c r="F525" s="432">
        <v>9182.84</v>
      </c>
      <c r="G525" s="432">
        <v>6.62</v>
      </c>
    </row>
    <row r="526" spans="1:7" x14ac:dyDescent="0.3">
      <c r="A526" s="427" t="s">
        <v>834</v>
      </c>
      <c r="B526" s="427" t="s">
        <v>330</v>
      </c>
      <c r="C526" s="432">
        <v>7200</v>
      </c>
      <c r="D526" s="432">
        <v>6265.08</v>
      </c>
      <c r="E526" s="432">
        <v>2730.51</v>
      </c>
      <c r="F526" s="432">
        <v>934.92</v>
      </c>
      <c r="G526" s="432">
        <v>87.02</v>
      </c>
    </row>
    <row r="527" spans="1:7" x14ac:dyDescent="0.3">
      <c r="A527" s="427" t="s">
        <v>835</v>
      </c>
      <c r="B527" s="427" t="s">
        <v>836</v>
      </c>
      <c r="C527" s="432">
        <v>2000</v>
      </c>
      <c r="D527" s="432">
        <v>632.87</v>
      </c>
      <c r="E527" s="432">
        <v>322.73</v>
      </c>
      <c r="F527" s="432">
        <v>1367.13</v>
      </c>
      <c r="G527" s="432">
        <v>31.64</v>
      </c>
    </row>
    <row r="528" spans="1:7" x14ac:dyDescent="0.3">
      <c r="A528" s="427" t="s">
        <v>837</v>
      </c>
      <c r="B528" s="427" t="s">
        <v>674</v>
      </c>
      <c r="C528" s="432">
        <v>5100</v>
      </c>
      <c r="D528" s="432">
        <v>1402.24</v>
      </c>
      <c r="E528" s="432">
        <v>591.66</v>
      </c>
      <c r="F528" s="432">
        <v>3697.76</v>
      </c>
      <c r="G528" s="432">
        <v>27.49</v>
      </c>
    </row>
    <row r="529" spans="1:7" x14ac:dyDescent="0.3">
      <c r="A529" s="427" t="s">
        <v>838</v>
      </c>
      <c r="B529" s="427" t="s">
        <v>839</v>
      </c>
      <c r="C529" s="432">
        <v>4500</v>
      </c>
      <c r="D529" s="432">
        <v>480.03</v>
      </c>
      <c r="E529" s="432">
        <v>284.64999999999998</v>
      </c>
      <c r="F529" s="432">
        <v>4019.97</v>
      </c>
      <c r="G529" s="432">
        <v>10.67</v>
      </c>
    </row>
    <row r="530" spans="1:7" x14ac:dyDescent="0.3">
      <c r="A530" s="427" t="s">
        <v>840</v>
      </c>
      <c r="B530" s="427" t="s">
        <v>676</v>
      </c>
      <c r="C530" s="432">
        <v>4400</v>
      </c>
      <c r="D530" s="432">
        <v>3677.06</v>
      </c>
      <c r="E530" s="432">
        <v>1403.74</v>
      </c>
      <c r="F530" s="432">
        <v>722.94</v>
      </c>
      <c r="G530" s="432">
        <v>83.57</v>
      </c>
    </row>
    <row r="531" spans="1:7" x14ac:dyDescent="0.3">
      <c r="A531" s="427" t="s">
        <v>841</v>
      </c>
      <c r="B531" s="427" t="s">
        <v>317</v>
      </c>
      <c r="C531" s="432">
        <v>327</v>
      </c>
      <c r="D531" s="432">
        <v>326.98</v>
      </c>
      <c r="E531" s="432">
        <v>0</v>
      </c>
      <c r="F531" s="432">
        <v>0.02</v>
      </c>
      <c r="G531" s="432">
        <v>99.99</v>
      </c>
    </row>
    <row r="532" spans="1:7" x14ac:dyDescent="0.3">
      <c r="A532" s="427" t="s">
        <v>842</v>
      </c>
      <c r="B532" s="427" t="s">
        <v>317</v>
      </c>
      <c r="C532" s="432">
        <v>65700</v>
      </c>
      <c r="D532" s="432">
        <v>13968.77</v>
      </c>
      <c r="E532" s="432">
        <v>6562.22</v>
      </c>
      <c r="F532" s="432">
        <v>51731.23</v>
      </c>
      <c r="G532" s="432">
        <v>21.26</v>
      </c>
    </row>
    <row r="533" spans="1:7" x14ac:dyDescent="0.3">
      <c r="A533" s="427" t="s">
        <v>4843</v>
      </c>
      <c r="B533" s="427" t="s">
        <v>1604</v>
      </c>
      <c r="C533" s="432">
        <v>0</v>
      </c>
      <c r="D533" s="432">
        <v>0</v>
      </c>
      <c r="E533" s="432">
        <v>0</v>
      </c>
      <c r="F533" s="432">
        <v>0</v>
      </c>
      <c r="G533" s="432">
        <v>0</v>
      </c>
    </row>
    <row r="534" spans="1:7" x14ac:dyDescent="0.3">
      <c r="A534" s="427" t="s">
        <v>4844</v>
      </c>
      <c r="B534" s="427" t="s">
        <v>920</v>
      </c>
      <c r="C534" s="432">
        <v>0</v>
      </c>
      <c r="D534" s="432">
        <v>0</v>
      </c>
      <c r="E534" s="432">
        <v>0</v>
      </c>
      <c r="F534" s="432">
        <v>0</v>
      </c>
      <c r="G534" s="432">
        <v>0</v>
      </c>
    </row>
    <row r="535" spans="1:7" x14ac:dyDescent="0.3">
      <c r="A535" s="427" t="s">
        <v>4845</v>
      </c>
      <c r="B535" s="427" t="s">
        <v>2802</v>
      </c>
      <c r="C535" s="432">
        <v>0</v>
      </c>
      <c r="D535" s="432">
        <v>0</v>
      </c>
      <c r="E535" s="432">
        <v>0</v>
      </c>
      <c r="F535" s="432">
        <v>0</v>
      </c>
      <c r="G535" s="432">
        <v>0</v>
      </c>
    </row>
    <row r="536" spans="1:7" x14ac:dyDescent="0.3">
      <c r="A536" s="427" t="s">
        <v>843</v>
      </c>
      <c r="B536" s="427" t="s">
        <v>573</v>
      </c>
      <c r="C536" s="432">
        <v>9200</v>
      </c>
      <c r="D536" s="432">
        <v>8781.43</v>
      </c>
      <c r="E536" s="432">
        <v>5468.55</v>
      </c>
      <c r="F536" s="432">
        <v>418.57</v>
      </c>
      <c r="G536" s="432">
        <v>95.45</v>
      </c>
    </row>
    <row r="537" spans="1:7" x14ac:dyDescent="0.3">
      <c r="A537" s="427" t="s">
        <v>844</v>
      </c>
      <c r="B537" s="427" t="s">
        <v>575</v>
      </c>
      <c r="C537" s="432">
        <v>8000</v>
      </c>
      <c r="D537" s="432">
        <v>1763.53</v>
      </c>
      <c r="E537" s="432">
        <v>1763.53</v>
      </c>
      <c r="F537" s="432">
        <v>6236.47</v>
      </c>
      <c r="G537" s="432">
        <v>22.04</v>
      </c>
    </row>
    <row r="538" spans="1:7" x14ac:dyDescent="0.3">
      <c r="A538" s="427" t="s">
        <v>845</v>
      </c>
      <c r="B538" s="427" t="s">
        <v>789</v>
      </c>
      <c r="C538" s="432">
        <v>7000</v>
      </c>
      <c r="D538" s="432">
        <v>5148.6099999999997</v>
      </c>
      <c r="E538" s="432">
        <v>2188.06</v>
      </c>
      <c r="F538" s="432">
        <v>1851.39</v>
      </c>
      <c r="G538" s="432">
        <v>73.55</v>
      </c>
    </row>
    <row r="539" spans="1:7" x14ac:dyDescent="0.3">
      <c r="A539" s="427" t="s">
        <v>846</v>
      </c>
      <c r="B539" s="427" t="s">
        <v>501</v>
      </c>
      <c r="C539" s="432">
        <v>4600</v>
      </c>
      <c r="D539" s="432">
        <v>1301.98</v>
      </c>
      <c r="E539" s="432">
        <v>650</v>
      </c>
      <c r="F539" s="432">
        <v>3298.02</v>
      </c>
      <c r="G539" s="432">
        <v>28.3</v>
      </c>
    </row>
    <row r="540" spans="1:7" x14ac:dyDescent="0.3">
      <c r="A540" s="427" t="s">
        <v>847</v>
      </c>
      <c r="B540" s="427" t="s">
        <v>848</v>
      </c>
      <c r="C540" s="432">
        <v>20000</v>
      </c>
      <c r="D540" s="432">
        <v>0</v>
      </c>
      <c r="E540" s="432">
        <v>0</v>
      </c>
      <c r="F540" s="432">
        <v>20000</v>
      </c>
      <c r="G540" s="432">
        <v>0</v>
      </c>
    </row>
    <row r="541" spans="1:7" x14ac:dyDescent="0.3">
      <c r="A541" s="427" t="s">
        <v>4846</v>
      </c>
      <c r="B541" s="427" t="s">
        <v>791</v>
      </c>
      <c r="C541" s="432">
        <v>0</v>
      </c>
      <c r="D541" s="432">
        <v>0</v>
      </c>
      <c r="E541" s="432">
        <v>0</v>
      </c>
      <c r="F541" s="432">
        <v>0</v>
      </c>
      <c r="G541" s="432">
        <v>0</v>
      </c>
    </row>
    <row r="542" spans="1:7" x14ac:dyDescent="0.3">
      <c r="A542" s="427" t="s">
        <v>4847</v>
      </c>
      <c r="B542" s="427" t="s">
        <v>2812</v>
      </c>
      <c r="C542" s="432">
        <v>0</v>
      </c>
      <c r="D542" s="432">
        <v>0</v>
      </c>
      <c r="E542" s="432">
        <v>0</v>
      </c>
      <c r="F542" s="432">
        <v>0</v>
      </c>
      <c r="G542" s="432">
        <v>0</v>
      </c>
    </row>
    <row r="543" spans="1:7" x14ac:dyDescent="0.3">
      <c r="A543" s="427" t="s">
        <v>849</v>
      </c>
      <c r="B543" s="427" t="s">
        <v>722</v>
      </c>
      <c r="C543" s="432">
        <v>29332</v>
      </c>
      <c r="D543" s="432">
        <v>4722.17</v>
      </c>
      <c r="E543" s="432">
        <v>1041.17</v>
      </c>
      <c r="F543" s="432">
        <v>24609.83</v>
      </c>
      <c r="G543" s="432">
        <v>16.100000000000001</v>
      </c>
    </row>
    <row r="544" spans="1:7" x14ac:dyDescent="0.3">
      <c r="A544" s="427" t="s">
        <v>4848</v>
      </c>
      <c r="B544" s="427" t="s">
        <v>794</v>
      </c>
      <c r="C544" s="432">
        <v>0</v>
      </c>
      <c r="D544" s="432">
        <v>0</v>
      </c>
      <c r="E544" s="432">
        <v>0</v>
      </c>
      <c r="F544" s="432">
        <v>0</v>
      </c>
      <c r="G544" s="432">
        <v>0</v>
      </c>
    </row>
    <row r="545" spans="1:7" x14ac:dyDescent="0.3">
      <c r="A545" s="427" t="s">
        <v>850</v>
      </c>
      <c r="B545" s="427" t="s">
        <v>851</v>
      </c>
      <c r="C545" s="432">
        <v>34992</v>
      </c>
      <c r="D545" s="432">
        <v>17855.669999999998</v>
      </c>
      <c r="E545" s="432">
        <v>7922.71</v>
      </c>
      <c r="F545" s="432">
        <v>17136.330000000002</v>
      </c>
      <c r="G545" s="432">
        <v>51.03</v>
      </c>
    </row>
    <row r="546" spans="1:7" x14ac:dyDescent="0.3">
      <c r="A546" s="427" t="s">
        <v>852</v>
      </c>
      <c r="B546" s="427" t="s">
        <v>853</v>
      </c>
      <c r="C546" s="432">
        <v>27000</v>
      </c>
      <c r="D546" s="432">
        <v>6110.94</v>
      </c>
      <c r="E546" s="432">
        <v>3701.27</v>
      </c>
      <c r="F546" s="432">
        <v>20889.060000000001</v>
      </c>
      <c r="G546" s="432">
        <v>22.63</v>
      </c>
    </row>
    <row r="547" spans="1:7" x14ac:dyDescent="0.3">
      <c r="A547" s="427" t="s">
        <v>4849</v>
      </c>
      <c r="B547" s="427" t="s">
        <v>2818</v>
      </c>
      <c r="C547" s="433">
        <v>0</v>
      </c>
      <c r="D547" s="433">
        <v>0</v>
      </c>
      <c r="E547" s="433">
        <v>0</v>
      </c>
      <c r="F547" s="433">
        <v>0</v>
      </c>
      <c r="G547" s="433">
        <v>0</v>
      </c>
    </row>
    <row r="548" spans="1:7" x14ac:dyDescent="0.3">
      <c r="A548" s="427" t="s">
        <v>854</v>
      </c>
      <c r="B548" s="431"/>
      <c r="C548" s="432">
        <v>-2612609</v>
      </c>
      <c r="D548" s="432">
        <v>-1171226.9099999999</v>
      </c>
      <c r="E548" s="432">
        <v>-613267.52</v>
      </c>
      <c r="F548" s="432">
        <v>-1441382.09</v>
      </c>
      <c r="G548" s="432"/>
    </row>
    <row r="550" spans="1:7" x14ac:dyDescent="0.3">
      <c r="A550" s="427" t="s">
        <v>2509</v>
      </c>
      <c r="B550" s="431"/>
      <c r="C550" s="432"/>
      <c r="D550" s="432"/>
      <c r="E550" s="432"/>
      <c r="F550" s="432"/>
      <c r="G550" s="432"/>
    </row>
    <row r="551" spans="1:7" x14ac:dyDescent="0.3">
      <c r="A551" s="427" t="s">
        <v>855</v>
      </c>
      <c r="B551" s="427" t="s">
        <v>180</v>
      </c>
      <c r="C551" s="432">
        <v>0</v>
      </c>
      <c r="D551" s="432">
        <v>1136.5999999999999</v>
      </c>
      <c r="E551" s="432">
        <v>644.65</v>
      </c>
      <c r="F551" s="432">
        <v>-1136.5999999999999</v>
      </c>
      <c r="G551" s="432">
        <v>100</v>
      </c>
    </row>
    <row r="552" spans="1:7" x14ac:dyDescent="0.3">
      <c r="A552" s="427" t="s">
        <v>856</v>
      </c>
      <c r="B552" s="427" t="s">
        <v>51</v>
      </c>
      <c r="C552" s="432">
        <v>172000</v>
      </c>
      <c r="D552" s="432">
        <v>84961.34</v>
      </c>
      <c r="E552" s="432">
        <v>44992.639999999999</v>
      </c>
      <c r="F552" s="432">
        <v>87038.66</v>
      </c>
      <c r="G552" s="432">
        <v>49.4</v>
      </c>
    </row>
    <row r="553" spans="1:7" x14ac:dyDescent="0.3">
      <c r="A553" s="427" t="s">
        <v>4850</v>
      </c>
      <c r="B553" s="427" t="s">
        <v>181</v>
      </c>
      <c r="C553" s="432">
        <v>0</v>
      </c>
      <c r="D553" s="432">
        <v>0</v>
      </c>
      <c r="E553" s="432">
        <v>0</v>
      </c>
      <c r="F553" s="432">
        <v>0</v>
      </c>
      <c r="G553" s="432">
        <v>0</v>
      </c>
    </row>
    <row r="554" spans="1:7" x14ac:dyDescent="0.3">
      <c r="A554" s="427" t="s">
        <v>4851</v>
      </c>
      <c r="B554" s="427" t="s">
        <v>580</v>
      </c>
      <c r="C554" s="432">
        <v>0</v>
      </c>
      <c r="D554" s="432">
        <v>0</v>
      </c>
      <c r="E554" s="432">
        <v>0</v>
      </c>
      <c r="F554" s="432">
        <v>0</v>
      </c>
      <c r="G554" s="432">
        <v>0</v>
      </c>
    </row>
    <row r="555" spans="1:7" x14ac:dyDescent="0.3">
      <c r="A555" s="427" t="s">
        <v>4852</v>
      </c>
      <c r="B555" s="427" t="s">
        <v>2688</v>
      </c>
      <c r="C555" s="432">
        <v>0</v>
      </c>
      <c r="D555" s="432">
        <v>0</v>
      </c>
      <c r="E555" s="432">
        <v>0</v>
      </c>
      <c r="F555" s="432">
        <v>0</v>
      </c>
      <c r="G555" s="432">
        <v>0</v>
      </c>
    </row>
    <row r="556" spans="1:7" x14ac:dyDescent="0.3">
      <c r="A556" s="427" t="s">
        <v>4853</v>
      </c>
      <c r="B556" s="427" t="s">
        <v>2714</v>
      </c>
      <c r="C556" s="432">
        <v>0</v>
      </c>
      <c r="D556" s="432">
        <v>0</v>
      </c>
      <c r="E556" s="432">
        <v>0</v>
      </c>
      <c r="F556" s="432">
        <v>0</v>
      </c>
      <c r="G556" s="432">
        <v>0</v>
      </c>
    </row>
    <row r="557" spans="1:7" x14ac:dyDescent="0.3">
      <c r="A557" s="427" t="s">
        <v>4854</v>
      </c>
      <c r="B557" s="427" t="s">
        <v>2720</v>
      </c>
      <c r="C557" s="432">
        <v>0</v>
      </c>
      <c r="D557" s="432">
        <v>52.95</v>
      </c>
      <c r="E557" s="432">
        <v>52.95</v>
      </c>
      <c r="F557" s="432">
        <v>-52.95</v>
      </c>
      <c r="G557" s="432">
        <v>100</v>
      </c>
    </row>
    <row r="558" spans="1:7" x14ac:dyDescent="0.3">
      <c r="A558" s="427" t="s">
        <v>857</v>
      </c>
      <c r="B558" s="427" t="s">
        <v>858</v>
      </c>
      <c r="C558" s="432">
        <v>70902</v>
      </c>
      <c r="D558" s="432">
        <v>33977.81</v>
      </c>
      <c r="E558" s="432">
        <v>17860.759999999998</v>
      </c>
      <c r="F558" s="432">
        <v>36924.19</v>
      </c>
      <c r="G558" s="432">
        <v>47.92</v>
      </c>
    </row>
    <row r="559" spans="1:7" x14ac:dyDescent="0.3">
      <c r="A559" s="427" t="s">
        <v>4855</v>
      </c>
      <c r="B559" s="427" t="s">
        <v>2734</v>
      </c>
      <c r="C559" s="432">
        <v>0</v>
      </c>
      <c r="D559" s="432">
        <v>0</v>
      </c>
      <c r="E559" s="432">
        <v>0</v>
      </c>
      <c r="F559" s="432">
        <v>0</v>
      </c>
      <c r="G559" s="432">
        <v>0</v>
      </c>
    </row>
    <row r="560" spans="1:7" x14ac:dyDescent="0.3">
      <c r="A560" s="427" t="s">
        <v>4856</v>
      </c>
      <c r="B560" s="427" t="s">
        <v>582</v>
      </c>
      <c r="C560" s="432">
        <v>0</v>
      </c>
      <c r="D560" s="432">
        <v>0</v>
      </c>
      <c r="E560" s="432">
        <v>0</v>
      </c>
      <c r="F560" s="432">
        <v>0</v>
      </c>
      <c r="G560" s="432">
        <v>0</v>
      </c>
    </row>
    <row r="561" spans="1:7" x14ac:dyDescent="0.3">
      <c r="A561" s="427" t="s">
        <v>859</v>
      </c>
      <c r="B561" s="427" t="s">
        <v>259</v>
      </c>
      <c r="C561" s="432">
        <v>14207</v>
      </c>
      <c r="D561" s="432">
        <v>7658.84</v>
      </c>
      <c r="E561" s="432">
        <v>4042.34</v>
      </c>
      <c r="F561" s="432">
        <v>6548.16</v>
      </c>
      <c r="G561" s="432">
        <v>53.91</v>
      </c>
    </row>
    <row r="562" spans="1:7" x14ac:dyDescent="0.3">
      <c r="A562" s="427" t="s">
        <v>860</v>
      </c>
      <c r="B562" s="427" t="s">
        <v>53</v>
      </c>
      <c r="C562" s="432">
        <v>33000</v>
      </c>
      <c r="D562" s="432">
        <v>12493.18</v>
      </c>
      <c r="E562" s="432">
        <v>4632.28</v>
      </c>
      <c r="F562" s="432">
        <v>20506.82</v>
      </c>
      <c r="G562" s="432">
        <v>37.86</v>
      </c>
    </row>
    <row r="563" spans="1:7" x14ac:dyDescent="0.3">
      <c r="A563" s="427" t="s">
        <v>861</v>
      </c>
      <c r="B563" s="427" t="s">
        <v>628</v>
      </c>
      <c r="C563" s="432">
        <v>7204</v>
      </c>
      <c r="D563" s="432">
        <v>3230.77</v>
      </c>
      <c r="E563" s="432">
        <v>1846.15</v>
      </c>
      <c r="F563" s="432">
        <v>3973.23</v>
      </c>
      <c r="G563" s="432">
        <v>44.85</v>
      </c>
    </row>
    <row r="564" spans="1:7" x14ac:dyDescent="0.3">
      <c r="A564" s="427" t="s">
        <v>4857</v>
      </c>
      <c r="B564" s="427" t="s">
        <v>1639</v>
      </c>
      <c r="C564" s="432">
        <v>0</v>
      </c>
      <c r="D564" s="432">
        <v>0</v>
      </c>
      <c r="E564" s="432">
        <v>0</v>
      </c>
      <c r="F564" s="432">
        <v>0</v>
      </c>
      <c r="G564" s="432">
        <v>0</v>
      </c>
    </row>
    <row r="565" spans="1:7" x14ac:dyDescent="0.3">
      <c r="A565" s="427" t="s">
        <v>4858</v>
      </c>
      <c r="B565" s="427" t="s">
        <v>630</v>
      </c>
      <c r="C565" s="432">
        <v>0</v>
      </c>
      <c r="D565" s="432">
        <v>0</v>
      </c>
      <c r="E565" s="432">
        <v>0</v>
      </c>
      <c r="F565" s="432">
        <v>0</v>
      </c>
      <c r="G565" s="432">
        <v>0</v>
      </c>
    </row>
    <row r="566" spans="1:7" x14ac:dyDescent="0.3">
      <c r="A566" s="427" t="s">
        <v>862</v>
      </c>
      <c r="B566" s="427" t="s">
        <v>257</v>
      </c>
      <c r="C566" s="432">
        <v>11110</v>
      </c>
      <c r="D566" s="432">
        <v>0</v>
      </c>
      <c r="E566" s="432">
        <v>0</v>
      </c>
      <c r="F566" s="432">
        <v>11110</v>
      </c>
      <c r="G566" s="432">
        <v>0</v>
      </c>
    </row>
    <row r="567" spans="1:7" x14ac:dyDescent="0.3">
      <c r="A567" s="427" t="s">
        <v>4859</v>
      </c>
      <c r="B567" s="427" t="s">
        <v>2743</v>
      </c>
      <c r="C567" s="432">
        <v>0</v>
      </c>
      <c r="D567" s="432">
        <v>0</v>
      </c>
      <c r="E567" s="432">
        <v>0</v>
      </c>
      <c r="F567" s="432">
        <v>0</v>
      </c>
      <c r="G567" s="432">
        <v>0</v>
      </c>
    </row>
    <row r="568" spans="1:7" x14ac:dyDescent="0.3">
      <c r="A568" s="427" t="s">
        <v>863</v>
      </c>
      <c r="B568" s="427" t="s">
        <v>54</v>
      </c>
      <c r="C568" s="432">
        <v>1343</v>
      </c>
      <c r="D568" s="432">
        <v>1238</v>
      </c>
      <c r="E568" s="432">
        <v>0</v>
      </c>
      <c r="F568" s="432">
        <v>105</v>
      </c>
      <c r="G568" s="432">
        <v>92.18</v>
      </c>
    </row>
    <row r="569" spans="1:7" x14ac:dyDescent="0.3">
      <c r="A569" s="427" t="s">
        <v>864</v>
      </c>
      <c r="B569" s="427" t="s">
        <v>588</v>
      </c>
      <c r="C569" s="432">
        <v>14500</v>
      </c>
      <c r="D569" s="432">
        <v>6777.42</v>
      </c>
      <c r="E569" s="432">
        <v>3597.8</v>
      </c>
      <c r="F569" s="432">
        <v>7722.58</v>
      </c>
      <c r="G569" s="432">
        <v>46.74</v>
      </c>
    </row>
    <row r="570" spans="1:7" x14ac:dyDescent="0.3">
      <c r="A570" s="427" t="s">
        <v>865</v>
      </c>
      <c r="B570" s="427" t="s">
        <v>812</v>
      </c>
      <c r="C570" s="432">
        <v>5050</v>
      </c>
      <c r="D570" s="432">
        <v>1707.6</v>
      </c>
      <c r="E570" s="432">
        <v>876.72</v>
      </c>
      <c r="F570" s="432">
        <v>3342.4</v>
      </c>
      <c r="G570" s="432">
        <v>33.81</v>
      </c>
    </row>
    <row r="571" spans="1:7" x14ac:dyDescent="0.3">
      <c r="A571" s="427" t="s">
        <v>866</v>
      </c>
      <c r="B571" s="427" t="s">
        <v>592</v>
      </c>
      <c r="C571" s="432">
        <v>505</v>
      </c>
      <c r="D571" s="432">
        <v>204.27</v>
      </c>
      <c r="E571" s="432">
        <v>92.85</v>
      </c>
      <c r="F571" s="432">
        <v>300.73</v>
      </c>
      <c r="G571" s="432">
        <v>40.450000000000003</v>
      </c>
    </row>
    <row r="572" spans="1:7" x14ac:dyDescent="0.3">
      <c r="A572" s="427" t="s">
        <v>4860</v>
      </c>
      <c r="B572" s="427" t="s">
        <v>637</v>
      </c>
      <c r="C572" s="432">
        <v>0</v>
      </c>
      <c r="D572" s="432">
        <v>0</v>
      </c>
      <c r="E572" s="432">
        <v>0</v>
      </c>
      <c r="F572" s="432">
        <v>0</v>
      </c>
      <c r="G572" s="432">
        <v>0</v>
      </c>
    </row>
    <row r="573" spans="1:7" x14ac:dyDescent="0.3">
      <c r="A573" s="427" t="s">
        <v>4861</v>
      </c>
      <c r="B573" s="427" t="s">
        <v>563</v>
      </c>
      <c r="C573" s="432">
        <v>0</v>
      </c>
      <c r="D573" s="432">
        <v>426.11</v>
      </c>
      <c r="E573" s="432">
        <v>426.11</v>
      </c>
      <c r="F573" s="432">
        <v>-426.11</v>
      </c>
      <c r="G573" s="432">
        <v>100</v>
      </c>
    </row>
    <row r="574" spans="1:7" x14ac:dyDescent="0.3">
      <c r="A574" s="427" t="s">
        <v>867</v>
      </c>
      <c r="B574" s="427" t="s">
        <v>595</v>
      </c>
      <c r="C574" s="432">
        <v>27</v>
      </c>
      <c r="D574" s="432">
        <v>0</v>
      </c>
      <c r="E574" s="432">
        <v>0</v>
      </c>
      <c r="F574" s="432">
        <v>27</v>
      </c>
      <c r="G574" s="432">
        <v>0</v>
      </c>
    </row>
    <row r="575" spans="1:7" x14ac:dyDescent="0.3">
      <c r="A575" s="427" t="s">
        <v>4862</v>
      </c>
      <c r="B575" s="427" t="s">
        <v>2745</v>
      </c>
      <c r="C575" s="432">
        <v>0</v>
      </c>
      <c r="D575" s="432">
        <v>0</v>
      </c>
      <c r="E575" s="432">
        <v>0</v>
      </c>
      <c r="F575" s="432">
        <v>0</v>
      </c>
      <c r="G575" s="432">
        <v>0</v>
      </c>
    </row>
    <row r="576" spans="1:7" x14ac:dyDescent="0.3">
      <c r="A576" s="427" t="s">
        <v>4863</v>
      </c>
      <c r="B576" s="427" t="s">
        <v>761</v>
      </c>
      <c r="C576" s="432">
        <v>0</v>
      </c>
      <c r="D576" s="432">
        <v>0</v>
      </c>
      <c r="E576" s="432">
        <v>0</v>
      </c>
      <c r="F576" s="432">
        <v>0</v>
      </c>
      <c r="G576" s="432">
        <v>0</v>
      </c>
    </row>
    <row r="577" spans="1:7" x14ac:dyDescent="0.3">
      <c r="A577" s="427" t="s">
        <v>868</v>
      </c>
      <c r="B577" s="427" t="s">
        <v>258</v>
      </c>
      <c r="C577" s="432">
        <v>1029</v>
      </c>
      <c r="D577" s="432">
        <v>56</v>
      </c>
      <c r="E577" s="432">
        <v>0</v>
      </c>
      <c r="F577" s="432">
        <v>973</v>
      </c>
      <c r="G577" s="432">
        <v>5.44</v>
      </c>
    </row>
    <row r="578" spans="1:7" x14ac:dyDescent="0.3">
      <c r="A578" s="427" t="s">
        <v>869</v>
      </c>
      <c r="B578" s="427" t="s">
        <v>183</v>
      </c>
      <c r="C578" s="432">
        <v>4166</v>
      </c>
      <c r="D578" s="432">
        <v>4166.1499999999996</v>
      </c>
      <c r="E578" s="432">
        <v>3094.35</v>
      </c>
      <c r="F578" s="432">
        <v>-0.15</v>
      </c>
      <c r="G578" s="432">
        <v>100</v>
      </c>
    </row>
    <row r="579" spans="1:7" x14ac:dyDescent="0.3">
      <c r="A579" s="427" t="s">
        <v>870</v>
      </c>
      <c r="B579" s="427" t="s">
        <v>871</v>
      </c>
      <c r="C579" s="432">
        <v>16000</v>
      </c>
      <c r="D579" s="432">
        <v>9432.31</v>
      </c>
      <c r="E579" s="432">
        <v>3871.21</v>
      </c>
      <c r="F579" s="432">
        <v>6567.69</v>
      </c>
      <c r="G579" s="432">
        <v>58.95</v>
      </c>
    </row>
    <row r="580" spans="1:7" x14ac:dyDescent="0.3">
      <c r="A580" s="427" t="s">
        <v>872</v>
      </c>
      <c r="B580" s="427" t="s">
        <v>873</v>
      </c>
      <c r="C580" s="432">
        <v>16000</v>
      </c>
      <c r="D580" s="432">
        <v>6553.5</v>
      </c>
      <c r="E580" s="432">
        <v>2902.5</v>
      </c>
      <c r="F580" s="432">
        <v>9446.5</v>
      </c>
      <c r="G580" s="432">
        <v>40.96</v>
      </c>
    </row>
    <row r="581" spans="1:7" x14ac:dyDescent="0.3">
      <c r="A581" s="427" t="s">
        <v>4864</v>
      </c>
      <c r="B581" s="427" t="s">
        <v>2762</v>
      </c>
      <c r="C581" s="432">
        <v>0</v>
      </c>
      <c r="D581" s="432">
        <v>0</v>
      </c>
      <c r="E581" s="432">
        <v>0</v>
      </c>
      <c r="F581" s="432">
        <v>0</v>
      </c>
      <c r="G581" s="432">
        <v>0</v>
      </c>
    </row>
    <row r="582" spans="1:7" x14ac:dyDescent="0.3">
      <c r="A582" s="427" t="s">
        <v>874</v>
      </c>
      <c r="B582" s="427" t="s">
        <v>875</v>
      </c>
      <c r="C582" s="432">
        <v>20000</v>
      </c>
      <c r="D582" s="432">
        <v>10740</v>
      </c>
      <c r="E582" s="432">
        <v>4317</v>
      </c>
      <c r="F582" s="432">
        <v>9260</v>
      </c>
      <c r="G582" s="432">
        <v>53.7</v>
      </c>
    </row>
    <row r="583" spans="1:7" x14ac:dyDescent="0.3">
      <c r="A583" s="427" t="s">
        <v>4865</v>
      </c>
      <c r="B583" s="427" t="s">
        <v>2775</v>
      </c>
      <c r="C583" s="432">
        <v>0</v>
      </c>
      <c r="D583" s="432">
        <v>0</v>
      </c>
      <c r="E583" s="432">
        <v>0</v>
      </c>
      <c r="F583" s="432">
        <v>0</v>
      </c>
      <c r="G583" s="432">
        <v>0</v>
      </c>
    </row>
    <row r="584" spans="1:7" x14ac:dyDescent="0.3">
      <c r="A584" s="427" t="s">
        <v>4866</v>
      </c>
      <c r="B584" s="427" t="s">
        <v>2777</v>
      </c>
      <c r="C584" s="432">
        <v>0</v>
      </c>
      <c r="D584" s="432">
        <v>0</v>
      </c>
      <c r="E584" s="432">
        <v>0</v>
      </c>
      <c r="F584" s="432">
        <v>0</v>
      </c>
      <c r="G584" s="432">
        <v>0</v>
      </c>
    </row>
    <row r="585" spans="1:7" x14ac:dyDescent="0.3">
      <c r="A585" s="427" t="s">
        <v>4867</v>
      </c>
      <c r="B585" s="427" t="s">
        <v>262</v>
      </c>
      <c r="C585" s="432">
        <v>0</v>
      </c>
      <c r="D585" s="432">
        <v>0</v>
      </c>
      <c r="E585" s="432">
        <v>0</v>
      </c>
      <c r="F585" s="432">
        <v>0</v>
      </c>
      <c r="G585" s="432">
        <v>0</v>
      </c>
    </row>
    <row r="586" spans="1:7" x14ac:dyDescent="0.3">
      <c r="A586" s="427" t="s">
        <v>4868</v>
      </c>
      <c r="B586" s="427" t="s">
        <v>55</v>
      </c>
      <c r="C586" s="432">
        <v>0</v>
      </c>
      <c r="D586" s="432">
        <v>0</v>
      </c>
      <c r="E586" s="432">
        <v>0</v>
      </c>
      <c r="F586" s="432">
        <v>0</v>
      </c>
      <c r="G586" s="432">
        <v>0</v>
      </c>
    </row>
    <row r="587" spans="1:7" x14ac:dyDescent="0.3">
      <c r="A587" s="427" t="s">
        <v>4869</v>
      </c>
      <c r="B587" s="427" t="s">
        <v>914</v>
      </c>
      <c r="C587" s="432">
        <v>0</v>
      </c>
      <c r="D587" s="432">
        <v>0</v>
      </c>
      <c r="E587" s="432">
        <v>0</v>
      </c>
      <c r="F587" s="432">
        <v>0</v>
      </c>
      <c r="G587" s="432">
        <v>0</v>
      </c>
    </row>
    <row r="588" spans="1:7" x14ac:dyDescent="0.3">
      <c r="A588" s="427" t="s">
        <v>876</v>
      </c>
      <c r="B588" s="427" t="s">
        <v>569</v>
      </c>
      <c r="C588" s="432">
        <v>3000</v>
      </c>
      <c r="D588" s="432">
        <v>985</v>
      </c>
      <c r="E588" s="432">
        <v>385</v>
      </c>
      <c r="F588" s="432">
        <v>2015</v>
      </c>
      <c r="G588" s="432">
        <v>32.83</v>
      </c>
    </row>
    <row r="589" spans="1:7" x14ac:dyDescent="0.3">
      <c r="A589" s="427" t="s">
        <v>877</v>
      </c>
      <c r="B589" s="427" t="s">
        <v>571</v>
      </c>
      <c r="C589" s="432">
        <v>1584</v>
      </c>
      <c r="D589" s="432">
        <v>1682.13</v>
      </c>
      <c r="E589" s="432">
        <v>987.27</v>
      </c>
      <c r="F589" s="432">
        <v>-98.13</v>
      </c>
      <c r="G589" s="432">
        <v>106.2</v>
      </c>
    </row>
    <row r="590" spans="1:7" x14ac:dyDescent="0.3">
      <c r="A590" s="427" t="s">
        <v>878</v>
      </c>
      <c r="B590" s="427" t="s">
        <v>573</v>
      </c>
      <c r="C590" s="432">
        <v>1161</v>
      </c>
      <c r="D590" s="432">
        <v>490</v>
      </c>
      <c r="E590" s="432">
        <v>220</v>
      </c>
      <c r="F590" s="432">
        <v>671</v>
      </c>
      <c r="G590" s="432">
        <v>42.2</v>
      </c>
    </row>
    <row r="591" spans="1:7" x14ac:dyDescent="0.3">
      <c r="A591" s="427" t="s">
        <v>879</v>
      </c>
      <c r="B591" s="427" t="s">
        <v>575</v>
      </c>
      <c r="C591" s="432">
        <v>449</v>
      </c>
      <c r="D591" s="432">
        <v>0</v>
      </c>
      <c r="E591" s="432">
        <v>0</v>
      </c>
      <c r="F591" s="432">
        <v>449</v>
      </c>
      <c r="G591" s="432">
        <v>0</v>
      </c>
    </row>
    <row r="592" spans="1:7" x14ac:dyDescent="0.3">
      <c r="A592" s="427" t="s">
        <v>4870</v>
      </c>
      <c r="B592" s="427" t="s">
        <v>722</v>
      </c>
      <c r="C592" s="432">
        <v>0</v>
      </c>
      <c r="D592" s="432">
        <v>0</v>
      </c>
      <c r="E592" s="432">
        <v>0</v>
      </c>
      <c r="F592" s="432">
        <v>0</v>
      </c>
      <c r="G592" s="432">
        <v>0</v>
      </c>
    </row>
    <row r="593" spans="1:7" x14ac:dyDescent="0.3">
      <c r="A593" s="427" t="s">
        <v>4871</v>
      </c>
      <c r="B593" s="427" t="s">
        <v>646</v>
      </c>
      <c r="C593" s="433">
        <v>0</v>
      </c>
      <c r="D593" s="433">
        <v>0</v>
      </c>
      <c r="E593" s="433">
        <v>0</v>
      </c>
      <c r="F593" s="433">
        <v>0</v>
      </c>
      <c r="G593" s="433">
        <v>0</v>
      </c>
    </row>
    <row r="594" spans="1:7" x14ac:dyDescent="0.3">
      <c r="A594" s="427" t="s">
        <v>2510</v>
      </c>
      <c r="B594" s="431"/>
      <c r="C594" s="432">
        <v>-393237</v>
      </c>
      <c r="D594" s="432">
        <v>-187969.98</v>
      </c>
      <c r="E594" s="432">
        <v>-94842.58</v>
      </c>
      <c r="F594" s="432">
        <v>-205267.02</v>
      </c>
      <c r="G594" s="432"/>
    </row>
    <row r="596" spans="1:7" x14ac:dyDescent="0.3">
      <c r="A596" s="427" t="s">
        <v>2511</v>
      </c>
      <c r="B596" s="431"/>
      <c r="C596" s="432"/>
      <c r="D596" s="432"/>
      <c r="E596" s="432"/>
      <c r="F596" s="432"/>
      <c r="G596" s="432"/>
    </row>
    <row r="597" spans="1:7" x14ac:dyDescent="0.3">
      <c r="A597" s="427" t="s">
        <v>880</v>
      </c>
      <c r="B597" s="427" t="s">
        <v>881</v>
      </c>
      <c r="C597" s="432">
        <v>9623</v>
      </c>
      <c r="D597" s="432">
        <v>3080</v>
      </c>
      <c r="E597" s="432">
        <v>3080</v>
      </c>
      <c r="F597" s="432">
        <v>6543</v>
      </c>
      <c r="G597" s="432">
        <v>32.01</v>
      </c>
    </row>
    <row r="598" spans="1:7" x14ac:dyDescent="0.3">
      <c r="A598" s="427" t="s">
        <v>882</v>
      </c>
      <c r="B598" s="427" t="s">
        <v>259</v>
      </c>
      <c r="C598" s="432">
        <v>737</v>
      </c>
      <c r="D598" s="432">
        <v>235.64</v>
      </c>
      <c r="E598" s="432">
        <v>235.64</v>
      </c>
      <c r="F598" s="432">
        <v>501.36</v>
      </c>
      <c r="G598" s="432">
        <v>31.97</v>
      </c>
    </row>
    <row r="599" spans="1:7" x14ac:dyDescent="0.3">
      <c r="A599" s="427" t="s">
        <v>4872</v>
      </c>
      <c r="B599" s="427" t="s">
        <v>53</v>
      </c>
      <c r="C599" s="432">
        <v>0</v>
      </c>
      <c r="D599" s="432">
        <v>0</v>
      </c>
      <c r="E599" s="432">
        <v>0</v>
      </c>
      <c r="F599" s="432">
        <v>0</v>
      </c>
      <c r="G599" s="432">
        <v>0</v>
      </c>
    </row>
    <row r="600" spans="1:7" x14ac:dyDescent="0.3">
      <c r="A600" s="427" t="s">
        <v>883</v>
      </c>
      <c r="B600" s="427" t="s">
        <v>183</v>
      </c>
      <c r="C600" s="432">
        <v>41168</v>
      </c>
      <c r="D600" s="432">
        <v>34378.910000000003</v>
      </c>
      <c r="E600" s="432">
        <v>11126.9</v>
      </c>
      <c r="F600" s="432">
        <v>6789.09</v>
      </c>
      <c r="G600" s="432">
        <v>83.51</v>
      </c>
    </row>
    <row r="601" spans="1:7" x14ac:dyDescent="0.3">
      <c r="A601" s="427" t="s">
        <v>4873</v>
      </c>
      <c r="B601" s="427" t="s">
        <v>2764</v>
      </c>
      <c r="C601" s="432">
        <v>0</v>
      </c>
      <c r="D601" s="432">
        <v>0</v>
      </c>
      <c r="E601" s="432">
        <v>0</v>
      </c>
      <c r="F601" s="432">
        <v>0</v>
      </c>
      <c r="G601" s="432">
        <v>0</v>
      </c>
    </row>
    <row r="602" spans="1:7" x14ac:dyDescent="0.3">
      <c r="A602" s="427" t="s">
        <v>884</v>
      </c>
      <c r="B602" s="427" t="s">
        <v>567</v>
      </c>
      <c r="C602" s="432">
        <v>4216</v>
      </c>
      <c r="D602" s="432">
        <v>1950</v>
      </c>
      <c r="E602" s="432">
        <v>1300</v>
      </c>
      <c r="F602" s="432">
        <v>2266</v>
      </c>
      <c r="G602" s="432">
        <v>46.25</v>
      </c>
    </row>
    <row r="603" spans="1:7" x14ac:dyDescent="0.3">
      <c r="A603" s="427" t="s">
        <v>4874</v>
      </c>
      <c r="B603" s="427" t="s">
        <v>1316</v>
      </c>
      <c r="C603" s="432">
        <v>0</v>
      </c>
      <c r="D603" s="432">
        <v>0</v>
      </c>
      <c r="E603" s="432">
        <v>0</v>
      </c>
      <c r="F603" s="432">
        <v>0</v>
      </c>
      <c r="G603" s="432">
        <v>0</v>
      </c>
    </row>
    <row r="604" spans="1:7" x14ac:dyDescent="0.3">
      <c r="A604" s="427" t="s">
        <v>4875</v>
      </c>
      <c r="B604" s="427" t="s">
        <v>690</v>
      </c>
      <c r="C604" s="432">
        <v>0</v>
      </c>
      <c r="D604" s="432">
        <v>0</v>
      </c>
      <c r="E604" s="432">
        <v>0</v>
      </c>
      <c r="F604" s="432">
        <v>0</v>
      </c>
      <c r="G604" s="432">
        <v>0</v>
      </c>
    </row>
    <row r="605" spans="1:7" x14ac:dyDescent="0.3">
      <c r="A605" s="427" t="s">
        <v>4876</v>
      </c>
      <c r="B605" s="427" t="s">
        <v>575</v>
      </c>
      <c r="C605" s="433">
        <v>0</v>
      </c>
      <c r="D605" s="433">
        <v>0</v>
      </c>
      <c r="E605" s="433">
        <v>0</v>
      </c>
      <c r="F605" s="433">
        <v>0</v>
      </c>
      <c r="G605" s="433">
        <v>0</v>
      </c>
    </row>
    <row r="606" spans="1:7" x14ac:dyDescent="0.3">
      <c r="A606" s="427" t="s">
        <v>2512</v>
      </c>
      <c r="B606" s="431"/>
      <c r="C606" s="432">
        <v>-55744</v>
      </c>
      <c r="D606" s="432">
        <v>-39644.550000000003</v>
      </c>
      <c r="E606" s="432">
        <v>-15742.54</v>
      </c>
      <c r="F606" s="432">
        <v>-16099.45</v>
      </c>
      <c r="G606" s="432"/>
    </row>
    <row r="608" spans="1:7" x14ac:dyDescent="0.3">
      <c r="A608" s="427" t="s">
        <v>2513</v>
      </c>
      <c r="B608" s="431"/>
      <c r="C608" s="432"/>
      <c r="D608" s="432"/>
      <c r="E608" s="432"/>
      <c r="F608" s="432"/>
      <c r="G608" s="432"/>
    </row>
    <row r="609" spans="1:7" x14ac:dyDescent="0.3">
      <c r="A609" s="427" t="s">
        <v>885</v>
      </c>
      <c r="B609" s="427" t="s">
        <v>886</v>
      </c>
      <c r="C609" s="432">
        <v>1000</v>
      </c>
      <c r="D609" s="432">
        <v>495</v>
      </c>
      <c r="E609" s="432">
        <v>495</v>
      </c>
      <c r="F609" s="432">
        <v>505</v>
      </c>
      <c r="G609" s="432">
        <v>49.5</v>
      </c>
    </row>
    <row r="610" spans="1:7" x14ac:dyDescent="0.3">
      <c r="A610" s="427" t="s">
        <v>887</v>
      </c>
      <c r="B610" s="427" t="s">
        <v>259</v>
      </c>
      <c r="C610" s="432">
        <v>50</v>
      </c>
      <c r="D610" s="432">
        <v>37.85</v>
      </c>
      <c r="E610" s="432">
        <v>37.85</v>
      </c>
      <c r="F610" s="432">
        <v>12.15</v>
      </c>
      <c r="G610" s="432">
        <v>75.7</v>
      </c>
    </row>
    <row r="611" spans="1:7" x14ac:dyDescent="0.3">
      <c r="A611" s="427" t="s">
        <v>4877</v>
      </c>
      <c r="B611" s="427" t="s">
        <v>53</v>
      </c>
      <c r="C611" s="432">
        <v>0</v>
      </c>
      <c r="D611" s="432">
        <v>0</v>
      </c>
      <c r="E611" s="432">
        <v>0</v>
      </c>
      <c r="F611" s="432">
        <v>0</v>
      </c>
      <c r="G611" s="432">
        <v>0</v>
      </c>
    </row>
    <row r="612" spans="1:7" x14ac:dyDescent="0.3">
      <c r="A612" s="427" t="s">
        <v>4878</v>
      </c>
      <c r="B612" s="427" t="s">
        <v>183</v>
      </c>
      <c r="C612" s="432">
        <v>0</v>
      </c>
      <c r="D612" s="432">
        <v>0</v>
      </c>
      <c r="E612" s="432">
        <v>0</v>
      </c>
      <c r="F612" s="432">
        <v>0</v>
      </c>
      <c r="G612" s="432">
        <v>0</v>
      </c>
    </row>
    <row r="613" spans="1:7" x14ac:dyDescent="0.3">
      <c r="A613" s="427" t="s">
        <v>4879</v>
      </c>
      <c r="B613" s="427" t="s">
        <v>575</v>
      </c>
      <c r="C613" s="433">
        <v>0</v>
      </c>
      <c r="D613" s="433">
        <v>0</v>
      </c>
      <c r="E613" s="433">
        <v>0</v>
      </c>
      <c r="F613" s="433">
        <v>0</v>
      </c>
      <c r="G613" s="433">
        <v>0</v>
      </c>
    </row>
    <row r="614" spans="1:7" x14ac:dyDescent="0.3">
      <c r="A614" s="427" t="s">
        <v>2514</v>
      </c>
      <c r="B614" s="431"/>
      <c r="C614" s="432">
        <v>-1050</v>
      </c>
      <c r="D614" s="432">
        <v>-532.85</v>
      </c>
      <c r="E614" s="432">
        <v>-532.85</v>
      </c>
      <c r="F614" s="432">
        <v>-517.15</v>
      </c>
      <c r="G614" s="432"/>
    </row>
    <row r="616" spans="1:7" x14ac:dyDescent="0.3">
      <c r="A616" s="427" t="s">
        <v>2515</v>
      </c>
      <c r="B616" s="431"/>
      <c r="C616" s="432"/>
      <c r="D616" s="432"/>
      <c r="E616" s="432"/>
      <c r="F616" s="432"/>
      <c r="G616" s="432"/>
    </row>
    <row r="617" spans="1:7" x14ac:dyDescent="0.3">
      <c r="A617" s="427" t="s">
        <v>888</v>
      </c>
      <c r="B617" s="427" t="s">
        <v>575</v>
      </c>
      <c r="C617" s="433">
        <v>17100</v>
      </c>
      <c r="D617" s="433">
        <v>5564.55</v>
      </c>
      <c r="E617" s="433">
        <v>2658.76</v>
      </c>
      <c r="F617" s="433">
        <v>11535.45</v>
      </c>
      <c r="G617" s="433">
        <v>32.54</v>
      </c>
    </row>
    <row r="618" spans="1:7" x14ac:dyDescent="0.3">
      <c r="A618" s="427" t="s">
        <v>2516</v>
      </c>
      <c r="B618" s="431"/>
      <c r="C618" s="432">
        <v>-17100</v>
      </c>
      <c r="D618" s="432">
        <v>-5564.55</v>
      </c>
      <c r="E618" s="432">
        <v>-2658.76</v>
      </c>
      <c r="F618" s="432">
        <v>-11535.45</v>
      </c>
      <c r="G618" s="432"/>
    </row>
    <row r="620" spans="1:7" x14ac:dyDescent="0.3">
      <c r="A620" s="427" t="s">
        <v>355</v>
      </c>
      <c r="B620" s="431"/>
      <c r="C620" s="432"/>
      <c r="D620" s="432"/>
      <c r="E620" s="432"/>
      <c r="F620" s="432"/>
      <c r="G620" s="432"/>
    </row>
    <row r="621" spans="1:7" x14ac:dyDescent="0.3">
      <c r="A621" s="427" t="s">
        <v>889</v>
      </c>
      <c r="B621" s="427" t="s">
        <v>180</v>
      </c>
      <c r="C621" s="432">
        <v>84188</v>
      </c>
      <c r="D621" s="432">
        <v>15384.62</v>
      </c>
      <c r="E621" s="432">
        <v>15384.62</v>
      </c>
      <c r="F621" s="432">
        <v>68803.38</v>
      </c>
      <c r="G621" s="432">
        <v>18.27</v>
      </c>
    </row>
    <row r="622" spans="1:7" x14ac:dyDescent="0.3">
      <c r="A622" s="427" t="s">
        <v>890</v>
      </c>
      <c r="B622" s="427" t="s">
        <v>51</v>
      </c>
      <c r="C622" s="432">
        <v>848533</v>
      </c>
      <c r="D622" s="432">
        <v>441196.11</v>
      </c>
      <c r="E622" s="432">
        <v>239667.48</v>
      </c>
      <c r="F622" s="432">
        <v>407336.89</v>
      </c>
      <c r="G622" s="432">
        <v>52</v>
      </c>
    </row>
    <row r="623" spans="1:7" x14ac:dyDescent="0.3">
      <c r="A623" s="427" t="s">
        <v>891</v>
      </c>
      <c r="B623" s="427" t="s">
        <v>181</v>
      </c>
      <c r="C623" s="432">
        <v>145155</v>
      </c>
      <c r="D623" s="432">
        <v>62689.86</v>
      </c>
      <c r="E623" s="432">
        <v>32260.46</v>
      </c>
      <c r="F623" s="432">
        <v>82465.14</v>
      </c>
      <c r="G623" s="432">
        <v>43.19</v>
      </c>
    </row>
    <row r="624" spans="1:7" x14ac:dyDescent="0.3">
      <c r="A624" s="427" t="s">
        <v>892</v>
      </c>
      <c r="B624" s="427" t="s">
        <v>580</v>
      </c>
      <c r="C624" s="432">
        <v>97072</v>
      </c>
      <c r="D624" s="432">
        <v>46208.99</v>
      </c>
      <c r="E624" s="432">
        <v>27571.32</v>
      </c>
      <c r="F624" s="432">
        <v>50863.01</v>
      </c>
      <c r="G624" s="432">
        <v>47.6</v>
      </c>
    </row>
    <row r="625" spans="1:7" x14ac:dyDescent="0.3">
      <c r="A625" s="427" t="s">
        <v>4880</v>
      </c>
      <c r="B625" s="427" t="s">
        <v>2690</v>
      </c>
      <c r="C625" s="432">
        <v>0</v>
      </c>
      <c r="D625" s="432">
        <v>0</v>
      </c>
      <c r="E625" s="432">
        <v>0</v>
      </c>
      <c r="F625" s="432">
        <v>0</v>
      </c>
      <c r="G625" s="432">
        <v>0</v>
      </c>
    </row>
    <row r="626" spans="1:7" x14ac:dyDescent="0.3">
      <c r="A626" s="427" t="s">
        <v>4881</v>
      </c>
      <c r="B626" s="427" t="s">
        <v>2692</v>
      </c>
      <c r="C626" s="432">
        <v>0</v>
      </c>
      <c r="D626" s="432">
        <v>0</v>
      </c>
      <c r="E626" s="432">
        <v>0</v>
      </c>
      <c r="F626" s="432">
        <v>0</v>
      </c>
      <c r="G626" s="432">
        <v>0</v>
      </c>
    </row>
    <row r="627" spans="1:7" x14ac:dyDescent="0.3">
      <c r="A627" s="427" t="s">
        <v>4882</v>
      </c>
      <c r="B627" s="427" t="s">
        <v>2724</v>
      </c>
      <c r="C627" s="432">
        <v>0</v>
      </c>
      <c r="D627" s="432">
        <v>0</v>
      </c>
      <c r="E627" s="432">
        <v>0</v>
      </c>
      <c r="F627" s="432">
        <v>0</v>
      </c>
      <c r="G627" s="432">
        <v>0</v>
      </c>
    </row>
    <row r="628" spans="1:7" x14ac:dyDescent="0.3">
      <c r="A628" s="427" t="s">
        <v>893</v>
      </c>
      <c r="B628" s="427" t="s">
        <v>582</v>
      </c>
      <c r="C628" s="432">
        <v>13300</v>
      </c>
      <c r="D628" s="432">
        <v>6300</v>
      </c>
      <c r="E628" s="432">
        <v>6300</v>
      </c>
      <c r="F628" s="432">
        <v>7000</v>
      </c>
      <c r="G628" s="432">
        <v>47.37</v>
      </c>
    </row>
    <row r="629" spans="1:7" x14ac:dyDescent="0.3">
      <c r="A629" s="427" t="s">
        <v>894</v>
      </c>
      <c r="B629" s="427" t="s">
        <v>259</v>
      </c>
      <c r="C629" s="432">
        <v>87944</v>
      </c>
      <c r="D629" s="432">
        <v>45692</v>
      </c>
      <c r="E629" s="432">
        <v>24946.12</v>
      </c>
      <c r="F629" s="432">
        <v>42252</v>
      </c>
      <c r="G629" s="432">
        <v>51.96</v>
      </c>
    </row>
    <row r="630" spans="1:7" x14ac:dyDescent="0.3">
      <c r="A630" s="427" t="s">
        <v>895</v>
      </c>
      <c r="B630" s="427" t="s">
        <v>53</v>
      </c>
      <c r="C630" s="432">
        <v>176152</v>
      </c>
      <c r="D630" s="432">
        <v>84553.44</v>
      </c>
      <c r="E630" s="432">
        <v>40899.410000000003</v>
      </c>
      <c r="F630" s="432">
        <v>91598.56</v>
      </c>
      <c r="G630" s="432">
        <v>48</v>
      </c>
    </row>
    <row r="631" spans="1:7" x14ac:dyDescent="0.3">
      <c r="A631" s="427" t="s">
        <v>896</v>
      </c>
      <c r="B631" s="427" t="s">
        <v>628</v>
      </c>
      <c r="C631" s="432">
        <v>18367</v>
      </c>
      <c r="D631" s="432">
        <v>10500.36</v>
      </c>
      <c r="E631" s="432">
        <v>5654.04</v>
      </c>
      <c r="F631" s="432">
        <v>7866.64</v>
      </c>
      <c r="G631" s="432">
        <v>57.17</v>
      </c>
    </row>
    <row r="632" spans="1:7" x14ac:dyDescent="0.3">
      <c r="A632" s="427" t="s">
        <v>4883</v>
      </c>
      <c r="B632" s="427" t="s">
        <v>1639</v>
      </c>
      <c r="C632" s="432">
        <v>0</v>
      </c>
      <c r="D632" s="432">
        <v>0</v>
      </c>
      <c r="E632" s="432">
        <v>0</v>
      </c>
      <c r="F632" s="432">
        <v>0</v>
      </c>
      <c r="G632" s="432">
        <v>0</v>
      </c>
    </row>
    <row r="633" spans="1:7" x14ac:dyDescent="0.3">
      <c r="A633" s="427" t="s">
        <v>897</v>
      </c>
      <c r="B633" s="427" t="s">
        <v>630</v>
      </c>
      <c r="C633" s="432">
        <v>412</v>
      </c>
      <c r="D633" s="432">
        <v>0</v>
      </c>
      <c r="E633" s="432">
        <v>0</v>
      </c>
      <c r="F633" s="432">
        <v>412</v>
      </c>
      <c r="G633" s="432">
        <v>0</v>
      </c>
    </row>
    <row r="634" spans="1:7" x14ac:dyDescent="0.3">
      <c r="A634" s="427" t="s">
        <v>898</v>
      </c>
      <c r="B634" s="427" t="s">
        <v>257</v>
      </c>
      <c r="C634" s="432">
        <v>53847</v>
      </c>
      <c r="D634" s="432">
        <v>875</v>
      </c>
      <c r="E634" s="432">
        <v>175</v>
      </c>
      <c r="F634" s="432">
        <v>52972</v>
      </c>
      <c r="G634" s="432">
        <v>1.62</v>
      </c>
    </row>
    <row r="635" spans="1:7" x14ac:dyDescent="0.3">
      <c r="A635" s="427" t="s">
        <v>4884</v>
      </c>
      <c r="B635" s="427" t="s">
        <v>2743</v>
      </c>
      <c r="C635" s="432">
        <v>0</v>
      </c>
      <c r="D635" s="432">
        <v>0</v>
      </c>
      <c r="E635" s="432">
        <v>0</v>
      </c>
      <c r="F635" s="432">
        <v>0</v>
      </c>
      <c r="G635" s="432">
        <v>0</v>
      </c>
    </row>
    <row r="636" spans="1:7" x14ac:dyDescent="0.3">
      <c r="A636" s="427" t="s">
        <v>899</v>
      </c>
      <c r="B636" s="427" t="s">
        <v>54</v>
      </c>
      <c r="C636" s="432">
        <v>102101</v>
      </c>
      <c r="D636" s="432">
        <v>94050</v>
      </c>
      <c r="E636" s="432">
        <v>0</v>
      </c>
      <c r="F636" s="432">
        <v>8051</v>
      </c>
      <c r="G636" s="432">
        <v>92.11</v>
      </c>
    </row>
    <row r="637" spans="1:7" x14ac:dyDescent="0.3">
      <c r="A637" s="427" t="s">
        <v>900</v>
      </c>
      <c r="B637" s="427" t="s">
        <v>588</v>
      </c>
      <c r="C637" s="432">
        <v>37989</v>
      </c>
      <c r="D637" s="432">
        <v>19665.689999999999</v>
      </c>
      <c r="E637" s="432">
        <v>11427.74</v>
      </c>
      <c r="F637" s="432">
        <v>18323.310000000001</v>
      </c>
      <c r="G637" s="432">
        <v>51.77</v>
      </c>
    </row>
    <row r="638" spans="1:7" x14ac:dyDescent="0.3">
      <c r="A638" s="427" t="s">
        <v>901</v>
      </c>
      <c r="B638" s="427" t="s">
        <v>590</v>
      </c>
      <c r="C638" s="432">
        <v>11115</v>
      </c>
      <c r="D638" s="432">
        <v>5445.6</v>
      </c>
      <c r="E638" s="432">
        <v>3045.28</v>
      </c>
      <c r="F638" s="432">
        <v>5669.4</v>
      </c>
      <c r="G638" s="432">
        <v>48.99</v>
      </c>
    </row>
    <row r="639" spans="1:7" x14ac:dyDescent="0.3">
      <c r="A639" s="427" t="s">
        <v>902</v>
      </c>
      <c r="B639" s="427" t="s">
        <v>592</v>
      </c>
      <c r="C639" s="432">
        <v>7500</v>
      </c>
      <c r="D639" s="432">
        <v>3345.92</v>
      </c>
      <c r="E639" s="432">
        <v>1805.96</v>
      </c>
      <c r="F639" s="432">
        <v>4154.08</v>
      </c>
      <c r="G639" s="432">
        <v>44.61</v>
      </c>
    </row>
    <row r="640" spans="1:7" x14ac:dyDescent="0.3">
      <c r="A640" s="427" t="s">
        <v>4885</v>
      </c>
      <c r="B640" s="427" t="s">
        <v>637</v>
      </c>
      <c r="C640" s="432">
        <v>0</v>
      </c>
      <c r="D640" s="432">
        <v>0</v>
      </c>
      <c r="E640" s="432">
        <v>0</v>
      </c>
      <c r="F640" s="432">
        <v>0</v>
      </c>
      <c r="G640" s="432">
        <v>0</v>
      </c>
    </row>
    <row r="641" spans="1:7" x14ac:dyDescent="0.3">
      <c r="A641" s="427" t="s">
        <v>903</v>
      </c>
      <c r="B641" s="427" t="s">
        <v>563</v>
      </c>
      <c r="C641" s="432">
        <v>40000</v>
      </c>
      <c r="D641" s="432">
        <v>58298.68</v>
      </c>
      <c r="E641" s="432">
        <v>18822.68</v>
      </c>
      <c r="F641" s="432">
        <v>-18298.68</v>
      </c>
      <c r="G641" s="432">
        <v>145.75</v>
      </c>
    </row>
    <row r="642" spans="1:7" x14ac:dyDescent="0.3">
      <c r="A642" s="427" t="s">
        <v>904</v>
      </c>
      <c r="B642" s="427" t="s">
        <v>595</v>
      </c>
      <c r="C642" s="432">
        <v>117</v>
      </c>
      <c r="D642" s="432">
        <v>117.21</v>
      </c>
      <c r="E642" s="432">
        <v>29.13</v>
      </c>
      <c r="F642" s="432">
        <v>-0.21</v>
      </c>
      <c r="G642" s="432">
        <v>100.18</v>
      </c>
    </row>
    <row r="643" spans="1:7" x14ac:dyDescent="0.3">
      <c r="A643" s="427" t="s">
        <v>4886</v>
      </c>
      <c r="B643" s="427" t="s">
        <v>2745</v>
      </c>
      <c r="C643" s="432">
        <v>0</v>
      </c>
      <c r="D643" s="432">
        <v>0</v>
      </c>
      <c r="E643" s="432">
        <v>0</v>
      </c>
      <c r="F643" s="432">
        <v>0</v>
      </c>
      <c r="G643" s="432">
        <v>0</v>
      </c>
    </row>
    <row r="644" spans="1:7" x14ac:dyDescent="0.3">
      <c r="A644" s="427" t="s">
        <v>4887</v>
      </c>
      <c r="B644" s="427" t="s">
        <v>616</v>
      </c>
      <c r="C644" s="432">
        <v>0</v>
      </c>
      <c r="D644" s="432">
        <v>0</v>
      </c>
      <c r="E644" s="432">
        <v>0</v>
      </c>
      <c r="F644" s="432">
        <v>0</v>
      </c>
      <c r="G644" s="432">
        <v>0</v>
      </c>
    </row>
    <row r="645" spans="1:7" x14ac:dyDescent="0.3">
      <c r="A645" s="427" t="s">
        <v>4888</v>
      </c>
      <c r="B645" s="427" t="s">
        <v>682</v>
      </c>
      <c r="C645" s="432">
        <v>0</v>
      </c>
      <c r="D645" s="432">
        <v>0</v>
      </c>
      <c r="E645" s="432">
        <v>0</v>
      </c>
      <c r="F645" s="432">
        <v>0</v>
      </c>
      <c r="G645" s="432">
        <v>0</v>
      </c>
    </row>
    <row r="646" spans="1:7" x14ac:dyDescent="0.3">
      <c r="A646" s="427" t="s">
        <v>4889</v>
      </c>
      <c r="B646" s="427" t="s">
        <v>2751</v>
      </c>
      <c r="C646" s="432">
        <v>0</v>
      </c>
      <c r="D646" s="432">
        <v>0</v>
      </c>
      <c r="E646" s="432">
        <v>0</v>
      </c>
      <c r="F646" s="432">
        <v>0</v>
      </c>
      <c r="G646" s="432">
        <v>0</v>
      </c>
    </row>
    <row r="647" spans="1:7" x14ac:dyDescent="0.3">
      <c r="A647" s="427" t="s">
        <v>905</v>
      </c>
      <c r="B647" s="427" t="s">
        <v>761</v>
      </c>
      <c r="C647" s="432">
        <v>13546</v>
      </c>
      <c r="D647" s="432">
        <v>13545.99</v>
      </c>
      <c r="E647" s="432">
        <v>105.99</v>
      </c>
      <c r="F647" s="432">
        <v>0.01</v>
      </c>
      <c r="G647" s="432">
        <v>100</v>
      </c>
    </row>
    <row r="648" spans="1:7" x14ac:dyDescent="0.3">
      <c r="A648" s="427" t="s">
        <v>906</v>
      </c>
      <c r="B648" s="427" t="s">
        <v>907</v>
      </c>
      <c r="C648" s="432">
        <v>4216</v>
      </c>
      <c r="D648" s="432">
        <v>1888.19</v>
      </c>
      <c r="E648" s="432">
        <v>1463.19</v>
      </c>
      <c r="F648" s="432">
        <v>2327.81</v>
      </c>
      <c r="G648" s="432">
        <v>44.79</v>
      </c>
    </row>
    <row r="649" spans="1:7" x14ac:dyDescent="0.3">
      <c r="A649" s="427" t="s">
        <v>908</v>
      </c>
      <c r="B649" s="427" t="s">
        <v>258</v>
      </c>
      <c r="C649" s="432">
        <v>15809</v>
      </c>
      <c r="D649" s="432">
        <v>6162.81</v>
      </c>
      <c r="E649" s="432">
        <v>3573.38</v>
      </c>
      <c r="F649" s="432">
        <v>9646.19</v>
      </c>
      <c r="G649" s="432">
        <v>38.979999999999997</v>
      </c>
    </row>
    <row r="650" spans="1:7" x14ac:dyDescent="0.3">
      <c r="A650" s="427" t="s">
        <v>909</v>
      </c>
      <c r="B650" s="427" t="s">
        <v>183</v>
      </c>
      <c r="C650" s="432">
        <v>20000</v>
      </c>
      <c r="D650" s="432">
        <v>24326.9</v>
      </c>
      <c r="E650" s="432">
        <v>20446.900000000001</v>
      </c>
      <c r="F650" s="432">
        <v>-4326.8999999999996</v>
      </c>
      <c r="G650" s="432">
        <v>121.63</v>
      </c>
    </row>
    <row r="651" spans="1:7" x14ac:dyDescent="0.3">
      <c r="A651" s="427" t="s">
        <v>4890</v>
      </c>
      <c r="B651" s="427" t="s">
        <v>692</v>
      </c>
      <c r="C651" s="432">
        <v>0</v>
      </c>
      <c r="D651" s="432">
        <v>0</v>
      </c>
      <c r="E651" s="432">
        <v>0</v>
      </c>
      <c r="F651" s="432">
        <v>0</v>
      </c>
      <c r="G651" s="432">
        <v>0</v>
      </c>
    </row>
    <row r="652" spans="1:7" x14ac:dyDescent="0.3">
      <c r="A652" s="427" t="s">
        <v>910</v>
      </c>
      <c r="B652" s="427" t="s">
        <v>262</v>
      </c>
      <c r="C652" s="432">
        <v>18500</v>
      </c>
      <c r="D652" s="432">
        <v>8219.31</v>
      </c>
      <c r="E652" s="432">
        <v>4366.26</v>
      </c>
      <c r="F652" s="432">
        <v>10280.69</v>
      </c>
      <c r="G652" s="432">
        <v>44.43</v>
      </c>
    </row>
    <row r="653" spans="1:7" x14ac:dyDescent="0.3">
      <c r="A653" s="427" t="s">
        <v>911</v>
      </c>
      <c r="B653" s="427" t="s">
        <v>697</v>
      </c>
      <c r="C653" s="432">
        <v>8431</v>
      </c>
      <c r="D653" s="432">
        <v>4215.5</v>
      </c>
      <c r="E653" s="432">
        <v>2107.75</v>
      </c>
      <c r="F653" s="432">
        <v>4215.5</v>
      </c>
      <c r="G653" s="432">
        <v>50</v>
      </c>
    </row>
    <row r="654" spans="1:7" x14ac:dyDescent="0.3">
      <c r="A654" s="427" t="s">
        <v>912</v>
      </c>
      <c r="B654" s="427" t="s">
        <v>55</v>
      </c>
      <c r="C654" s="432">
        <v>87764</v>
      </c>
      <c r="D654" s="432">
        <v>12082.91</v>
      </c>
      <c r="E654" s="432">
        <v>2823.05</v>
      </c>
      <c r="F654" s="432">
        <v>75681.09</v>
      </c>
      <c r="G654" s="432">
        <v>13.77</v>
      </c>
    </row>
    <row r="655" spans="1:7" x14ac:dyDescent="0.3">
      <c r="A655" s="427" t="s">
        <v>913</v>
      </c>
      <c r="B655" s="427" t="s">
        <v>914</v>
      </c>
      <c r="C655" s="432">
        <v>6392</v>
      </c>
      <c r="D655" s="432">
        <v>0</v>
      </c>
      <c r="E655" s="432">
        <v>0</v>
      </c>
      <c r="F655" s="432">
        <v>6392</v>
      </c>
      <c r="G655" s="432">
        <v>0</v>
      </c>
    </row>
    <row r="656" spans="1:7" x14ac:dyDescent="0.3">
      <c r="A656" s="427" t="s">
        <v>915</v>
      </c>
      <c r="B656" s="427" t="s">
        <v>569</v>
      </c>
      <c r="C656" s="432">
        <v>12000</v>
      </c>
      <c r="D656" s="432">
        <v>20.29</v>
      </c>
      <c r="E656" s="432">
        <v>0</v>
      </c>
      <c r="F656" s="432">
        <v>11979.71</v>
      </c>
      <c r="G656" s="432">
        <v>0.17</v>
      </c>
    </row>
    <row r="657" spans="1:7" x14ac:dyDescent="0.3">
      <c r="A657" s="427" t="s">
        <v>4891</v>
      </c>
      <c r="B657" s="427" t="s">
        <v>571</v>
      </c>
      <c r="C657" s="432">
        <v>0</v>
      </c>
      <c r="D657" s="432">
        <v>0</v>
      </c>
      <c r="E657" s="432">
        <v>0</v>
      </c>
      <c r="F657" s="432">
        <v>0</v>
      </c>
      <c r="G657" s="432">
        <v>0</v>
      </c>
    </row>
    <row r="658" spans="1:7" x14ac:dyDescent="0.3">
      <c r="A658" s="427" t="s">
        <v>916</v>
      </c>
      <c r="B658" s="427" t="s">
        <v>330</v>
      </c>
      <c r="C658" s="432">
        <v>115928</v>
      </c>
      <c r="D658" s="432">
        <v>38840.33</v>
      </c>
      <c r="E658" s="432">
        <v>19736.439999999999</v>
      </c>
      <c r="F658" s="432">
        <v>77087.67</v>
      </c>
      <c r="G658" s="432">
        <v>33.5</v>
      </c>
    </row>
    <row r="659" spans="1:7" x14ac:dyDescent="0.3">
      <c r="A659" s="427" t="s">
        <v>4892</v>
      </c>
      <c r="B659" s="427" t="s">
        <v>836</v>
      </c>
      <c r="C659" s="432">
        <v>0</v>
      </c>
      <c r="D659" s="432">
        <v>0</v>
      </c>
      <c r="E659" s="432">
        <v>0</v>
      </c>
      <c r="F659" s="432">
        <v>0</v>
      </c>
      <c r="G659" s="432">
        <v>0</v>
      </c>
    </row>
    <row r="660" spans="1:7" x14ac:dyDescent="0.3">
      <c r="A660" s="427" t="s">
        <v>4893</v>
      </c>
      <c r="B660" s="427" t="s">
        <v>2797</v>
      </c>
      <c r="C660" s="432">
        <v>0</v>
      </c>
      <c r="D660" s="432">
        <v>0</v>
      </c>
      <c r="E660" s="432">
        <v>0</v>
      </c>
      <c r="F660" s="432">
        <v>0</v>
      </c>
      <c r="G660" s="432">
        <v>0</v>
      </c>
    </row>
    <row r="661" spans="1:7" x14ac:dyDescent="0.3">
      <c r="A661" s="427" t="s">
        <v>917</v>
      </c>
      <c r="B661" s="427" t="s">
        <v>918</v>
      </c>
      <c r="C661" s="432">
        <v>30876</v>
      </c>
      <c r="D661" s="432">
        <v>17612.330000000002</v>
      </c>
      <c r="E661" s="432">
        <v>5923.5</v>
      </c>
      <c r="F661" s="432">
        <v>13263.67</v>
      </c>
      <c r="G661" s="432">
        <v>57.04</v>
      </c>
    </row>
    <row r="662" spans="1:7" x14ac:dyDescent="0.3">
      <c r="A662" s="427" t="s">
        <v>4894</v>
      </c>
      <c r="B662" s="427" t="s">
        <v>317</v>
      </c>
      <c r="C662" s="432">
        <v>0</v>
      </c>
      <c r="D662" s="432">
        <v>0</v>
      </c>
      <c r="E662" s="432">
        <v>0</v>
      </c>
      <c r="F662" s="432">
        <v>0</v>
      </c>
      <c r="G662" s="432">
        <v>0</v>
      </c>
    </row>
    <row r="663" spans="1:7" x14ac:dyDescent="0.3">
      <c r="A663" s="427" t="s">
        <v>919</v>
      </c>
      <c r="B663" s="427" t="s">
        <v>920</v>
      </c>
      <c r="C663" s="432">
        <v>10292</v>
      </c>
      <c r="D663" s="432">
        <v>300</v>
      </c>
      <c r="E663" s="432">
        <v>300</v>
      </c>
      <c r="F663" s="432">
        <v>9992</v>
      </c>
      <c r="G663" s="432">
        <v>2.91</v>
      </c>
    </row>
    <row r="664" spans="1:7" x14ac:dyDescent="0.3">
      <c r="A664" s="427" t="s">
        <v>921</v>
      </c>
      <c r="B664" s="427" t="s">
        <v>573</v>
      </c>
      <c r="C664" s="432">
        <v>1697</v>
      </c>
      <c r="D664" s="432">
        <v>820</v>
      </c>
      <c r="E664" s="432">
        <v>820</v>
      </c>
      <c r="F664" s="432">
        <v>877</v>
      </c>
      <c r="G664" s="432">
        <v>48.32</v>
      </c>
    </row>
    <row r="665" spans="1:7" x14ac:dyDescent="0.3">
      <c r="A665" s="427" t="s">
        <v>922</v>
      </c>
      <c r="B665" s="427" t="s">
        <v>575</v>
      </c>
      <c r="C665" s="432">
        <v>846</v>
      </c>
      <c r="D665" s="432">
        <v>6274.11</v>
      </c>
      <c r="E665" s="432">
        <v>6274.11</v>
      </c>
      <c r="F665" s="432">
        <v>-5428.11</v>
      </c>
      <c r="G665" s="432">
        <v>741.62</v>
      </c>
    </row>
    <row r="666" spans="1:7" x14ac:dyDescent="0.3">
      <c r="A666" s="427" t="s">
        <v>4895</v>
      </c>
      <c r="B666" s="427" t="s">
        <v>2805</v>
      </c>
      <c r="C666" s="432">
        <v>0</v>
      </c>
      <c r="D666" s="432">
        <v>0</v>
      </c>
      <c r="E666" s="432">
        <v>0</v>
      </c>
      <c r="F666" s="432">
        <v>0</v>
      </c>
      <c r="G666" s="432">
        <v>0</v>
      </c>
    </row>
    <row r="667" spans="1:7" x14ac:dyDescent="0.3">
      <c r="A667" s="427" t="s">
        <v>923</v>
      </c>
      <c r="B667" s="427" t="s">
        <v>722</v>
      </c>
      <c r="C667" s="432">
        <v>3088</v>
      </c>
      <c r="D667" s="432">
        <v>543.37</v>
      </c>
      <c r="E667" s="432">
        <v>0</v>
      </c>
      <c r="F667" s="432">
        <v>2544.63</v>
      </c>
      <c r="G667" s="432">
        <v>17.600000000000001</v>
      </c>
    </row>
    <row r="668" spans="1:7" x14ac:dyDescent="0.3">
      <c r="A668" s="427" t="s">
        <v>4896</v>
      </c>
      <c r="B668" s="427" t="s">
        <v>794</v>
      </c>
      <c r="C668" s="432">
        <v>0</v>
      </c>
      <c r="D668" s="432">
        <v>0</v>
      </c>
      <c r="E668" s="432">
        <v>0</v>
      </c>
      <c r="F668" s="432">
        <v>0</v>
      </c>
      <c r="G668" s="432">
        <v>0</v>
      </c>
    </row>
    <row r="669" spans="1:7" x14ac:dyDescent="0.3">
      <c r="A669" s="427" t="s">
        <v>4897</v>
      </c>
      <c r="B669" s="427" t="s">
        <v>2816</v>
      </c>
      <c r="C669" s="433">
        <v>0</v>
      </c>
      <c r="D669" s="433">
        <v>0</v>
      </c>
      <c r="E669" s="433">
        <v>0</v>
      </c>
      <c r="F669" s="433">
        <v>0</v>
      </c>
      <c r="G669" s="433">
        <v>0</v>
      </c>
    </row>
    <row r="670" spans="1:7" x14ac:dyDescent="0.3">
      <c r="A670" s="427" t="s">
        <v>924</v>
      </c>
      <c r="B670" s="431"/>
      <c r="C670" s="432">
        <v>-2073177</v>
      </c>
      <c r="D670" s="432">
        <v>-1029175.52</v>
      </c>
      <c r="E670" s="432">
        <v>-495929.81</v>
      </c>
      <c r="F670" s="432">
        <v>-1044001.48</v>
      </c>
      <c r="G670" s="432"/>
    </row>
    <row r="672" spans="1:7" x14ac:dyDescent="0.3">
      <c r="A672" s="427" t="s">
        <v>2517</v>
      </c>
      <c r="B672" s="431"/>
      <c r="C672" s="432"/>
      <c r="D672" s="432"/>
      <c r="E672" s="432"/>
      <c r="F672" s="432"/>
      <c r="G672" s="432"/>
    </row>
    <row r="673" spans="1:7" x14ac:dyDescent="0.3">
      <c r="A673" s="427" t="s">
        <v>925</v>
      </c>
      <c r="B673" s="427" t="s">
        <v>56</v>
      </c>
      <c r="C673" s="432">
        <v>750681</v>
      </c>
      <c r="D673" s="432">
        <v>313138.02</v>
      </c>
      <c r="E673" s="432">
        <v>189386.26</v>
      </c>
      <c r="F673" s="432">
        <v>437542.98</v>
      </c>
      <c r="G673" s="432">
        <v>41.71</v>
      </c>
    </row>
    <row r="674" spans="1:7" x14ac:dyDescent="0.3">
      <c r="A674" s="427" t="s">
        <v>4898</v>
      </c>
      <c r="B674" s="427" t="s">
        <v>2768</v>
      </c>
      <c r="C674" s="432">
        <v>0</v>
      </c>
      <c r="D674" s="432">
        <v>0</v>
      </c>
      <c r="E674" s="432">
        <v>0</v>
      </c>
      <c r="F674" s="432">
        <v>0</v>
      </c>
      <c r="G674" s="432">
        <v>0</v>
      </c>
    </row>
    <row r="675" spans="1:7" x14ac:dyDescent="0.3">
      <c r="A675" s="427" t="s">
        <v>4899</v>
      </c>
      <c r="B675" s="427" t="s">
        <v>697</v>
      </c>
      <c r="C675" s="432">
        <v>0</v>
      </c>
      <c r="D675" s="432">
        <v>0</v>
      </c>
      <c r="E675" s="432">
        <v>0</v>
      </c>
      <c r="F675" s="432">
        <v>0</v>
      </c>
      <c r="G675" s="432">
        <v>0</v>
      </c>
    </row>
    <row r="676" spans="1:7" x14ac:dyDescent="0.3">
      <c r="A676" s="427" t="s">
        <v>4900</v>
      </c>
      <c r="B676" s="427" t="s">
        <v>55</v>
      </c>
      <c r="C676" s="432">
        <v>0</v>
      </c>
      <c r="D676" s="432">
        <v>0</v>
      </c>
      <c r="E676" s="432">
        <v>0</v>
      </c>
      <c r="F676" s="432">
        <v>0</v>
      </c>
      <c r="G676" s="432">
        <v>0</v>
      </c>
    </row>
    <row r="677" spans="1:7" x14ac:dyDescent="0.3">
      <c r="A677" s="427" t="s">
        <v>4901</v>
      </c>
      <c r="B677" s="427" t="s">
        <v>934</v>
      </c>
      <c r="C677" s="432">
        <v>0</v>
      </c>
      <c r="D677" s="432">
        <v>0</v>
      </c>
      <c r="E677" s="432">
        <v>0</v>
      </c>
      <c r="F677" s="432">
        <v>0</v>
      </c>
      <c r="G677" s="432">
        <v>0</v>
      </c>
    </row>
    <row r="678" spans="1:7" x14ac:dyDescent="0.3">
      <c r="A678" s="427" t="s">
        <v>4902</v>
      </c>
      <c r="B678" s="427" t="s">
        <v>936</v>
      </c>
      <c r="C678" s="432">
        <v>0</v>
      </c>
      <c r="D678" s="432">
        <v>0</v>
      </c>
      <c r="E678" s="432">
        <v>0</v>
      </c>
      <c r="F678" s="432">
        <v>0</v>
      </c>
      <c r="G678" s="432">
        <v>0</v>
      </c>
    </row>
    <row r="679" spans="1:7" x14ac:dyDescent="0.3">
      <c r="A679" s="427" t="s">
        <v>4903</v>
      </c>
      <c r="B679" s="427" t="s">
        <v>1002</v>
      </c>
      <c r="C679" s="432">
        <v>0</v>
      </c>
      <c r="D679" s="432">
        <v>0</v>
      </c>
      <c r="E679" s="432">
        <v>0</v>
      </c>
      <c r="F679" s="432">
        <v>0</v>
      </c>
      <c r="G679" s="432">
        <v>0</v>
      </c>
    </row>
    <row r="680" spans="1:7" x14ac:dyDescent="0.3">
      <c r="A680" s="427" t="s">
        <v>926</v>
      </c>
      <c r="B680" s="427" t="s">
        <v>927</v>
      </c>
      <c r="C680" s="432">
        <v>19000</v>
      </c>
      <c r="D680" s="432">
        <v>11179.12</v>
      </c>
      <c r="E680" s="432">
        <v>4857.12</v>
      </c>
      <c r="F680" s="432">
        <v>7820.88</v>
      </c>
      <c r="G680" s="432">
        <v>58.84</v>
      </c>
    </row>
    <row r="681" spans="1:7" x14ac:dyDescent="0.3">
      <c r="A681" s="427" t="s">
        <v>928</v>
      </c>
      <c r="B681" s="427" t="s">
        <v>929</v>
      </c>
      <c r="C681" s="432">
        <v>887</v>
      </c>
      <c r="D681" s="432">
        <v>330</v>
      </c>
      <c r="E681" s="432">
        <v>180</v>
      </c>
      <c r="F681" s="432">
        <v>557</v>
      </c>
      <c r="G681" s="432">
        <v>37.200000000000003</v>
      </c>
    </row>
    <row r="682" spans="1:7" x14ac:dyDescent="0.3">
      <c r="A682" s="427" t="s">
        <v>930</v>
      </c>
      <c r="B682" s="427" t="s">
        <v>575</v>
      </c>
      <c r="C682" s="433">
        <v>528</v>
      </c>
      <c r="D682" s="433">
        <v>0</v>
      </c>
      <c r="E682" s="433">
        <v>0</v>
      </c>
      <c r="F682" s="433">
        <v>528</v>
      </c>
      <c r="G682" s="433">
        <v>0</v>
      </c>
    </row>
    <row r="683" spans="1:7" x14ac:dyDescent="0.3">
      <c r="A683" s="427" t="s">
        <v>2518</v>
      </c>
      <c r="B683" s="431"/>
      <c r="C683" s="432">
        <v>-771096</v>
      </c>
      <c r="D683" s="432">
        <v>-324647.14</v>
      </c>
      <c r="E683" s="432">
        <v>-194423.38</v>
      </c>
      <c r="F683" s="432">
        <v>-446448.86</v>
      </c>
      <c r="G683" s="432"/>
    </row>
    <row r="685" spans="1:7" x14ac:dyDescent="0.3">
      <c r="A685" s="427" t="s">
        <v>2519</v>
      </c>
      <c r="B685" s="431"/>
      <c r="C685" s="432"/>
      <c r="D685" s="432"/>
      <c r="E685" s="432"/>
      <c r="F685" s="432"/>
      <c r="G685" s="432"/>
    </row>
    <row r="686" spans="1:7" x14ac:dyDescent="0.3">
      <c r="A686" s="427" t="s">
        <v>4904</v>
      </c>
      <c r="B686" s="427" t="s">
        <v>180</v>
      </c>
      <c r="C686" s="432">
        <v>0</v>
      </c>
      <c r="D686" s="432">
        <v>0</v>
      </c>
      <c r="E686" s="432">
        <v>0</v>
      </c>
      <c r="F686" s="432">
        <v>0</v>
      </c>
      <c r="G686" s="432">
        <v>0</v>
      </c>
    </row>
    <row r="687" spans="1:7" x14ac:dyDescent="0.3">
      <c r="A687" s="427" t="s">
        <v>4905</v>
      </c>
      <c r="B687" s="427" t="s">
        <v>51</v>
      </c>
      <c r="C687" s="432">
        <v>0</v>
      </c>
      <c r="D687" s="432">
        <v>0</v>
      </c>
      <c r="E687" s="432">
        <v>0</v>
      </c>
      <c r="F687" s="432">
        <v>0</v>
      </c>
      <c r="G687" s="432">
        <v>0</v>
      </c>
    </row>
    <row r="688" spans="1:7" x14ac:dyDescent="0.3">
      <c r="A688" s="427" t="s">
        <v>4906</v>
      </c>
      <c r="B688" s="427" t="s">
        <v>181</v>
      </c>
      <c r="C688" s="432">
        <v>0</v>
      </c>
      <c r="D688" s="432">
        <v>0</v>
      </c>
      <c r="E688" s="432">
        <v>0</v>
      </c>
      <c r="F688" s="432">
        <v>0</v>
      </c>
      <c r="G688" s="432">
        <v>0</v>
      </c>
    </row>
    <row r="689" spans="1:7" x14ac:dyDescent="0.3">
      <c r="A689" s="427" t="s">
        <v>4907</v>
      </c>
      <c r="B689" s="427" t="s">
        <v>580</v>
      </c>
      <c r="C689" s="432">
        <v>0</v>
      </c>
      <c r="D689" s="432">
        <v>0</v>
      </c>
      <c r="E689" s="432">
        <v>0</v>
      </c>
      <c r="F689" s="432">
        <v>0</v>
      </c>
      <c r="G689" s="432">
        <v>0</v>
      </c>
    </row>
    <row r="690" spans="1:7" x14ac:dyDescent="0.3">
      <c r="A690" s="427" t="s">
        <v>4908</v>
      </c>
      <c r="B690" s="427" t="s">
        <v>2698</v>
      </c>
      <c r="C690" s="432">
        <v>0</v>
      </c>
      <c r="D690" s="432">
        <v>0</v>
      </c>
      <c r="E690" s="432">
        <v>0</v>
      </c>
      <c r="F690" s="432">
        <v>0</v>
      </c>
      <c r="G690" s="432">
        <v>0</v>
      </c>
    </row>
    <row r="691" spans="1:7" x14ac:dyDescent="0.3">
      <c r="A691" s="427" t="s">
        <v>4909</v>
      </c>
      <c r="B691" s="427" t="s">
        <v>2700</v>
      </c>
      <c r="C691" s="432">
        <v>0</v>
      </c>
      <c r="D691" s="432">
        <v>0</v>
      </c>
      <c r="E691" s="432">
        <v>0</v>
      </c>
      <c r="F691" s="432">
        <v>0</v>
      </c>
      <c r="G691" s="432">
        <v>0</v>
      </c>
    </row>
    <row r="692" spans="1:7" x14ac:dyDescent="0.3">
      <c r="A692" s="427" t="s">
        <v>4910</v>
      </c>
      <c r="B692" s="427" t="s">
        <v>2736</v>
      </c>
      <c r="C692" s="432">
        <v>0</v>
      </c>
      <c r="D692" s="432">
        <v>0</v>
      </c>
      <c r="E692" s="432">
        <v>0</v>
      </c>
      <c r="F692" s="432">
        <v>0</v>
      </c>
      <c r="G692" s="432">
        <v>0</v>
      </c>
    </row>
    <row r="693" spans="1:7" x14ac:dyDescent="0.3">
      <c r="A693" s="427" t="s">
        <v>4911</v>
      </c>
      <c r="B693" s="427" t="s">
        <v>582</v>
      </c>
      <c r="C693" s="432">
        <v>0</v>
      </c>
      <c r="D693" s="432">
        <v>0</v>
      </c>
      <c r="E693" s="432">
        <v>0</v>
      </c>
      <c r="F693" s="432">
        <v>0</v>
      </c>
      <c r="G693" s="432">
        <v>0</v>
      </c>
    </row>
    <row r="694" spans="1:7" x14ac:dyDescent="0.3">
      <c r="A694" s="427" t="s">
        <v>4912</v>
      </c>
      <c r="B694" s="427" t="s">
        <v>259</v>
      </c>
      <c r="C694" s="432">
        <v>0</v>
      </c>
      <c r="D694" s="432">
        <v>0</v>
      </c>
      <c r="E694" s="432">
        <v>0</v>
      </c>
      <c r="F694" s="432">
        <v>0</v>
      </c>
      <c r="G694" s="432">
        <v>0</v>
      </c>
    </row>
    <row r="695" spans="1:7" x14ac:dyDescent="0.3">
      <c r="A695" s="427" t="s">
        <v>4913</v>
      </c>
      <c r="B695" s="427" t="s">
        <v>53</v>
      </c>
      <c r="C695" s="432">
        <v>0</v>
      </c>
      <c r="D695" s="432">
        <v>0</v>
      </c>
      <c r="E695" s="432">
        <v>0</v>
      </c>
      <c r="F695" s="432">
        <v>0</v>
      </c>
      <c r="G695" s="432">
        <v>0</v>
      </c>
    </row>
    <row r="696" spans="1:7" x14ac:dyDescent="0.3">
      <c r="A696" s="427" t="s">
        <v>4914</v>
      </c>
      <c r="B696" s="427" t="s">
        <v>628</v>
      </c>
      <c r="C696" s="432">
        <v>0</v>
      </c>
      <c r="D696" s="432">
        <v>0</v>
      </c>
      <c r="E696" s="432">
        <v>0</v>
      </c>
      <c r="F696" s="432">
        <v>0</v>
      </c>
      <c r="G696" s="432">
        <v>0</v>
      </c>
    </row>
    <row r="697" spans="1:7" x14ac:dyDescent="0.3">
      <c r="A697" s="427" t="s">
        <v>4915</v>
      </c>
      <c r="B697" s="427" t="s">
        <v>1639</v>
      </c>
      <c r="C697" s="432">
        <v>0</v>
      </c>
      <c r="D697" s="432">
        <v>0</v>
      </c>
      <c r="E697" s="432">
        <v>0</v>
      </c>
      <c r="F697" s="432">
        <v>0</v>
      </c>
      <c r="G697" s="432">
        <v>0</v>
      </c>
    </row>
    <row r="698" spans="1:7" x14ac:dyDescent="0.3">
      <c r="A698" s="427" t="s">
        <v>4916</v>
      </c>
      <c r="B698" s="427" t="s">
        <v>630</v>
      </c>
      <c r="C698" s="432">
        <v>0</v>
      </c>
      <c r="D698" s="432">
        <v>0</v>
      </c>
      <c r="E698" s="432">
        <v>0</v>
      </c>
      <c r="F698" s="432">
        <v>0</v>
      </c>
      <c r="G698" s="432">
        <v>0</v>
      </c>
    </row>
    <row r="699" spans="1:7" x14ac:dyDescent="0.3">
      <c r="A699" s="427" t="s">
        <v>4917</v>
      </c>
      <c r="B699" s="427" t="s">
        <v>2743</v>
      </c>
      <c r="C699" s="432">
        <v>0</v>
      </c>
      <c r="D699" s="432">
        <v>0</v>
      </c>
      <c r="E699" s="432">
        <v>0</v>
      </c>
      <c r="F699" s="432">
        <v>0</v>
      </c>
      <c r="G699" s="432">
        <v>0</v>
      </c>
    </row>
    <row r="700" spans="1:7" x14ac:dyDescent="0.3">
      <c r="A700" s="427" t="s">
        <v>931</v>
      </c>
      <c r="B700" s="427" t="s">
        <v>54</v>
      </c>
      <c r="C700" s="432">
        <v>17674</v>
      </c>
      <c r="D700" s="432">
        <v>16281</v>
      </c>
      <c r="E700" s="432">
        <v>0</v>
      </c>
      <c r="F700" s="432">
        <v>1393</v>
      </c>
      <c r="G700" s="432">
        <v>92.12</v>
      </c>
    </row>
    <row r="701" spans="1:7" x14ac:dyDescent="0.3">
      <c r="A701" s="427" t="s">
        <v>4918</v>
      </c>
      <c r="B701" s="427" t="s">
        <v>588</v>
      </c>
      <c r="C701" s="432">
        <v>0</v>
      </c>
      <c r="D701" s="432">
        <v>0</v>
      </c>
      <c r="E701" s="432">
        <v>0</v>
      </c>
      <c r="F701" s="432">
        <v>0</v>
      </c>
      <c r="G701" s="432">
        <v>0</v>
      </c>
    </row>
    <row r="702" spans="1:7" x14ac:dyDescent="0.3">
      <c r="A702" s="427" t="s">
        <v>4919</v>
      </c>
      <c r="B702" s="427" t="s">
        <v>812</v>
      </c>
      <c r="C702" s="432">
        <v>0</v>
      </c>
      <c r="D702" s="432">
        <v>0</v>
      </c>
      <c r="E702" s="432">
        <v>0</v>
      </c>
      <c r="F702" s="432">
        <v>0</v>
      </c>
      <c r="G702" s="432">
        <v>0</v>
      </c>
    </row>
    <row r="703" spans="1:7" x14ac:dyDescent="0.3">
      <c r="A703" s="427" t="s">
        <v>4920</v>
      </c>
      <c r="B703" s="427" t="s">
        <v>592</v>
      </c>
      <c r="C703" s="432">
        <v>0</v>
      </c>
      <c r="D703" s="432">
        <v>0</v>
      </c>
      <c r="E703" s="432">
        <v>0</v>
      </c>
      <c r="F703" s="432">
        <v>0</v>
      </c>
      <c r="G703" s="432">
        <v>0</v>
      </c>
    </row>
    <row r="704" spans="1:7" x14ac:dyDescent="0.3">
      <c r="A704" s="427" t="s">
        <v>4921</v>
      </c>
      <c r="B704" s="427" t="s">
        <v>563</v>
      </c>
      <c r="C704" s="432">
        <v>0</v>
      </c>
      <c r="D704" s="432">
        <v>0</v>
      </c>
      <c r="E704" s="432">
        <v>0</v>
      </c>
      <c r="F704" s="432">
        <v>0</v>
      </c>
      <c r="G704" s="432">
        <v>0</v>
      </c>
    </row>
    <row r="705" spans="1:7" x14ac:dyDescent="0.3">
      <c r="A705" s="427" t="s">
        <v>4922</v>
      </c>
      <c r="B705" s="427" t="s">
        <v>595</v>
      </c>
      <c r="C705" s="432">
        <v>0</v>
      </c>
      <c r="D705" s="432">
        <v>0</v>
      </c>
      <c r="E705" s="432">
        <v>0</v>
      </c>
      <c r="F705" s="432">
        <v>0</v>
      </c>
      <c r="G705" s="432">
        <v>0</v>
      </c>
    </row>
    <row r="706" spans="1:7" x14ac:dyDescent="0.3">
      <c r="A706" s="427" t="s">
        <v>4923</v>
      </c>
      <c r="B706" s="427" t="s">
        <v>2745</v>
      </c>
      <c r="C706" s="432">
        <v>0</v>
      </c>
      <c r="D706" s="432">
        <v>0</v>
      </c>
      <c r="E706" s="432">
        <v>0</v>
      </c>
      <c r="F706" s="432">
        <v>0</v>
      </c>
      <c r="G706" s="432">
        <v>0</v>
      </c>
    </row>
    <row r="707" spans="1:7" x14ac:dyDescent="0.3">
      <c r="A707" s="427" t="s">
        <v>4924</v>
      </c>
      <c r="B707" s="427" t="s">
        <v>761</v>
      </c>
      <c r="C707" s="432">
        <v>0</v>
      </c>
      <c r="D707" s="432">
        <v>0</v>
      </c>
      <c r="E707" s="432">
        <v>0</v>
      </c>
      <c r="F707" s="432">
        <v>0</v>
      </c>
      <c r="G707" s="432">
        <v>0</v>
      </c>
    </row>
    <row r="708" spans="1:7" x14ac:dyDescent="0.3">
      <c r="A708" s="427" t="s">
        <v>4925</v>
      </c>
      <c r="B708" s="427" t="s">
        <v>56</v>
      </c>
      <c r="C708" s="432">
        <v>0</v>
      </c>
      <c r="D708" s="432">
        <v>0</v>
      </c>
      <c r="E708" s="432">
        <v>0</v>
      </c>
      <c r="F708" s="432">
        <v>0</v>
      </c>
      <c r="G708" s="432">
        <v>0</v>
      </c>
    </row>
    <row r="709" spans="1:7" x14ac:dyDescent="0.3">
      <c r="A709" s="427" t="s">
        <v>4926</v>
      </c>
      <c r="B709" s="427" t="s">
        <v>2768</v>
      </c>
      <c r="C709" s="432">
        <v>0</v>
      </c>
      <c r="D709" s="432">
        <v>0</v>
      </c>
      <c r="E709" s="432">
        <v>0</v>
      </c>
      <c r="F709" s="432">
        <v>0</v>
      </c>
      <c r="G709" s="432">
        <v>0</v>
      </c>
    </row>
    <row r="710" spans="1:7" x14ac:dyDescent="0.3">
      <c r="A710" s="427" t="s">
        <v>4927</v>
      </c>
      <c r="B710" s="427" t="s">
        <v>697</v>
      </c>
      <c r="C710" s="432">
        <v>0</v>
      </c>
      <c r="D710" s="432">
        <v>0</v>
      </c>
      <c r="E710" s="432">
        <v>0</v>
      </c>
      <c r="F710" s="432">
        <v>0</v>
      </c>
      <c r="G710" s="432">
        <v>0</v>
      </c>
    </row>
    <row r="711" spans="1:7" x14ac:dyDescent="0.3">
      <c r="A711" s="427" t="s">
        <v>932</v>
      </c>
      <c r="B711" s="427" t="s">
        <v>55</v>
      </c>
      <c r="C711" s="432">
        <v>166464</v>
      </c>
      <c r="D711" s="432">
        <v>77042.490000000005</v>
      </c>
      <c r="E711" s="432">
        <v>31416.82</v>
      </c>
      <c r="F711" s="432">
        <v>89421.51</v>
      </c>
      <c r="G711" s="432">
        <v>46.28</v>
      </c>
    </row>
    <row r="712" spans="1:7" x14ac:dyDescent="0.3">
      <c r="A712" s="427" t="s">
        <v>933</v>
      </c>
      <c r="B712" s="427" t="s">
        <v>934</v>
      </c>
      <c r="C712" s="432">
        <v>41168</v>
      </c>
      <c r="D712" s="432">
        <v>13570</v>
      </c>
      <c r="E712" s="432">
        <v>7430</v>
      </c>
      <c r="F712" s="432">
        <v>27598</v>
      </c>
      <c r="G712" s="432">
        <v>32.96</v>
      </c>
    </row>
    <row r="713" spans="1:7" x14ac:dyDescent="0.3">
      <c r="A713" s="427" t="s">
        <v>935</v>
      </c>
      <c r="B713" s="427" t="s">
        <v>936</v>
      </c>
      <c r="C713" s="432">
        <v>27055</v>
      </c>
      <c r="D713" s="432">
        <v>0</v>
      </c>
      <c r="E713" s="432">
        <v>0</v>
      </c>
      <c r="F713" s="432">
        <v>27055</v>
      </c>
      <c r="G713" s="432">
        <v>0</v>
      </c>
    </row>
    <row r="714" spans="1:7" x14ac:dyDescent="0.3">
      <c r="A714" s="427" t="s">
        <v>4928</v>
      </c>
      <c r="B714" s="427" t="s">
        <v>1002</v>
      </c>
      <c r="C714" s="432">
        <v>0</v>
      </c>
      <c r="D714" s="432">
        <v>0</v>
      </c>
      <c r="E714" s="432">
        <v>0</v>
      </c>
      <c r="F714" s="432">
        <v>0</v>
      </c>
      <c r="G714" s="432">
        <v>0</v>
      </c>
    </row>
    <row r="715" spans="1:7" x14ac:dyDescent="0.3">
      <c r="A715" s="427" t="s">
        <v>4929</v>
      </c>
      <c r="B715" s="427" t="s">
        <v>927</v>
      </c>
      <c r="C715" s="432">
        <v>0</v>
      </c>
      <c r="D715" s="432">
        <v>0</v>
      </c>
      <c r="E715" s="432">
        <v>0</v>
      </c>
      <c r="F715" s="432">
        <v>0</v>
      </c>
      <c r="G715" s="432">
        <v>0</v>
      </c>
    </row>
    <row r="716" spans="1:7" x14ac:dyDescent="0.3">
      <c r="A716" s="427" t="s">
        <v>937</v>
      </c>
      <c r="B716" s="427" t="s">
        <v>575</v>
      </c>
      <c r="C716" s="433">
        <v>3196</v>
      </c>
      <c r="D716" s="433">
        <v>712.9</v>
      </c>
      <c r="E716" s="433">
        <v>352.9</v>
      </c>
      <c r="F716" s="433">
        <v>2483.1</v>
      </c>
      <c r="G716" s="433">
        <v>22.31</v>
      </c>
    </row>
    <row r="717" spans="1:7" x14ac:dyDescent="0.3">
      <c r="A717" s="427" t="s">
        <v>2520</v>
      </c>
      <c r="B717" s="431"/>
      <c r="C717" s="432">
        <v>-255557</v>
      </c>
      <c r="D717" s="432">
        <v>-107606.39</v>
      </c>
      <c r="E717" s="432">
        <v>-39199.72</v>
      </c>
      <c r="F717" s="432">
        <v>-147950.60999999999</v>
      </c>
      <c r="G717" s="432"/>
    </row>
    <row r="719" spans="1:7" x14ac:dyDescent="0.3">
      <c r="A719" s="427" t="s">
        <v>356</v>
      </c>
      <c r="B719" s="431"/>
      <c r="C719" s="432"/>
      <c r="D719" s="432"/>
      <c r="E719" s="432"/>
      <c r="F719" s="432"/>
      <c r="G719" s="432"/>
    </row>
    <row r="720" spans="1:7" x14ac:dyDescent="0.3">
      <c r="A720" s="427" t="s">
        <v>4930</v>
      </c>
      <c r="B720" s="427" t="s">
        <v>180</v>
      </c>
      <c r="C720" s="432">
        <v>0</v>
      </c>
      <c r="D720" s="432">
        <v>0</v>
      </c>
      <c r="E720" s="432">
        <v>0</v>
      </c>
      <c r="F720" s="432">
        <v>0</v>
      </c>
      <c r="G720" s="432">
        <v>0</v>
      </c>
    </row>
    <row r="721" spans="1:7" x14ac:dyDescent="0.3">
      <c r="A721" s="427" t="s">
        <v>4931</v>
      </c>
      <c r="B721" s="427" t="s">
        <v>51</v>
      </c>
      <c r="C721" s="432">
        <v>0</v>
      </c>
      <c r="D721" s="432">
        <v>0</v>
      </c>
      <c r="E721" s="432">
        <v>0</v>
      </c>
      <c r="F721" s="432">
        <v>0</v>
      </c>
      <c r="G721" s="432">
        <v>0</v>
      </c>
    </row>
    <row r="722" spans="1:7" x14ac:dyDescent="0.3">
      <c r="A722" s="427" t="s">
        <v>4932</v>
      </c>
      <c r="B722" s="427" t="s">
        <v>181</v>
      </c>
      <c r="C722" s="432">
        <v>0</v>
      </c>
      <c r="D722" s="432">
        <v>0</v>
      </c>
      <c r="E722" s="432">
        <v>0</v>
      </c>
      <c r="F722" s="432">
        <v>0</v>
      </c>
      <c r="G722" s="432">
        <v>0</v>
      </c>
    </row>
    <row r="723" spans="1:7" x14ac:dyDescent="0.3">
      <c r="A723" s="427" t="s">
        <v>4933</v>
      </c>
      <c r="B723" s="427" t="s">
        <v>580</v>
      </c>
      <c r="C723" s="432">
        <v>0</v>
      </c>
      <c r="D723" s="432">
        <v>0</v>
      </c>
      <c r="E723" s="432">
        <v>0</v>
      </c>
      <c r="F723" s="432">
        <v>0</v>
      </c>
      <c r="G723" s="432">
        <v>0</v>
      </c>
    </row>
    <row r="724" spans="1:7" x14ac:dyDescent="0.3">
      <c r="A724" s="427" t="s">
        <v>4934</v>
      </c>
      <c r="B724" s="427" t="s">
        <v>2694</v>
      </c>
      <c r="C724" s="432">
        <v>0</v>
      </c>
      <c r="D724" s="432">
        <v>0</v>
      </c>
      <c r="E724" s="432">
        <v>0</v>
      </c>
      <c r="F724" s="432">
        <v>0</v>
      </c>
      <c r="G724" s="432">
        <v>0</v>
      </c>
    </row>
    <row r="725" spans="1:7" x14ac:dyDescent="0.3">
      <c r="A725" s="427" t="s">
        <v>4935</v>
      </c>
      <c r="B725" s="427" t="s">
        <v>2696</v>
      </c>
      <c r="C725" s="432">
        <v>0</v>
      </c>
      <c r="D725" s="432">
        <v>0</v>
      </c>
      <c r="E725" s="432">
        <v>0</v>
      </c>
      <c r="F725" s="432">
        <v>0</v>
      </c>
      <c r="G725" s="432">
        <v>0</v>
      </c>
    </row>
    <row r="726" spans="1:7" x14ac:dyDescent="0.3">
      <c r="A726" s="427" t="s">
        <v>4936</v>
      </c>
      <c r="B726" s="427" t="s">
        <v>2712</v>
      </c>
      <c r="C726" s="432">
        <v>0</v>
      </c>
      <c r="D726" s="432">
        <v>0</v>
      </c>
      <c r="E726" s="432">
        <v>0</v>
      </c>
      <c r="F726" s="432">
        <v>0</v>
      </c>
      <c r="G726" s="432">
        <v>0</v>
      </c>
    </row>
    <row r="727" spans="1:7" x14ac:dyDescent="0.3">
      <c r="A727" s="427" t="s">
        <v>4937</v>
      </c>
      <c r="B727" s="427" t="s">
        <v>2734</v>
      </c>
      <c r="C727" s="432">
        <v>0</v>
      </c>
      <c r="D727" s="432">
        <v>0</v>
      </c>
      <c r="E727" s="432">
        <v>0</v>
      </c>
      <c r="F727" s="432">
        <v>0</v>
      </c>
      <c r="G727" s="432">
        <v>0</v>
      </c>
    </row>
    <row r="728" spans="1:7" x14ac:dyDescent="0.3">
      <c r="A728" s="427" t="s">
        <v>4938</v>
      </c>
      <c r="B728" s="427" t="s">
        <v>582</v>
      </c>
      <c r="C728" s="432">
        <v>0</v>
      </c>
      <c r="D728" s="432">
        <v>0</v>
      </c>
      <c r="E728" s="432">
        <v>0</v>
      </c>
      <c r="F728" s="432">
        <v>0</v>
      </c>
      <c r="G728" s="432">
        <v>0</v>
      </c>
    </row>
    <row r="729" spans="1:7" x14ac:dyDescent="0.3">
      <c r="A729" s="427" t="s">
        <v>4939</v>
      </c>
      <c r="B729" s="427" t="s">
        <v>259</v>
      </c>
      <c r="C729" s="432">
        <v>0</v>
      </c>
      <c r="D729" s="432">
        <v>0</v>
      </c>
      <c r="E729" s="432">
        <v>0</v>
      </c>
      <c r="F729" s="432">
        <v>0</v>
      </c>
      <c r="G729" s="432">
        <v>0</v>
      </c>
    </row>
    <row r="730" spans="1:7" x14ac:dyDescent="0.3">
      <c r="A730" s="427" t="s">
        <v>4940</v>
      </c>
      <c r="B730" s="427" t="s">
        <v>53</v>
      </c>
      <c r="C730" s="432">
        <v>0</v>
      </c>
      <c r="D730" s="432">
        <v>0</v>
      </c>
      <c r="E730" s="432">
        <v>0</v>
      </c>
      <c r="F730" s="432">
        <v>0</v>
      </c>
      <c r="G730" s="432">
        <v>0</v>
      </c>
    </row>
    <row r="731" spans="1:7" x14ac:dyDescent="0.3">
      <c r="A731" s="427" t="s">
        <v>4941</v>
      </c>
      <c r="B731" s="427" t="s">
        <v>628</v>
      </c>
      <c r="C731" s="432">
        <v>0</v>
      </c>
      <c r="D731" s="432">
        <v>0</v>
      </c>
      <c r="E731" s="432">
        <v>0</v>
      </c>
      <c r="F731" s="432">
        <v>0</v>
      </c>
      <c r="G731" s="432">
        <v>0</v>
      </c>
    </row>
    <row r="732" spans="1:7" x14ac:dyDescent="0.3">
      <c r="A732" s="427" t="s">
        <v>4942</v>
      </c>
      <c r="B732" s="427" t="s">
        <v>1639</v>
      </c>
      <c r="C732" s="432">
        <v>0</v>
      </c>
      <c r="D732" s="432">
        <v>0</v>
      </c>
      <c r="E732" s="432">
        <v>0</v>
      </c>
      <c r="F732" s="432">
        <v>0</v>
      </c>
      <c r="G732" s="432">
        <v>0</v>
      </c>
    </row>
    <row r="733" spans="1:7" x14ac:dyDescent="0.3">
      <c r="A733" s="427" t="s">
        <v>4943</v>
      </c>
      <c r="B733" s="427" t="s">
        <v>630</v>
      </c>
      <c r="C733" s="432">
        <v>0</v>
      </c>
      <c r="D733" s="432">
        <v>0</v>
      </c>
      <c r="E733" s="432">
        <v>0</v>
      </c>
      <c r="F733" s="432">
        <v>0</v>
      </c>
      <c r="G733" s="432">
        <v>0</v>
      </c>
    </row>
    <row r="734" spans="1:7" x14ac:dyDescent="0.3">
      <c r="A734" s="427" t="s">
        <v>4944</v>
      </c>
      <c r="B734" s="427" t="s">
        <v>257</v>
      </c>
      <c r="C734" s="432">
        <v>0</v>
      </c>
      <c r="D734" s="432">
        <v>0</v>
      </c>
      <c r="E734" s="432">
        <v>0</v>
      </c>
      <c r="F734" s="432">
        <v>0</v>
      </c>
      <c r="G734" s="432">
        <v>0</v>
      </c>
    </row>
    <row r="735" spans="1:7" x14ac:dyDescent="0.3">
      <c r="A735" s="427" t="s">
        <v>4945</v>
      </c>
      <c r="B735" s="427" t="s">
        <v>2743</v>
      </c>
      <c r="C735" s="432">
        <v>0</v>
      </c>
      <c r="D735" s="432">
        <v>0</v>
      </c>
      <c r="E735" s="432">
        <v>0</v>
      </c>
      <c r="F735" s="432">
        <v>0</v>
      </c>
      <c r="G735" s="432">
        <v>0</v>
      </c>
    </row>
    <row r="736" spans="1:7" x14ac:dyDescent="0.3">
      <c r="A736" s="427" t="s">
        <v>938</v>
      </c>
      <c r="B736" s="427" t="s">
        <v>54</v>
      </c>
      <c r="C736" s="432">
        <v>34258</v>
      </c>
      <c r="D736" s="432">
        <v>31785.22</v>
      </c>
      <c r="E736" s="432">
        <v>0</v>
      </c>
      <c r="F736" s="432">
        <v>2472.7800000000002</v>
      </c>
      <c r="G736" s="432">
        <v>92.78</v>
      </c>
    </row>
    <row r="737" spans="1:7" x14ac:dyDescent="0.3">
      <c r="A737" s="427" t="s">
        <v>4946</v>
      </c>
      <c r="B737" s="427" t="s">
        <v>588</v>
      </c>
      <c r="C737" s="432">
        <v>0</v>
      </c>
      <c r="D737" s="432">
        <v>0</v>
      </c>
      <c r="E737" s="432">
        <v>0</v>
      </c>
      <c r="F737" s="432">
        <v>0</v>
      </c>
      <c r="G737" s="432">
        <v>0</v>
      </c>
    </row>
    <row r="738" spans="1:7" x14ac:dyDescent="0.3">
      <c r="A738" s="427" t="s">
        <v>4947</v>
      </c>
      <c r="B738" s="427" t="s">
        <v>812</v>
      </c>
      <c r="C738" s="432">
        <v>0</v>
      </c>
      <c r="D738" s="432">
        <v>0</v>
      </c>
      <c r="E738" s="432">
        <v>0</v>
      </c>
      <c r="F738" s="432">
        <v>0</v>
      </c>
      <c r="G738" s="432">
        <v>0</v>
      </c>
    </row>
    <row r="739" spans="1:7" x14ac:dyDescent="0.3">
      <c r="A739" s="427" t="s">
        <v>4948</v>
      </c>
      <c r="B739" s="427" t="s">
        <v>592</v>
      </c>
      <c r="C739" s="432">
        <v>0</v>
      </c>
      <c r="D739" s="432">
        <v>0</v>
      </c>
      <c r="E739" s="432">
        <v>0</v>
      </c>
      <c r="F739" s="432">
        <v>0</v>
      </c>
      <c r="G739" s="432">
        <v>0</v>
      </c>
    </row>
    <row r="740" spans="1:7" x14ac:dyDescent="0.3">
      <c r="A740" s="427" t="s">
        <v>4949</v>
      </c>
      <c r="B740" s="427" t="s">
        <v>563</v>
      </c>
      <c r="C740" s="432">
        <v>0</v>
      </c>
      <c r="D740" s="432">
        <v>0</v>
      </c>
      <c r="E740" s="432">
        <v>0</v>
      </c>
      <c r="F740" s="432">
        <v>0</v>
      </c>
      <c r="G740" s="432">
        <v>0</v>
      </c>
    </row>
    <row r="741" spans="1:7" x14ac:dyDescent="0.3">
      <c r="A741" s="427" t="s">
        <v>939</v>
      </c>
      <c r="B741" s="427" t="s">
        <v>595</v>
      </c>
      <c r="C741" s="432">
        <v>29</v>
      </c>
      <c r="D741" s="432">
        <v>13.82</v>
      </c>
      <c r="E741" s="432">
        <v>0</v>
      </c>
      <c r="F741" s="432">
        <v>15.18</v>
      </c>
      <c r="G741" s="432">
        <v>47.66</v>
      </c>
    </row>
    <row r="742" spans="1:7" x14ac:dyDescent="0.3">
      <c r="A742" s="427" t="s">
        <v>4950</v>
      </c>
      <c r="B742" s="427" t="s">
        <v>2745</v>
      </c>
      <c r="C742" s="432">
        <v>0</v>
      </c>
      <c r="D742" s="432">
        <v>0</v>
      </c>
      <c r="E742" s="432">
        <v>0</v>
      </c>
      <c r="F742" s="432">
        <v>0</v>
      </c>
      <c r="G742" s="432">
        <v>0</v>
      </c>
    </row>
    <row r="743" spans="1:7" x14ac:dyDescent="0.3">
      <c r="A743" s="427" t="s">
        <v>4951</v>
      </c>
      <c r="B743" s="427" t="s">
        <v>761</v>
      </c>
      <c r="C743" s="432">
        <v>0</v>
      </c>
      <c r="D743" s="432">
        <v>0</v>
      </c>
      <c r="E743" s="432">
        <v>0</v>
      </c>
      <c r="F743" s="432">
        <v>0</v>
      </c>
      <c r="G743" s="432">
        <v>0</v>
      </c>
    </row>
    <row r="744" spans="1:7" x14ac:dyDescent="0.3">
      <c r="A744" s="427" t="s">
        <v>940</v>
      </c>
      <c r="B744" s="427" t="s">
        <v>907</v>
      </c>
      <c r="C744" s="432">
        <v>4216</v>
      </c>
      <c r="D744" s="432">
        <v>1976.34</v>
      </c>
      <c r="E744" s="432">
        <v>1893.22</v>
      </c>
      <c r="F744" s="432">
        <v>2239.66</v>
      </c>
      <c r="G744" s="432">
        <v>46.88</v>
      </c>
    </row>
    <row r="745" spans="1:7" x14ac:dyDescent="0.3">
      <c r="A745" s="427" t="s">
        <v>4952</v>
      </c>
      <c r="B745" s="427" t="s">
        <v>2753</v>
      </c>
      <c r="C745" s="432">
        <v>0</v>
      </c>
      <c r="D745" s="432">
        <v>0</v>
      </c>
      <c r="E745" s="432">
        <v>0</v>
      </c>
      <c r="F745" s="432">
        <v>0</v>
      </c>
      <c r="G745" s="432">
        <v>0</v>
      </c>
    </row>
    <row r="746" spans="1:7" x14ac:dyDescent="0.3">
      <c r="A746" s="427" t="s">
        <v>4953</v>
      </c>
      <c r="B746" s="427" t="s">
        <v>2755</v>
      </c>
      <c r="C746" s="432">
        <v>0</v>
      </c>
      <c r="D746" s="432">
        <v>0</v>
      </c>
      <c r="E746" s="432">
        <v>0</v>
      </c>
      <c r="F746" s="432">
        <v>0</v>
      </c>
      <c r="G746" s="432">
        <v>0</v>
      </c>
    </row>
    <row r="747" spans="1:7" x14ac:dyDescent="0.3">
      <c r="A747" s="427" t="s">
        <v>4954</v>
      </c>
      <c r="B747" s="427" t="s">
        <v>1599</v>
      </c>
      <c r="C747" s="432">
        <v>0</v>
      </c>
      <c r="D747" s="432">
        <v>0</v>
      </c>
      <c r="E747" s="432">
        <v>0</v>
      </c>
      <c r="F747" s="432">
        <v>0</v>
      </c>
      <c r="G747" s="432">
        <v>0</v>
      </c>
    </row>
    <row r="748" spans="1:7" x14ac:dyDescent="0.3">
      <c r="A748" s="427" t="s">
        <v>4955</v>
      </c>
      <c r="B748" s="427" t="s">
        <v>2758</v>
      </c>
      <c r="C748" s="432">
        <v>0</v>
      </c>
      <c r="D748" s="432">
        <v>0</v>
      </c>
      <c r="E748" s="432">
        <v>0</v>
      </c>
      <c r="F748" s="432">
        <v>0</v>
      </c>
      <c r="G748" s="432">
        <v>0</v>
      </c>
    </row>
    <row r="749" spans="1:7" x14ac:dyDescent="0.3">
      <c r="A749" s="427" t="s">
        <v>4956</v>
      </c>
      <c r="B749" s="427" t="s">
        <v>1077</v>
      </c>
      <c r="C749" s="432">
        <v>0</v>
      </c>
      <c r="D749" s="432">
        <v>0</v>
      </c>
      <c r="E749" s="432">
        <v>0</v>
      </c>
      <c r="F749" s="432">
        <v>0</v>
      </c>
      <c r="G749" s="432">
        <v>0</v>
      </c>
    </row>
    <row r="750" spans="1:7" x14ac:dyDescent="0.3">
      <c r="A750" s="427" t="s">
        <v>941</v>
      </c>
      <c r="B750" s="427" t="s">
        <v>183</v>
      </c>
      <c r="C750" s="432">
        <v>150807</v>
      </c>
      <c r="D750" s="432">
        <v>72594.45</v>
      </c>
      <c r="E750" s="432">
        <v>65041.7</v>
      </c>
      <c r="F750" s="432">
        <v>78212.55</v>
      </c>
      <c r="G750" s="432">
        <v>48.14</v>
      </c>
    </row>
    <row r="751" spans="1:7" x14ac:dyDescent="0.3">
      <c r="A751" s="427" t="s">
        <v>942</v>
      </c>
      <c r="B751" s="427" t="s">
        <v>943</v>
      </c>
      <c r="C751" s="432">
        <v>42155</v>
      </c>
      <c r="D751" s="432">
        <v>0</v>
      </c>
      <c r="E751" s="432">
        <v>0</v>
      </c>
      <c r="F751" s="432">
        <v>42155</v>
      </c>
      <c r="G751" s="432">
        <v>0</v>
      </c>
    </row>
    <row r="752" spans="1:7" x14ac:dyDescent="0.3">
      <c r="A752" s="427" t="s">
        <v>944</v>
      </c>
      <c r="B752" s="427" t="s">
        <v>262</v>
      </c>
      <c r="C752" s="432">
        <v>1584</v>
      </c>
      <c r="D752" s="432">
        <v>369.58</v>
      </c>
      <c r="E752" s="432">
        <v>221.57</v>
      </c>
      <c r="F752" s="432">
        <v>1214.42</v>
      </c>
      <c r="G752" s="432">
        <v>23.33</v>
      </c>
    </row>
    <row r="753" spans="1:7" x14ac:dyDescent="0.3">
      <c r="A753" s="427" t="s">
        <v>945</v>
      </c>
      <c r="B753" s="427" t="s">
        <v>55</v>
      </c>
      <c r="C753" s="432">
        <v>99107</v>
      </c>
      <c r="D753" s="432">
        <v>28297.25</v>
      </c>
      <c r="E753" s="432">
        <v>6995.28</v>
      </c>
      <c r="F753" s="432">
        <v>70809.75</v>
      </c>
      <c r="G753" s="432">
        <v>28.55</v>
      </c>
    </row>
    <row r="754" spans="1:7" x14ac:dyDescent="0.3">
      <c r="A754" s="427" t="s">
        <v>946</v>
      </c>
      <c r="B754" s="427" t="s">
        <v>914</v>
      </c>
      <c r="C754" s="432">
        <v>1279</v>
      </c>
      <c r="D754" s="432">
        <v>0</v>
      </c>
      <c r="E754" s="432">
        <v>0</v>
      </c>
      <c r="F754" s="432">
        <v>1279</v>
      </c>
      <c r="G754" s="432">
        <v>0</v>
      </c>
    </row>
    <row r="755" spans="1:7" x14ac:dyDescent="0.3">
      <c r="A755" s="427" t="s">
        <v>947</v>
      </c>
      <c r="B755" s="427" t="s">
        <v>569</v>
      </c>
      <c r="C755" s="432">
        <v>1492</v>
      </c>
      <c r="D755" s="432">
        <v>0</v>
      </c>
      <c r="E755" s="432">
        <v>0</v>
      </c>
      <c r="F755" s="432">
        <v>1492</v>
      </c>
      <c r="G755" s="432">
        <v>0</v>
      </c>
    </row>
    <row r="756" spans="1:7" x14ac:dyDescent="0.3">
      <c r="A756" s="427" t="s">
        <v>948</v>
      </c>
      <c r="B756" s="427" t="s">
        <v>571</v>
      </c>
      <c r="C756" s="432">
        <v>266</v>
      </c>
      <c r="D756" s="432">
        <v>0</v>
      </c>
      <c r="E756" s="432">
        <v>0</v>
      </c>
      <c r="F756" s="432">
        <v>266</v>
      </c>
      <c r="G756" s="432">
        <v>0</v>
      </c>
    </row>
    <row r="757" spans="1:7" x14ac:dyDescent="0.3">
      <c r="A757" s="427" t="s">
        <v>949</v>
      </c>
      <c r="B757" s="427" t="s">
        <v>950</v>
      </c>
      <c r="C757" s="432">
        <v>91810</v>
      </c>
      <c r="D757" s="432">
        <v>44681.88</v>
      </c>
      <c r="E757" s="432">
        <v>44681.88</v>
      </c>
      <c r="F757" s="432">
        <v>47128.12</v>
      </c>
      <c r="G757" s="432">
        <v>48.67</v>
      </c>
    </row>
    <row r="758" spans="1:7" x14ac:dyDescent="0.3">
      <c r="A758" s="427" t="s">
        <v>4957</v>
      </c>
      <c r="B758" s="427" t="s">
        <v>607</v>
      </c>
      <c r="C758" s="432">
        <v>0</v>
      </c>
      <c r="D758" s="432">
        <v>0</v>
      </c>
      <c r="E758" s="432">
        <v>0</v>
      </c>
      <c r="F758" s="432">
        <v>0</v>
      </c>
      <c r="G758" s="432">
        <v>0</v>
      </c>
    </row>
    <row r="759" spans="1:7" x14ac:dyDescent="0.3">
      <c r="A759" s="427" t="s">
        <v>4958</v>
      </c>
      <c r="B759" s="427" t="s">
        <v>2787</v>
      </c>
      <c r="C759" s="432">
        <v>0</v>
      </c>
      <c r="D759" s="432">
        <v>0</v>
      </c>
      <c r="E759" s="432">
        <v>0</v>
      </c>
      <c r="F759" s="432">
        <v>0</v>
      </c>
      <c r="G759" s="432">
        <v>0</v>
      </c>
    </row>
    <row r="760" spans="1:7" x14ac:dyDescent="0.3">
      <c r="A760" s="427" t="s">
        <v>951</v>
      </c>
      <c r="B760" s="427" t="s">
        <v>952</v>
      </c>
      <c r="C760" s="432">
        <v>0</v>
      </c>
      <c r="D760" s="432">
        <v>185</v>
      </c>
      <c r="E760" s="432">
        <v>0</v>
      </c>
      <c r="F760" s="432">
        <v>-185</v>
      </c>
      <c r="G760" s="432">
        <v>100</v>
      </c>
    </row>
    <row r="761" spans="1:7" x14ac:dyDescent="0.3">
      <c r="A761" s="427" t="s">
        <v>953</v>
      </c>
      <c r="B761" s="427" t="s">
        <v>330</v>
      </c>
      <c r="C761" s="432">
        <v>10539</v>
      </c>
      <c r="D761" s="432">
        <v>6622.16</v>
      </c>
      <c r="E761" s="432">
        <v>2520.1799999999998</v>
      </c>
      <c r="F761" s="432">
        <v>3916.84</v>
      </c>
      <c r="G761" s="432">
        <v>62.83</v>
      </c>
    </row>
    <row r="762" spans="1:7" x14ac:dyDescent="0.3">
      <c r="A762" s="427" t="s">
        <v>954</v>
      </c>
      <c r="B762" s="427" t="s">
        <v>674</v>
      </c>
      <c r="C762" s="432">
        <v>8323</v>
      </c>
      <c r="D762" s="432">
        <v>814.2</v>
      </c>
      <c r="E762" s="432">
        <v>774.06</v>
      </c>
      <c r="F762" s="432">
        <v>7508.8</v>
      </c>
      <c r="G762" s="432">
        <v>9.7799999999999994</v>
      </c>
    </row>
    <row r="763" spans="1:7" x14ac:dyDescent="0.3">
      <c r="A763" s="427" t="s">
        <v>955</v>
      </c>
      <c r="B763" s="427" t="s">
        <v>676</v>
      </c>
      <c r="C763" s="432">
        <v>3294</v>
      </c>
      <c r="D763" s="432">
        <v>2563.4299999999998</v>
      </c>
      <c r="E763" s="432">
        <v>817.64</v>
      </c>
      <c r="F763" s="432">
        <v>730.57</v>
      </c>
      <c r="G763" s="432">
        <v>77.819999999999993</v>
      </c>
    </row>
    <row r="764" spans="1:7" x14ac:dyDescent="0.3">
      <c r="A764" s="427" t="s">
        <v>4959</v>
      </c>
      <c r="B764" s="427" t="s">
        <v>317</v>
      </c>
      <c r="C764" s="432">
        <v>0</v>
      </c>
      <c r="D764" s="432">
        <v>0</v>
      </c>
      <c r="E764" s="432">
        <v>0</v>
      </c>
      <c r="F764" s="432">
        <v>0</v>
      </c>
      <c r="G764" s="432">
        <v>0</v>
      </c>
    </row>
    <row r="765" spans="1:7" x14ac:dyDescent="0.3">
      <c r="A765" s="427" t="s">
        <v>956</v>
      </c>
      <c r="B765" s="427" t="s">
        <v>573</v>
      </c>
      <c r="C765" s="432">
        <v>426</v>
      </c>
      <c r="D765" s="432">
        <v>0</v>
      </c>
      <c r="E765" s="432">
        <v>0</v>
      </c>
      <c r="F765" s="432">
        <v>426</v>
      </c>
      <c r="G765" s="432">
        <v>0</v>
      </c>
    </row>
    <row r="766" spans="1:7" x14ac:dyDescent="0.3">
      <c r="A766" s="427" t="s">
        <v>957</v>
      </c>
      <c r="B766" s="427" t="s">
        <v>575</v>
      </c>
      <c r="C766" s="432">
        <v>518</v>
      </c>
      <c r="D766" s="432">
        <v>366.73</v>
      </c>
      <c r="E766" s="432">
        <v>118.81</v>
      </c>
      <c r="F766" s="432">
        <v>151.27000000000001</v>
      </c>
      <c r="G766" s="432">
        <v>70.8</v>
      </c>
    </row>
    <row r="767" spans="1:7" x14ac:dyDescent="0.3">
      <c r="A767" s="427" t="s">
        <v>4960</v>
      </c>
      <c r="B767" s="427" t="s">
        <v>791</v>
      </c>
      <c r="C767" s="432">
        <v>0</v>
      </c>
      <c r="D767" s="432">
        <v>0</v>
      </c>
      <c r="E767" s="432">
        <v>0</v>
      </c>
      <c r="F767" s="432">
        <v>0</v>
      </c>
      <c r="G767" s="432">
        <v>0</v>
      </c>
    </row>
    <row r="768" spans="1:7" x14ac:dyDescent="0.3">
      <c r="A768" s="427" t="s">
        <v>4961</v>
      </c>
      <c r="B768" s="427" t="s">
        <v>1087</v>
      </c>
      <c r="C768" s="432">
        <v>0</v>
      </c>
      <c r="D768" s="432">
        <v>0</v>
      </c>
      <c r="E768" s="432">
        <v>0</v>
      </c>
      <c r="F768" s="432">
        <v>0</v>
      </c>
      <c r="G768" s="432">
        <v>0</v>
      </c>
    </row>
    <row r="769" spans="1:7" x14ac:dyDescent="0.3">
      <c r="A769" s="427" t="s">
        <v>4962</v>
      </c>
      <c r="B769" s="427" t="s">
        <v>722</v>
      </c>
      <c r="C769" s="433">
        <v>0</v>
      </c>
      <c r="D769" s="433">
        <v>0</v>
      </c>
      <c r="E769" s="433">
        <v>0</v>
      </c>
      <c r="F769" s="433">
        <v>0</v>
      </c>
      <c r="G769" s="433">
        <v>0</v>
      </c>
    </row>
    <row r="770" spans="1:7" x14ac:dyDescent="0.3">
      <c r="A770" s="427" t="s">
        <v>958</v>
      </c>
      <c r="B770" s="431"/>
      <c r="C770" s="432">
        <v>-450103</v>
      </c>
      <c r="D770" s="432">
        <v>-190270.06</v>
      </c>
      <c r="E770" s="432">
        <v>-123064.34</v>
      </c>
      <c r="F770" s="432">
        <v>-259832.94</v>
      </c>
      <c r="G770" s="432"/>
    </row>
    <row r="772" spans="1:7" x14ac:dyDescent="0.3">
      <c r="A772" s="427" t="s">
        <v>2521</v>
      </c>
      <c r="B772" s="431"/>
      <c r="C772" s="432"/>
      <c r="D772" s="432"/>
      <c r="E772" s="432"/>
      <c r="F772" s="432"/>
      <c r="G772" s="432"/>
    </row>
    <row r="773" spans="1:7" x14ac:dyDescent="0.3">
      <c r="A773" s="427" t="s">
        <v>959</v>
      </c>
      <c r="B773" s="427" t="s">
        <v>58</v>
      </c>
      <c r="C773" s="433">
        <v>514299</v>
      </c>
      <c r="D773" s="433">
        <v>518652.12</v>
      </c>
      <c r="E773" s="433">
        <v>172884.04</v>
      </c>
      <c r="F773" s="433">
        <v>-4353.12</v>
      </c>
      <c r="G773" s="433">
        <v>100.85</v>
      </c>
    </row>
    <row r="774" spans="1:7" x14ac:dyDescent="0.3">
      <c r="A774" s="427" t="s">
        <v>2522</v>
      </c>
      <c r="B774" s="431"/>
      <c r="C774" s="432">
        <v>-514299</v>
      </c>
      <c r="D774" s="432">
        <v>-518652.12</v>
      </c>
      <c r="E774" s="432">
        <v>-172884.04</v>
      </c>
      <c r="F774" s="432">
        <v>4353.12</v>
      </c>
      <c r="G774" s="432"/>
    </row>
    <row r="776" spans="1:7" x14ac:dyDescent="0.3">
      <c r="A776" s="427" t="s">
        <v>2523</v>
      </c>
      <c r="B776" s="431"/>
      <c r="C776" s="432"/>
      <c r="D776" s="432"/>
      <c r="E776" s="432"/>
      <c r="F776" s="432"/>
      <c r="G776" s="432"/>
    </row>
    <row r="777" spans="1:7" x14ac:dyDescent="0.3">
      <c r="A777" s="427" t="s">
        <v>960</v>
      </c>
      <c r="B777" s="427" t="s">
        <v>961</v>
      </c>
      <c r="C777" s="433">
        <v>65604.78</v>
      </c>
      <c r="D777" s="433">
        <v>0</v>
      </c>
      <c r="E777" s="433">
        <v>0</v>
      </c>
      <c r="F777" s="433">
        <v>65604.78</v>
      </c>
      <c r="G777" s="433">
        <v>0</v>
      </c>
    </row>
    <row r="778" spans="1:7" x14ac:dyDescent="0.3">
      <c r="A778" s="427" t="s">
        <v>2524</v>
      </c>
      <c r="B778" s="431"/>
      <c r="C778" s="432">
        <v>-65604.78</v>
      </c>
      <c r="D778" s="432">
        <v>0</v>
      </c>
      <c r="E778" s="432">
        <v>0</v>
      </c>
      <c r="F778" s="432">
        <v>-65604.78</v>
      </c>
      <c r="G778" s="432"/>
    </row>
    <row r="780" spans="1:7" x14ac:dyDescent="0.3">
      <c r="A780" s="427" t="s">
        <v>2525</v>
      </c>
      <c r="B780" s="431"/>
      <c r="C780" s="432"/>
      <c r="D780" s="432"/>
      <c r="E780" s="432"/>
      <c r="F780" s="432"/>
      <c r="G780" s="432"/>
    </row>
    <row r="781" spans="1:7" x14ac:dyDescent="0.3">
      <c r="A781" s="427" t="s">
        <v>962</v>
      </c>
      <c r="B781" s="427" t="s">
        <v>963</v>
      </c>
      <c r="C781" s="433">
        <v>6000</v>
      </c>
      <c r="D781" s="433">
        <v>6.74</v>
      </c>
      <c r="E781" s="433">
        <v>132.80000000000001</v>
      </c>
      <c r="F781" s="433">
        <v>5993.26</v>
      </c>
      <c r="G781" s="433">
        <v>0.11</v>
      </c>
    </row>
    <row r="782" spans="1:7" x14ac:dyDescent="0.3">
      <c r="A782" s="427" t="s">
        <v>2526</v>
      </c>
      <c r="B782" s="431"/>
      <c r="C782" s="432">
        <v>-6000</v>
      </c>
      <c r="D782" s="432">
        <v>-6.74</v>
      </c>
      <c r="E782" s="432">
        <v>-132.80000000000001</v>
      </c>
      <c r="F782" s="432">
        <v>-5993.26</v>
      </c>
      <c r="G782" s="432"/>
    </row>
    <row r="784" spans="1:7" x14ac:dyDescent="0.3">
      <c r="A784" s="427" t="s">
        <v>4963</v>
      </c>
      <c r="B784" s="431"/>
      <c r="C784" s="432"/>
      <c r="D784" s="432"/>
      <c r="E784" s="432"/>
      <c r="F784" s="432"/>
      <c r="G784" s="432"/>
    </row>
    <row r="785" spans="1:7" x14ac:dyDescent="0.3">
      <c r="A785" s="427" t="s">
        <v>4964</v>
      </c>
      <c r="B785" s="427" t="s">
        <v>791</v>
      </c>
      <c r="C785" s="432">
        <v>0</v>
      </c>
      <c r="D785" s="432">
        <v>0</v>
      </c>
      <c r="E785" s="432">
        <v>0</v>
      </c>
      <c r="F785" s="432">
        <v>0</v>
      </c>
      <c r="G785" s="432">
        <v>0</v>
      </c>
    </row>
    <row r="786" spans="1:7" x14ac:dyDescent="0.3">
      <c r="A786" s="427" t="s">
        <v>4965</v>
      </c>
      <c r="B786" s="427" t="s">
        <v>2851</v>
      </c>
      <c r="C786" s="432">
        <v>0</v>
      </c>
      <c r="D786" s="432">
        <v>0</v>
      </c>
      <c r="E786" s="432">
        <v>0</v>
      </c>
      <c r="F786" s="432">
        <v>0</v>
      </c>
      <c r="G786" s="432">
        <v>0</v>
      </c>
    </row>
    <row r="787" spans="1:7" x14ac:dyDescent="0.3">
      <c r="A787" s="427" t="s">
        <v>4966</v>
      </c>
      <c r="B787" s="427" t="s">
        <v>2853</v>
      </c>
      <c r="C787" s="432">
        <v>0</v>
      </c>
      <c r="D787" s="432">
        <v>0</v>
      </c>
      <c r="E787" s="432">
        <v>0</v>
      </c>
      <c r="F787" s="432">
        <v>0</v>
      </c>
      <c r="G787" s="432">
        <v>0</v>
      </c>
    </row>
    <row r="788" spans="1:7" x14ac:dyDescent="0.3">
      <c r="A788" s="427" t="s">
        <v>4967</v>
      </c>
      <c r="B788" s="427" t="s">
        <v>2855</v>
      </c>
      <c r="C788" s="432">
        <v>0</v>
      </c>
      <c r="D788" s="432">
        <v>0</v>
      </c>
      <c r="E788" s="432">
        <v>0</v>
      </c>
      <c r="F788" s="432">
        <v>0</v>
      </c>
      <c r="G788" s="432">
        <v>0</v>
      </c>
    </row>
    <row r="789" spans="1:7" x14ac:dyDescent="0.3">
      <c r="A789" s="427" t="s">
        <v>4968</v>
      </c>
      <c r="B789" s="427" t="s">
        <v>2857</v>
      </c>
      <c r="C789" s="432">
        <v>0</v>
      </c>
      <c r="D789" s="432">
        <v>0</v>
      </c>
      <c r="E789" s="432">
        <v>0</v>
      </c>
      <c r="F789" s="432">
        <v>0</v>
      </c>
      <c r="G789" s="432">
        <v>0</v>
      </c>
    </row>
    <row r="790" spans="1:7" x14ac:dyDescent="0.3">
      <c r="A790" s="427" t="s">
        <v>4969</v>
      </c>
      <c r="B790" s="427" t="s">
        <v>2859</v>
      </c>
      <c r="C790" s="432">
        <v>0</v>
      </c>
      <c r="D790" s="432">
        <v>0</v>
      </c>
      <c r="E790" s="432">
        <v>0</v>
      </c>
      <c r="F790" s="432">
        <v>0</v>
      </c>
      <c r="G790" s="432">
        <v>0</v>
      </c>
    </row>
    <row r="791" spans="1:7" x14ac:dyDescent="0.3">
      <c r="A791" s="427" t="s">
        <v>4970</v>
      </c>
      <c r="B791" s="427" t="s">
        <v>2861</v>
      </c>
      <c r="C791" s="433">
        <v>0</v>
      </c>
      <c r="D791" s="433">
        <v>0</v>
      </c>
      <c r="E791" s="433">
        <v>0</v>
      </c>
      <c r="F791" s="433">
        <v>0</v>
      </c>
      <c r="G791" s="433">
        <v>0</v>
      </c>
    </row>
    <row r="792" spans="1:7" x14ac:dyDescent="0.3">
      <c r="A792" s="427" t="s">
        <v>4971</v>
      </c>
      <c r="B792" s="431"/>
      <c r="C792" s="432">
        <v>0</v>
      </c>
      <c r="D792" s="432">
        <v>0</v>
      </c>
      <c r="E792" s="432">
        <v>0</v>
      </c>
      <c r="F792" s="432">
        <v>0</v>
      </c>
      <c r="G792" s="432"/>
    </row>
    <row r="794" spans="1:7" x14ac:dyDescent="0.3">
      <c r="A794" s="427" t="s">
        <v>2527</v>
      </c>
      <c r="B794" s="431"/>
      <c r="C794" s="432"/>
      <c r="D794" s="432"/>
      <c r="E794" s="432"/>
      <c r="F794" s="432"/>
      <c r="G794" s="432"/>
    </row>
    <row r="795" spans="1:7" x14ac:dyDescent="0.3">
      <c r="A795" s="427" t="s">
        <v>964</v>
      </c>
      <c r="B795" s="427" t="s">
        <v>965</v>
      </c>
      <c r="C795" s="433">
        <v>44915</v>
      </c>
      <c r="D795" s="433">
        <v>44915</v>
      </c>
      <c r="E795" s="433">
        <v>2915</v>
      </c>
      <c r="F795" s="433">
        <v>0</v>
      </c>
      <c r="G795" s="433">
        <v>100</v>
      </c>
    </row>
    <row r="796" spans="1:7" x14ac:dyDescent="0.3">
      <c r="A796" s="427" t="s">
        <v>2528</v>
      </c>
      <c r="B796" s="431"/>
      <c r="C796" s="432">
        <v>-44915</v>
      </c>
      <c r="D796" s="432">
        <v>-44915</v>
      </c>
      <c r="E796" s="432">
        <v>-2915</v>
      </c>
      <c r="F796" s="432">
        <v>0</v>
      </c>
      <c r="G796" s="432"/>
    </row>
    <row r="798" spans="1:7" x14ac:dyDescent="0.3">
      <c r="A798" s="427" t="s">
        <v>2529</v>
      </c>
      <c r="B798" s="431"/>
      <c r="C798" s="432"/>
      <c r="D798" s="432"/>
      <c r="E798" s="432"/>
      <c r="F798" s="432"/>
      <c r="G798" s="432"/>
    </row>
    <row r="799" spans="1:7" x14ac:dyDescent="0.3">
      <c r="A799" s="427" t="s">
        <v>4972</v>
      </c>
      <c r="B799" s="427" t="s">
        <v>2820</v>
      </c>
      <c r="C799" s="432">
        <v>0</v>
      </c>
      <c r="D799" s="432">
        <v>0</v>
      </c>
      <c r="E799" s="432">
        <v>0</v>
      </c>
      <c r="F799" s="432">
        <v>0</v>
      </c>
      <c r="G799" s="432">
        <v>0</v>
      </c>
    </row>
    <row r="800" spans="1:7" x14ac:dyDescent="0.3">
      <c r="A800" s="427" t="s">
        <v>966</v>
      </c>
      <c r="B800" s="427" t="s">
        <v>967</v>
      </c>
      <c r="C800" s="432">
        <v>1246397</v>
      </c>
      <c r="D800" s="432">
        <v>0</v>
      </c>
      <c r="E800" s="432">
        <v>0</v>
      </c>
      <c r="F800" s="432">
        <v>1246397</v>
      </c>
      <c r="G800" s="432">
        <v>0</v>
      </c>
    </row>
    <row r="801" spans="1:7" x14ac:dyDescent="0.3">
      <c r="A801" s="427" t="s">
        <v>968</v>
      </c>
      <c r="B801" s="427" t="s">
        <v>969</v>
      </c>
      <c r="C801" s="432">
        <v>104887</v>
      </c>
      <c r="D801" s="432">
        <v>0</v>
      </c>
      <c r="E801" s="432">
        <v>0</v>
      </c>
      <c r="F801" s="432">
        <v>104887</v>
      </c>
      <c r="G801" s="432">
        <v>0</v>
      </c>
    </row>
    <row r="802" spans="1:7" x14ac:dyDescent="0.3">
      <c r="A802" s="427" t="s">
        <v>970</v>
      </c>
      <c r="B802" s="427" t="s">
        <v>971</v>
      </c>
      <c r="C802" s="432">
        <v>324681</v>
      </c>
      <c r="D802" s="432">
        <v>249965.64</v>
      </c>
      <c r="E802" s="432">
        <v>0</v>
      </c>
      <c r="F802" s="432">
        <v>74715.360000000001</v>
      </c>
      <c r="G802" s="432">
        <v>76.989999999999995</v>
      </c>
    </row>
    <row r="803" spans="1:7" x14ac:dyDescent="0.3">
      <c r="A803" s="427" t="s">
        <v>4973</v>
      </c>
      <c r="B803" s="427" t="s">
        <v>2822</v>
      </c>
      <c r="C803" s="432">
        <v>0</v>
      </c>
      <c r="D803" s="432">
        <v>0</v>
      </c>
      <c r="E803" s="432">
        <v>0</v>
      </c>
      <c r="F803" s="432">
        <v>0</v>
      </c>
      <c r="G803" s="432">
        <v>0</v>
      </c>
    </row>
    <row r="804" spans="1:7" x14ac:dyDescent="0.3">
      <c r="A804" s="427" t="s">
        <v>4974</v>
      </c>
      <c r="B804" s="427" t="s">
        <v>2824</v>
      </c>
      <c r="C804" s="432">
        <v>0</v>
      </c>
      <c r="D804" s="432">
        <v>0</v>
      </c>
      <c r="E804" s="432">
        <v>0</v>
      </c>
      <c r="F804" s="432">
        <v>0</v>
      </c>
      <c r="G804" s="432">
        <v>0</v>
      </c>
    </row>
    <row r="805" spans="1:7" x14ac:dyDescent="0.3">
      <c r="A805" s="427" t="s">
        <v>4975</v>
      </c>
      <c r="B805" s="427" t="s">
        <v>2826</v>
      </c>
      <c r="C805" s="432">
        <v>0</v>
      </c>
      <c r="D805" s="432">
        <v>0</v>
      </c>
      <c r="E805" s="432">
        <v>0</v>
      </c>
      <c r="F805" s="432">
        <v>0</v>
      </c>
      <c r="G805" s="432">
        <v>0</v>
      </c>
    </row>
    <row r="806" spans="1:7" x14ac:dyDescent="0.3">
      <c r="A806" s="427" t="s">
        <v>4976</v>
      </c>
      <c r="B806" s="427" t="s">
        <v>2828</v>
      </c>
      <c r="C806" s="432">
        <v>0</v>
      </c>
      <c r="D806" s="432">
        <v>0</v>
      </c>
      <c r="E806" s="432">
        <v>0</v>
      </c>
      <c r="F806" s="432">
        <v>0</v>
      </c>
      <c r="G806" s="432">
        <v>0</v>
      </c>
    </row>
    <row r="807" spans="1:7" x14ac:dyDescent="0.3">
      <c r="A807" s="427" t="s">
        <v>4977</v>
      </c>
      <c r="B807" s="427" t="s">
        <v>2830</v>
      </c>
      <c r="C807" s="432">
        <v>0</v>
      </c>
      <c r="D807" s="432">
        <v>0</v>
      </c>
      <c r="E807" s="432">
        <v>0</v>
      </c>
      <c r="F807" s="432">
        <v>0</v>
      </c>
      <c r="G807" s="432">
        <v>0</v>
      </c>
    </row>
    <row r="808" spans="1:7" x14ac:dyDescent="0.3">
      <c r="A808" s="427" t="s">
        <v>4978</v>
      </c>
      <c r="B808" s="427" t="s">
        <v>2832</v>
      </c>
      <c r="C808" s="432">
        <v>0</v>
      </c>
      <c r="D808" s="432">
        <v>0</v>
      </c>
      <c r="E808" s="432">
        <v>0</v>
      </c>
      <c r="F808" s="432">
        <v>0</v>
      </c>
      <c r="G808" s="432">
        <v>0</v>
      </c>
    </row>
    <row r="809" spans="1:7" x14ac:dyDescent="0.3">
      <c r="A809" s="427" t="s">
        <v>4979</v>
      </c>
      <c r="B809" s="427" t="s">
        <v>1345</v>
      </c>
      <c r="C809" s="432">
        <v>695837</v>
      </c>
      <c r="D809" s="432">
        <v>0</v>
      </c>
      <c r="E809" s="432">
        <v>0</v>
      </c>
      <c r="F809" s="432">
        <v>695837</v>
      </c>
      <c r="G809" s="432">
        <v>0</v>
      </c>
    </row>
    <row r="810" spans="1:7" x14ac:dyDescent="0.3">
      <c r="A810" s="427" t="s">
        <v>972</v>
      </c>
      <c r="B810" s="427" t="s">
        <v>973</v>
      </c>
      <c r="C810" s="432">
        <v>311867</v>
      </c>
      <c r="D810" s="432">
        <v>0</v>
      </c>
      <c r="E810" s="432">
        <v>0</v>
      </c>
      <c r="F810" s="432">
        <v>311867</v>
      </c>
      <c r="G810" s="432">
        <v>0</v>
      </c>
    </row>
    <row r="811" spans="1:7" x14ac:dyDescent="0.3">
      <c r="A811" s="427" t="s">
        <v>4980</v>
      </c>
      <c r="B811" s="427" t="s">
        <v>2835</v>
      </c>
      <c r="C811" s="432">
        <v>0</v>
      </c>
      <c r="D811" s="432">
        <v>0</v>
      </c>
      <c r="E811" s="432">
        <v>0</v>
      </c>
      <c r="F811" s="432">
        <v>0</v>
      </c>
      <c r="G811" s="432">
        <v>0</v>
      </c>
    </row>
    <row r="812" spans="1:7" x14ac:dyDescent="0.3">
      <c r="A812" s="427" t="s">
        <v>4981</v>
      </c>
      <c r="B812" s="427" t="s">
        <v>2837</v>
      </c>
      <c r="C812" s="432">
        <v>0</v>
      </c>
      <c r="D812" s="432">
        <v>0</v>
      </c>
      <c r="E812" s="432">
        <v>0</v>
      </c>
      <c r="F812" s="432">
        <v>0</v>
      </c>
      <c r="G812" s="432">
        <v>0</v>
      </c>
    </row>
    <row r="813" spans="1:7" x14ac:dyDescent="0.3">
      <c r="A813" s="427" t="s">
        <v>4982</v>
      </c>
      <c r="B813" s="427" t="s">
        <v>2839</v>
      </c>
      <c r="C813" s="432">
        <v>0</v>
      </c>
      <c r="D813" s="432">
        <v>0</v>
      </c>
      <c r="E813" s="432">
        <v>0</v>
      </c>
      <c r="F813" s="432">
        <v>0</v>
      </c>
      <c r="G813" s="432">
        <v>0</v>
      </c>
    </row>
    <row r="814" spans="1:7" x14ac:dyDescent="0.3">
      <c r="A814" s="427" t="s">
        <v>4983</v>
      </c>
      <c r="B814" s="427" t="s">
        <v>2841</v>
      </c>
      <c r="C814" s="432">
        <v>0</v>
      </c>
      <c r="D814" s="432">
        <v>0</v>
      </c>
      <c r="E814" s="432">
        <v>0</v>
      </c>
      <c r="F814" s="432">
        <v>0</v>
      </c>
      <c r="G814" s="432">
        <v>0</v>
      </c>
    </row>
    <row r="815" spans="1:7" x14ac:dyDescent="0.3">
      <c r="A815" s="427" t="s">
        <v>4984</v>
      </c>
      <c r="B815" s="427" t="s">
        <v>2843</v>
      </c>
      <c r="C815" s="432">
        <v>0</v>
      </c>
      <c r="D815" s="432">
        <v>0</v>
      </c>
      <c r="E815" s="432">
        <v>0</v>
      </c>
      <c r="F815" s="432">
        <v>0</v>
      </c>
      <c r="G815" s="432">
        <v>0</v>
      </c>
    </row>
    <row r="816" spans="1:7" x14ac:dyDescent="0.3">
      <c r="A816" s="427" t="s">
        <v>4985</v>
      </c>
      <c r="B816" s="427" t="s">
        <v>2845</v>
      </c>
      <c r="C816" s="432">
        <v>0</v>
      </c>
      <c r="D816" s="432">
        <v>0</v>
      </c>
      <c r="E816" s="432">
        <v>0</v>
      </c>
      <c r="F816" s="432">
        <v>0</v>
      </c>
      <c r="G816" s="432">
        <v>0</v>
      </c>
    </row>
    <row r="817" spans="1:7" x14ac:dyDescent="0.3">
      <c r="A817" s="427" t="s">
        <v>4986</v>
      </c>
      <c r="B817" s="427" t="s">
        <v>2847</v>
      </c>
      <c r="C817" s="432">
        <v>0</v>
      </c>
      <c r="D817" s="432">
        <v>0</v>
      </c>
      <c r="E817" s="432">
        <v>0</v>
      </c>
      <c r="F817" s="432">
        <v>0</v>
      </c>
      <c r="G817" s="432">
        <v>0</v>
      </c>
    </row>
    <row r="818" spans="1:7" x14ac:dyDescent="0.3">
      <c r="A818" s="427" t="s">
        <v>4987</v>
      </c>
      <c r="B818" s="427" t="s">
        <v>2849</v>
      </c>
      <c r="C818" s="433">
        <v>0</v>
      </c>
      <c r="D818" s="433">
        <v>0</v>
      </c>
      <c r="E818" s="433">
        <v>0</v>
      </c>
      <c r="F818" s="433">
        <v>0</v>
      </c>
      <c r="G818" s="433">
        <v>0</v>
      </c>
    </row>
    <row r="819" spans="1:7" x14ac:dyDescent="0.3">
      <c r="A819" s="427" t="s">
        <v>2530</v>
      </c>
      <c r="B819" s="431"/>
      <c r="C819" s="432">
        <v>-2683669</v>
      </c>
      <c r="D819" s="432">
        <v>-249965.64</v>
      </c>
      <c r="E819" s="432">
        <v>0</v>
      </c>
      <c r="F819" s="432">
        <v>-2433703.36</v>
      </c>
      <c r="G819" s="432"/>
    </row>
    <row r="821" spans="1:7" x14ac:dyDescent="0.3">
      <c r="A821" s="431"/>
      <c r="B821" s="426"/>
      <c r="C821" s="426"/>
      <c r="D821" s="426"/>
      <c r="E821" s="426"/>
      <c r="F821" s="426"/>
      <c r="G821" s="426"/>
    </row>
    <row r="823" spans="1:7" x14ac:dyDescent="0.3">
      <c r="A823" s="427" t="s">
        <v>234</v>
      </c>
      <c r="B823" s="431"/>
      <c r="C823" s="432">
        <v>15568032</v>
      </c>
      <c r="D823" s="432">
        <v>13062906.24</v>
      </c>
      <c r="E823" s="432">
        <v>1630883.04</v>
      </c>
      <c r="F823" s="432">
        <v>2505125.7599999998</v>
      </c>
      <c r="G823" s="432">
        <v>83.91</v>
      </c>
    </row>
    <row r="824" spans="1:7" x14ac:dyDescent="0.3">
      <c r="A824" s="427" t="s">
        <v>2338</v>
      </c>
      <c r="B824" s="431"/>
      <c r="C824" s="433">
        <v>16116032.779999999</v>
      </c>
      <c r="D824" s="433">
        <v>6900928.8899999997</v>
      </c>
      <c r="E824" s="433">
        <v>3116228.84</v>
      </c>
      <c r="F824" s="433">
        <v>9215103.8900000006</v>
      </c>
      <c r="G824" s="433">
        <v>42.82</v>
      </c>
    </row>
    <row r="825" spans="1:7" x14ac:dyDescent="0.3">
      <c r="A825" s="427" t="s">
        <v>977</v>
      </c>
      <c r="B825" s="431"/>
      <c r="C825" s="432">
        <v>-548000.78</v>
      </c>
      <c r="D825" s="432">
        <v>6161977.3499999996</v>
      </c>
      <c r="E825" s="432">
        <v>-1485345.8</v>
      </c>
      <c r="F825" s="432">
        <v>-6709978.1299999999</v>
      </c>
      <c r="G825" s="432">
        <v>1124.45</v>
      </c>
    </row>
  </sheetData>
  <autoFilter ref="A1:G825" xr:uid="{D81C2399-C6A1-4346-B529-D963CAD8C2FA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5929-BFF9-4BBE-9A4F-E292972B82A8}">
  <sheetPr>
    <tabColor rgb="FF92D050"/>
  </sheetPr>
  <dimension ref="A1:G1498"/>
  <sheetViews>
    <sheetView workbookViewId="0">
      <selection activeCell="F190" sqref="F190"/>
    </sheetView>
  </sheetViews>
  <sheetFormatPr defaultRowHeight="14.4" x14ac:dyDescent="0.3"/>
  <cols>
    <col min="1" max="1" width="30.109375" style="239" customWidth="1"/>
    <col min="2" max="2" width="36.77734375" style="239" bestFit="1" customWidth="1"/>
    <col min="3" max="3" width="16.109375" style="239" bestFit="1" customWidth="1"/>
    <col min="4" max="5" width="12.77734375" style="239" bestFit="1" customWidth="1"/>
    <col min="6" max="6" width="13.33203125" style="239" bestFit="1" customWidth="1"/>
    <col min="7" max="7" width="9.21875" style="239" bestFit="1" customWidth="1"/>
  </cols>
  <sheetData>
    <row r="1" spans="1:7" x14ac:dyDescent="0.3">
      <c r="A1" s="279" t="s">
        <v>1771</v>
      </c>
      <c r="B1" s="278"/>
      <c r="C1" s="278"/>
      <c r="D1" s="278"/>
      <c r="E1" s="278"/>
      <c r="F1" s="278"/>
      <c r="G1" s="278"/>
    </row>
    <row r="2" spans="1:7" x14ac:dyDescent="0.3">
      <c r="A2" s="279" t="s">
        <v>440</v>
      </c>
      <c r="B2" s="278"/>
      <c r="C2" s="278"/>
      <c r="D2" s="278"/>
      <c r="E2" s="278"/>
      <c r="F2" s="278"/>
      <c r="G2" s="278"/>
    </row>
    <row r="3" spans="1:7" x14ac:dyDescent="0.3">
      <c r="A3" s="279" t="s">
        <v>441</v>
      </c>
      <c r="B3" s="278"/>
      <c r="C3" s="278"/>
      <c r="D3" s="278"/>
      <c r="E3" s="278"/>
      <c r="F3" s="278"/>
      <c r="G3" s="278"/>
    </row>
    <row r="4" spans="1:7" x14ac:dyDescent="0.3">
      <c r="A4" s="240"/>
      <c r="B4" s="243"/>
      <c r="C4" s="243"/>
      <c r="D4" s="243"/>
      <c r="E4" s="243"/>
      <c r="F4" s="243"/>
      <c r="G4" s="243"/>
    </row>
    <row r="5" spans="1:7" x14ac:dyDescent="0.3">
      <c r="A5" s="279" t="s">
        <v>193</v>
      </c>
      <c r="B5" s="279" t="s">
        <v>193</v>
      </c>
      <c r="C5" s="281"/>
      <c r="D5" s="281"/>
      <c r="E5" s="281"/>
      <c r="F5" s="281"/>
      <c r="G5" s="281"/>
    </row>
    <row r="6" spans="1:7" x14ac:dyDescent="0.3">
      <c r="A6" s="279" t="s">
        <v>193</v>
      </c>
      <c r="B6" s="279" t="s">
        <v>193</v>
      </c>
      <c r="C6" s="281"/>
      <c r="D6" s="281"/>
      <c r="E6" s="281"/>
      <c r="F6" s="281"/>
      <c r="G6" s="281"/>
    </row>
    <row r="7" spans="1:7" x14ac:dyDescent="0.3">
      <c r="A7" s="280" t="s">
        <v>40</v>
      </c>
      <c r="B7" s="280" t="s">
        <v>442</v>
      </c>
      <c r="C7" s="282"/>
      <c r="D7" s="282"/>
      <c r="E7" s="282"/>
      <c r="F7" s="282"/>
      <c r="G7" s="282"/>
    </row>
    <row r="8" spans="1:7" x14ac:dyDescent="0.3">
      <c r="A8" s="240"/>
    </row>
    <row r="9" spans="1:7" x14ac:dyDescent="0.3">
      <c r="A9" s="279" t="s">
        <v>345</v>
      </c>
      <c r="B9" s="278"/>
      <c r="C9" s="278"/>
      <c r="D9" s="278"/>
      <c r="E9" s="278"/>
      <c r="F9" s="278"/>
      <c r="G9" s="278"/>
    </row>
    <row r="10" spans="1:7" x14ac:dyDescent="0.3">
      <c r="A10" s="279" t="s">
        <v>444</v>
      </c>
      <c r="B10" s="279" t="s">
        <v>43</v>
      </c>
      <c r="C10" s="283"/>
      <c r="D10" s="283"/>
      <c r="E10" s="283"/>
      <c r="F10" s="283"/>
      <c r="G10" s="283"/>
    </row>
    <row r="11" spans="1:7" x14ac:dyDescent="0.3">
      <c r="A11" s="279" t="s">
        <v>445</v>
      </c>
      <c r="B11" s="279" t="s">
        <v>446</v>
      </c>
      <c r="C11" s="283"/>
      <c r="D11" s="283"/>
      <c r="E11" s="283"/>
      <c r="F11" s="283"/>
      <c r="G11" s="283"/>
    </row>
    <row r="12" spans="1:7" x14ac:dyDescent="0.3">
      <c r="A12" s="279" t="s">
        <v>447</v>
      </c>
      <c r="B12" s="279" t="s">
        <v>47</v>
      </c>
      <c r="C12" s="283"/>
      <c r="D12" s="283"/>
      <c r="E12" s="283"/>
      <c r="F12" s="283"/>
      <c r="G12" s="283"/>
    </row>
    <row r="13" spans="1:7" x14ac:dyDescent="0.3">
      <c r="A13" s="279" t="s">
        <v>448</v>
      </c>
      <c r="B13" s="279" t="s">
        <v>48</v>
      </c>
      <c r="C13" s="283"/>
      <c r="D13" s="283"/>
      <c r="E13" s="283"/>
      <c r="F13" s="283"/>
      <c r="G13" s="283"/>
    </row>
    <row r="14" spans="1:7" x14ac:dyDescent="0.3">
      <c r="A14" s="279" t="s">
        <v>449</v>
      </c>
      <c r="B14" s="279" t="s">
        <v>450</v>
      </c>
      <c r="C14" s="283"/>
      <c r="D14" s="283"/>
      <c r="E14" s="283"/>
      <c r="F14" s="283"/>
      <c r="G14" s="283"/>
    </row>
    <row r="15" spans="1:7" x14ac:dyDescent="0.3">
      <c r="A15" s="279" t="s">
        <v>451</v>
      </c>
      <c r="B15" s="279" t="s">
        <v>452</v>
      </c>
      <c r="C15" s="283"/>
      <c r="D15" s="283"/>
      <c r="E15" s="283"/>
      <c r="F15" s="283"/>
      <c r="G15" s="283"/>
    </row>
    <row r="16" spans="1:7" x14ac:dyDescent="0.3">
      <c r="A16" s="279" t="s">
        <v>453</v>
      </c>
      <c r="B16" s="279" t="s">
        <v>454</v>
      </c>
      <c r="C16" s="283"/>
      <c r="D16" s="283"/>
      <c r="E16" s="283"/>
      <c r="F16" s="283"/>
      <c r="G16" s="283"/>
    </row>
    <row r="17" spans="1:7" x14ac:dyDescent="0.3">
      <c r="A17" s="279" t="s">
        <v>455</v>
      </c>
      <c r="B17" s="279" t="s">
        <v>456</v>
      </c>
      <c r="C17" s="283"/>
      <c r="D17" s="283"/>
      <c r="E17" s="283"/>
      <c r="F17" s="283"/>
      <c r="G17" s="283"/>
    </row>
    <row r="18" spans="1:7" x14ac:dyDescent="0.3">
      <c r="A18" s="279" t="s">
        <v>457</v>
      </c>
      <c r="B18" s="279" t="s">
        <v>50</v>
      </c>
      <c r="C18" s="283"/>
      <c r="D18" s="283"/>
      <c r="E18" s="283"/>
      <c r="F18" s="283"/>
      <c r="G18" s="283"/>
    </row>
    <row r="19" spans="1:7" x14ac:dyDescent="0.3">
      <c r="A19" s="279" t="s">
        <v>458</v>
      </c>
      <c r="B19" s="279" t="s">
        <v>459</v>
      </c>
      <c r="C19" s="283"/>
      <c r="D19" s="283"/>
      <c r="E19" s="283"/>
      <c r="F19" s="283"/>
      <c r="G19" s="283"/>
    </row>
    <row r="20" spans="1:7" x14ac:dyDescent="0.3">
      <c r="A20" s="279" t="s">
        <v>460</v>
      </c>
      <c r="B20" s="279" t="s">
        <v>461</v>
      </c>
      <c r="C20" s="283"/>
      <c r="D20" s="283"/>
      <c r="E20" s="283"/>
      <c r="F20" s="283"/>
      <c r="G20" s="283"/>
    </row>
    <row r="21" spans="1:7" x14ac:dyDescent="0.3">
      <c r="A21" s="279" t="s">
        <v>462</v>
      </c>
      <c r="B21" s="279" t="s">
        <v>463</v>
      </c>
      <c r="C21" s="283"/>
      <c r="D21" s="283"/>
      <c r="E21" s="283"/>
      <c r="F21" s="283"/>
      <c r="G21" s="283"/>
    </row>
    <row r="22" spans="1:7" x14ac:dyDescent="0.3">
      <c r="A22" s="279" t="s">
        <v>464</v>
      </c>
      <c r="B22" s="279" t="s">
        <v>465</v>
      </c>
      <c r="C22" s="283"/>
      <c r="D22" s="283"/>
      <c r="E22" s="283"/>
      <c r="F22" s="283"/>
      <c r="G22" s="283"/>
    </row>
    <row r="23" spans="1:7" x14ac:dyDescent="0.3">
      <c r="A23" s="279" t="s">
        <v>466</v>
      </c>
      <c r="B23" s="279" t="s">
        <v>467</v>
      </c>
      <c r="C23" s="283"/>
      <c r="D23" s="283"/>
      <c r="E23" s="283"/>
      <c r="F23" s="283"/>
      <c r="G23" s="283"/>
    </row>
    <row r="24" spans="1:7" x14ac:dyDescent="0.3">
      <c r="A24" s="279" t="s">
        <v>468</v>
      </c>
      <c r="B24" s="279" t="s">
        <v>469</v>
      </c>
      <c r="C24" s="283"/>
      <c r="D24" s="283"/>
      <c r="E24" s="283"/>
      <c r="F24" s="283"/>
      <c r="G24" s="283"/>
    </row>
    <row r="25" spans="1:7" x14ac:dyDescent="0.3">
      <c r="A25" s="279" t="s">
        <v>470</v>
      </c>
      <c r="B25" s="279" t="s">
        <v>471</v>
      </c>
      <c r="C25" s="283"/>
      <c r="D25" s="283"/>
      <c r="E25" s="283"/>
      <c r="F25" s="283"/>
      <c r="G25" s="283"/>
    </row>
    <row r="26" spans="1:7" x14ac:dyDescent="0.3">
      <c r="A26" s="279" t="s">
        <v>472</v>
      </c>
      <c r="B26" s="279" t="s">
        <v>473</v>
      </c>
      <c r="C26" s="283"/>
      <c r="D26" s="283"/>
      <c r="E26" s="283"/>
      <c r="F26" s="283"/>
      <c r="G26" s="283"/>
    </row>
    <row r="27" spans="1:7" x14ac:dyDescent="0.3">
      <c r="A27" s="279" t="s">
        <v>474</v>
      </c>
      <c r="B27" s="279" t="s">
        <v>475</v>
      </c>
      <c r="C27" s="283"/>
      <c r="D27" s="283"/>
      <c r="E27" s="283"/>
      <c r="F27" s="283"/>
      <c r="G27" s="283"/>
    </row>
    <row r="28" spans="1:7" x14ac:dyDescent="0.3">
      <c r="A28" s="279" t="s">
        <v>476</v>
      </c>
      <c r="B28" s="279" t="s">
        <v>477</v>
      </c>
      <c r="C28" s="283"/>
      <c r="D28" s="283"/>
      <c r="E28" s="283"/>
      <c r="F28" s="283"/>
      <c r="G28" s="283"/>
    </row>
    <row r="29" spans="1:7" x14ac:dyDescent="0.3">
      <c r="A29" s="279" t="s">
        <v>478</v>
      </c>
      <c r="B29" s="279" t="s">
        <v>479</v>
      </c>
      <c r="C29" s="283"/>
      <c r="D29" s="283"/>
      <c r="E29" s="283"/>
      <c r="F29" s="283"/>
      <c r="G29" s="283"/>
    </row>
    <row r="30" spans="1:7" x14ac:dyDescent="0.3">
      <c r="A30" s="279" t="s">
        <v>480</v>
      </c>
      <c r="B30" s="279" t="s">
        <v>481</v>
      </c>
      <c r="C30" s="283"/>
      <c r="D30" s="283"/>
      <c r="E30" s="283"/>
      <c r="F30" s="283"/>
      <c r="G30" s="283"/>
    </row>
    <row r="31" spans="1:7" x14ac:dyDescent="0.3">
      <c r="A31" s="279" t="s">
        <v>482</v>
      </c>
      <c r="B31" s="279" t="s">
        <v>483</v>
      </c>
      <c r="C31" s="283"/>
      <c r="D31" s="283"/>
      <c r="E31" s="283"/>
      <c r="F31" s="283"/>
      <c r="G31" s="283"/>
    </row>
    <row r="32" spans="1:7" x14ac:dyDescent="0.3">
      <c r="A32" s="279" t="s">
        <v>484</v>
      </c>
      <c r="B32" s="279" t="s">
        <v>485</v>
      </c>
      <c r="C32" s="283"/>
      <c r="D32" s="283"/>
      <c r="E32" s="283"/>
      <c r="F32" s="283"/>
      <c r="G32" s="283"/>
    </row>
    <row r="33" spans="1:7" x14ac:dyDescent="0.3">
      <c r="A33" s="279" t="s">
        <v>486</v>
      </c>
      <c r="B33" s="279" t="s">
        <v>487</v>
      </c>
      <c r="C33" s="283"/>
      <c r="D33" s="283"/>
      <c r="E33" s="283"/>
      <c r="F33" s="283"/>
      <c r="G33" s="283"/>
    </row>
    <row r="34" spans="1:7" x14ac:dyDescent="0.3">
      <c r="A34" s="279" t="s">
        <v>488</v>
      </c>
      <c r="B34" s="279" t="s">
        <v>489</v>
      </c>
      <c r="C34" s="283"/>
      <c r="D34" s="283"/>
      <c r="E34" s="283"/>
      <c r="F34" s="283"/>
      <c r="G34" s="283"/>
    </row>
    <row r="35" spans="1:7" x14ac:dyDescent="0.3">
      <c r="A35" s="279" t="s">
        <v>490</v>
      </c>
      <c r="B35" s="279" t="s">
        <v>491</v>
      </c>
      <c r="C35" s="283"/>
      <c r="D35" s="283"/>
      <c r="E35" s="283"/>
      <c r="F35" s="283"/>
      <c r="G35" s="283"/>
    </row>
    <row r="36" spans="1:7" x14ac:dyDescent="0.3">
      <c r="A36" s="279" t="s">
        <v>492</v>
      </c>
      <c r="B36" s="279" t="s">
        <v>49</v>
      </c>
      <c r="C36" s="283"/>
      <c r="D36" s="283"/>
      <c r="E36" s="283"/>
      <c r="F36" s="283"/>
      <c r="G36" s="283"/>
    </row>
    <row r="37" spans="1:7" x14ac:dyDescent="0.3">
      <c r="A37" s="279" t="s">
        <v>493</v>
      </c>
      <c r="B37" s="279" t="s">
        <v>45</v>
      </c>
      <c r="C37" s="283"/>
      <c r="D37" s="283"/>
      <c r="E37" s="283"/>
      <c r="F37" s="283"/>
      <c r="G37" s="283"/>
    </row>
    <row r="38" spans="1:7" x14ac:dyDescent="0.3">
      <c r="A38" s="279" t="s">
        <v>494</v>
      </c>
      <c r="B38" s="279" t="s">
        <v>495</v>
      </c>
      <c r="C38" s="283"/>
      <c r="D38" s="283"/>
      <c r="E38" s="283"/>
      <c r="F38" s="283"/>
      <c r="G38" s="283"/>
    </row>
    <row r="39" spans="1:7" x14ac:dyDescent="0.3">
      <c r="A39" s="279" t="s">
        <v>496</v>
      </c>
      <c r="B39" s="279" t="s">
        <v>178</v>
      </c>
      <c r="C39" s="283"/>
      <c r="D39" s="283"/>
      <c r="E39" s="283"/>
      <c r="F39" s="283"/>
      <c r="G39" s="283"/>
    </row>
    <row r="40" spans="1:7" x14ac:dyDescent="0.3">
      <c r="A40" s="279" t="s">
        <v>497</v>
      </c>
      <c r="B40" s="279" t="s">
        <v>498</v>
      </c>
      <c r="C40" s="283"/>
      <c r="D40" s="283"/>
      <c r="E40" s="283"/>
      <c r="F40" s="283"/>
      <c r="G40" s="283"/>
    </row>
    <row r="41" spans="1:7" x14ac:dyDescent="0.3">
      <c r="A41" s="279" t="s">
        <v>499</v>
      </c>
      <c r="B41" s="279" t="s">
        <v>46</v>
      </c>
      <c r="C41" s="283"/>
      <c r="D41" s="283"/>
      <c r="E41" s="283"/>
      <c r="F41" s="283"/>
      <c r="G41" s="283"/>
    </row>
    <row r="42" spans="1:7" x14ac:dyDescent="0.3">
      <c r="A42" s="279" t="s">
        <v>500</v>
      </c>
      <c r="B42" s="279" t="s">
        <v>501</v>
      </c>
      <c r="C42" s="283"/>
      <c r="D42" s="283"/>
      <c r="E42" s="283"/>
      <c r="F42" s="283"/>
      <c r="G42" s="283"/>
    </row>
    <row r="43" spans="1:7" x14ac:dyDescent="0.3">
      <c r="A43" s="279" t="s">
        <v>502</v>
      </c>
      <c r="B43" s="279" t="s">
        <v>503</v>
      </c>
      <c r="C43" s="283"/>
      <c r="D43" s="283"/>
      <c r="E43" s="283"/>
      <c r="F43" s="283"/>
      <c r="G43" s="283"/>
    </row>
    <row r="44" spans="1:7" x14ac:dyDescent="0.3">
      <c r="A44" s="279" t="s">
        <v>504</v>
      </c>
      <c r="B44" s="279" t="s">
        <v>505</v>
      </c>
      <c r="C44" s="283"/>
      <c r="D44" s="283"/>
      <c r="E44" s="283"/>
      <c r="F44" s="283"/>
      <c r="G44" s="283"/>
    </row>
    <row r="45" spans="1:7" x14ac:dyDescent="0.3">
      <c r="A45" s="279" t="s">
        <v>506</v>
      </c>
      <c r="B45" s="279" t="s">
        <v>507</v>
      </c>
      <c r="C45" s="283"/>
      <c r="D45" s="283"/>
      <c r="E45" s="283"/>
      <c r="F45" s="283"/>
      <c r="G45" s="283"/>
    </row>
    <row r="46" spans="1:7" x14ac:dyDescent="0.3">
      <c r="A46" s="279" t="s">
        <v>508</v>
      </c>
      <c r="B46" s="279" t="s">
        <v>509</v>
      </c>
      <c r="C46" s="283"/>
      <c r="D46" s="283"/>
      <c r="E46" s="283"/>
      <c r="F46" s="283"/>
      <c r="G46" s="283"/>
    </row>
    <row r="47" spans="1:7" x14ac:dyDescent="0.3">
      <c r="A47" s="279" t="s">
        <v>510</v>
      </c>
      <c r="B47" s="279" t="s">
        <v>511</v>
      </c>
      <c r="C47" s="283"/>
      <c r="D47" s="283"/>
      <c r="E47" s="283"/>
      <c r="F47" s="283"/>
      <c r="G47" s="283"/>
    </row>
    <row r="48" spans="1:7" x14ac:dyDescent="0.3">
      <c r="A48" s="279" t="s">
        <v>512</v>
      </c>
      <c r="B48" s="279" t="s">
        <v>513</v>
      </c>
      <c r="C48" s="283"/>
      <c r="D48" s="283"/>
      <c r="E48" s="283"/>
      <c r="F48" s="283"/>
      <c r="G48" s="283"/>
    </row>
    <row r="49" spans="1:7" x14ac:dyDescent="0.3">
      <c r="A49" s="279" t="s">
        <v>514</v>
      </c>
      <c r="B49" s="279" t="s">
        <v>515</v>
      </c>
      <c r="C49" s="283"/>
      <c r="D49" s="283"/>
      <c r="E49" s="283"/>
      <c r="F49" s="283"/>
      <c r="G49" s="283"/>
    </row>
    <row r="50" spans="1:7" x14ac:dyDescent="0.3">
      <c r="A50" s="279" t="s">
        <v>516</v>
      </c>
      <c r="B50" s="279" t="s">
        <v>517</v>
      </c>
      <c r="C50" s="283"/>
      <c r="D50" s="283"/>
      <c r="E50" s="283"/>
      <c r="F50" s="283"/>
      <c r="G50" s="283"/>
    </row>
    <row r="51" spans="1:7" x14ac:dyDescent="0.3">
      <c r="A51" s="279" t="s">
        <v>518</v>
      </c>
      <c r="B51" s="279" t="s">
        <v>519</v>
      </c>
      <c r="C51" s="283"/>
      <c r="D51" s="283"/>
      <c r="E51" s="283"/>
      <c r="F51" s="283"/>
      <c r="G51" s="283"/>
    </row>
    <row r="52" spans="1:7" x14ac:dyDescent="0.3">
      <c r="A52" s="279" t="s">
        <v>520</v>
      </c>
      <c r="B52" s="279" t="s">
        <v>521</v>
      </c>
      <c r="C52" s="283"/>
      <c r="D52" s="283"/>
      <c r="E52" s="283"/>
      <c r="F52" s="283"/>
      <c r="G52" s="283"/>
    </row>
    <row r="53" spans="1:7" x14ac:dyDescent="0.3">
      <c r="A53" s="279" t="s">
        <v>522</v>
      </c>
      <c r="B53" s="279" t="s">
        <v>179</v>
      </c>
      <c r="C53" s="283"/>
      <c r="D53" s="283"/>
      <c r="E53" s="283"/>
      <c r="F53" s="283"/>
      <c r="G53" s="283"/>
    </row>
    <row r="54" spans="1:7" x14ac:dyDescent="0.3">
      <c r="A54" s="279" t="s">
        <v>523</v>
      </c>
      <c r="B54" s="279" t="s">
        <v>245</v>
      </c>
      <c r="C54" s="283"/>
      <c r="D54" s="283"/>
      <c r="E54" s="283"/>
      <c r="F54" s="283"/>
      <c r="G54" s="283"/>
    </row>
    <row r="55" spans="1:7" x14ac:dyDescent="0.3">
      <c r="A55" s="279" t="s">
        <v>524</v>
      </c>
      <c r="B55" s="279" t="s">
        <v>525</v>
      </c>
      <c r="C55" s="283"/>
      <c r="D55" s="283"/>
      <c r="E55" s="283"/>
      <c r="F55" s="283"/>
      <c r="G55" s="283"/>
    </row>
    <row r="56" spans="1:7" x14ac:dyDescent="0.3">
      <c r="A56" s="279" t="s">
        <v>526</v>
      </c>
      <c r="B56" s="279" t="s">
        <v>527</v>
      </c>
      <c r="C56" s="283"/>
      <c r="D56" s="283"/>
      <c r="E56" s="283"/>
      <c r="F56" s="283"/>
      <c r="G56" s="283"/>
    </row>
    <row r="57" spans="1:7" x14ac:dyDescent="0.3">
      <c r="A57" s="279" t="s">
        <v>528</v>
      </c>
      <c r="B57" s="279" t="s">
        <v>529</v>
      </c>
      <c r="C57" s="283"/>
      <c r="D57" s="283"/>
      <c r="E57" s="283"/>
      <c r="F57" s="283"/>
      <c r="G57" s="283"/>
    </row>
    <row r="58" spans="1:7" x14ac:dyDescent="0.3">
      <c r="A58" s="279" t="s">
        <v>530</v>
      </c>
      <c r="B58" s="279" t="s">
        <v>44</v>
      </c>
      <c r="C58" s="283"/>
      <c r="D58" s="283"/>
      <c r="E58" s="283"/>
      <c r="F58" s="283"/>
      <c r="G58" s="283"/>
    </row>
    <row r="59" spans="1:7" x14ac:dyDescent="0.3">
      <c r="A59" s="279" t="s">
        <v>531</v>
      </c>
      <c r="B59" s="279" t="s">
        <v>532</v>
      </c>
      <c r="C59" s="283"/>
      <c r="D59" s="283"/>
      <c r="E59" s="283"/>
      <c r="F59" s="283"/>
      <c r="G59" s="283"/>
    </row>
    <row r="60" spans="1:7" x14ac:dyDescent="0.3">
      <c r="A60" s="279" t="s">
        <v>533</v>
      </c>
      <c r="B60" s="279" t="s">
        <v>534</v>
      </c>
      <c r="C60" s="283"/>
      <c r="D60" s="283"/>
      <c r="E60" s="283"/>
      <c r="F60" s="283"/>
      <c r="G60" s="283"/>
    </row>
    <row r="61" spans="1:7" x14ac:dyDescent="0.3">
      <c r="A61" s="279" t="s">
        <v>535</v>
      </c>
      <c r="B61" s="279" t="s">
        <v>536</v>
      </c>
      <c r="C61" s="283"/>
      <c r="D61" s="283"/>
      <c r="E61" s="283"/>
      <c r="F61" s="283"/>
      <c r="G61" s="283"/>
    </row>
    <row r="62" spans="1:7" x14ac:dyDescent="0.3">
      <c r="A62" s="279" t="s">
        <v>537</v>
      </c>
      <c r="B62" s="279" t="s">
        <v>538</v>
      </c>
      <c r="C62" s="283"/>
      <c r="D62" s="283"/>
      <c r="E62" s="283"/>
      <c r="F62" s="283"/>
      <c r="G62" s="283"/>
    </row>
    <row r="63" spans="1:7" x14ac:dyDescent="0.3">
      <c r="A63" s="279" t="s">
        <v>539</v>
      </c>
      <c r="B63" s="279" t="s">
        <v>540</v>
      </c>
      <c r="C63" s="283"/>
      <c r="D63" s="283"/>
      <c r="E63" s="283"/>
      <c r="F63" s="283"/>
      <c r="G63" s="283"/>
    </row>
    <row r="64" spans="1:7" x14ac:dyDescent="0.3">
      <c r="A64" s="279" t="s">
        <v>541</v>
      </c>
      <c r="B64" s="279" t="s">
        <v>542</v>
      </c>
      <c r="C64" s="283"/>
      <c r="D64" s="283"/>
      <c r="E64" s="283"/>
      <c r="F64" s="283"/>
      <c r="G64" s="283"/>
    </row>
    <row r="65" spans="1:7" x14ac:dyDescent="0.3">
      <c r="A65" s="279" t="s">
        <v>543</v>
      </c>
      <c r="B65" s="279" t="s">
        <v>544</v>
      </c>
      <c r="C65" s="283"/>
      <c r="D65" s="283"/>
      <c r="E65" s="283"/>
      <c r="F65" s="283"/>
      <c r="G65" s="283"/>
    </row>
    <row r="66" spans="1:7" x14ac:dyDescent="0.3">
      <c r="A66" s="279" t="s">
        <v>545</v>
      </c>
      <c r="B66" s="279" t="s">
        <v>546</v>
      </c>
      <c r="C66" s="283"/>
      <c r="D66" s="283"/>
      <c r="E66" s="283"/>
      <c r="F66" s="283"/>
      <c r="G66" s="283"/>
    </row>
    <row r="67" spans="1:7" x14ac:dyDescent="0.3">
      <c r="A67" s="279" t="s">
        <v>547</v>
      </c>
      <c r="B67" s="279" t="s">
        <v>244</v>
      </c>
      <c r="C67" s="283"/>
      <c r="D67" s="283"/>
      <c r="E67" s="283"/>
      <c r="F67" s="283"/>
      <c r="G67" s="283"/>
    </row>
    <row r="68" spans="1:7" x14ac:dyDescent="0.3">
      <c r="A68" s="279" t="s">
        <v>548</v>
      </c>
      <c r="B68" s="279" t="s">
        <v>549</v>
      </c>
      <c r="C68" s="283"/>
      <c r="D68" s="283"/>
      <c r="E68" s="283"/>
      <c r="F68" s="283"/>
      <c r="G68" s="283"/>
    </row>
    <row r="69" spans="1:7" x14ac:dyDescent="0.3">
      <c r="A69" s="279" t="s">
        <v>550</v>
      </c>
      <c r="B69" s="279" t="s">
        <v>551</v>
      </c>
      <c r="C69" s="283"/>
      <c r="D69" s="283"/>
      <c r="E69" s="283"/>
      <c r="F69" s="283"/>
      <c r="G69" s="283"/>
    </row>
    <row r="70" spans="1:7" x14ac:dyDescent="0.3">
      <c r="A70" s="279" t="s">
        <v>552</v>
      </c>
      <c r="B70" s="279" t="s">
        <v>553</v>
      </c>
      <c r="C70" s="283"/>
      <c r="D70" s="283"/>
      <c r="E70" s="283"/>
      <c r="F70" s="283"/>
      <c r="G70" s="283"/>
    </row>
    <row r="71" spans="1:7" x14ac:dyDescent="0.3">
      <c r="A71" s="279" t="s">
        <v>554</v>
      </c>
      <c r="B71" s="279" t="s">
        <v>555</v>
      </c>
      <c r="C71" s="283"/>
      <c r="D71" s="283"/>
      <c r="E71" s="283"/>
      <c r="F71" s="283"/>
      <c r="G71" s="283"/>
    </row>
    <row r="72" spans="1:7" x14ac:dyDescent="0.3">
      <c r="A72" s="279" t="s">
        <v>556</v>
      </c>
      <c r="B72" s="279" t="s">
        <v>557</v>
      </c>
      <c r="C72" s="283"/>
      <c r="D72" s="283"/>
      <c r="E72" s="283"/>
      <c r="F72" s="283"/>
      <c r="G72" s="283"/>
    </row>
    <row r="73" spans="1:7" x14ac:dyDescent="0.3">
      <c r="A73" s="279" t="s">
        <v>559</v>
      </c>
      <c r="B73" s="279" t="s">
        <v>560</v>
      </c>
      <c r="C73" s="283"/>
      <c r="D73" s="283"/>
      <c r="E73" s="283"/>
      <c r="F73" s="283"/>
      <c r="G73" s="283"/>
    </row>
    <row r="74" spans="1:7" x14ac:dyDescent="0.3">
      <c r="A74" s="279" t="s">
        <v>561</v>
      </c>
      <c r="B74" s="279" t="s">
        <v>259</v>
      </c>
      <c r="C74" s="283"/>
      <c r="D74" s="283"/>
      <c r="E74" s="283"/>
      <c r="F74" s="283"/>
      <c r="G74" s="283"/>
    </row>
    <row r="75" spans="1:7" x14ac:dyDescent="0.3">
      <c r="A75" s="279" t="s">
        <v>562</v>
      </c>
      <c r="B75" s="279" t="s">
        <v>563</v>
      </c>
      <c r="C75" s="283"/>
      <c r="D75" s="283"/>
      <c r="E75" s="283"/>
      <c r="F75" s="283"/>
      <c r="G75" s="283"/>
    </row>
    <row r="76" spans="1:7" x14ac:dyDescent="0.3">
      <c r="A76" s="279" t="s">
        <v>564</v>
      </c>
      <c r="B76" s="279" t="s">
        <v>565</v>
      </c>
      <c r="C76" s="283"/>
      <c r="D76" s="283"/>
      <c r="E76" s="283"/>
      <c r="F76" s="283"/>
      <c r="G76" s="283"/>
    </row>
    <row r="77" spans="1:7" x14ac:dyDescent="0.3">
      <c r="A77" s="279" t="s">
        <v>566</v>
      </c>
      <c r="B77" s="279" t="s">
        <v>567</v>
      </c>
      <c r="C77" s="283"/>
      <c r="D77" s="283"/>
      <c r="E77" s="283"/>
      <c r="F77" s="283"/>
      <c r="G77" s="283"/>
    </row>
    <row r="78" spans="1:7" x14ac:dyDescent="0.3">
      <c r="A78" s="279" t="s">
        <v>568</v>
      </c>
      <c r="B78" s="279" t="s">
        <v>569</v>
      </c>
      <c r="C78" s="283"/>
      <c r="D78" s="283"/>
      <c r="E78" s="283"/>
      <c r="F78" s="283"/>
      <c r="G78" s="283"/>
    </row>
    <row r="79" spans="1:7" x14ac:dyDescent="0.3">
      <c r="A79" s="279" t="s">
        <v>570</v>
      </c>
      <c r="B79" s="279" t="s">
        <v>571</v>
      </c>
      <c r="C79" s="283"/>
      <c r="D79" s="283"/>
      <c r="E79" s="283"/>
      <c r="F79" s="283"/>
      <c r="G79" s="283"/>
    </row>
    <row r="80" spans="1:7" x14ac:dyDescent="0.3">
      <c r="A80" s="279" t="s">
        <v>572</v>
      </c>
      <c r="B80" s="279" t="s">
        <v>573</v>
      </c>
      <c r="C80" s="283"/>
      <c r="D80" s="283"/>
      <c r="E80" s="283"/>
      <c r="F80" s="283"/>
      <c r="G80" s="283"/>
    </row>
    <row r="81" spans="1:7" x14ac:dyDescent="0.3">
      <c r="A81" s="279" t="s">
        <v>574</v>
      </c>
      <c r="B81" s="279" t="s">
        <v>575</v>
      </c>
      <c r="C81" s="283"/>
      <c r="D81" s="283"/>
      <c r="E81" s="283"/>
      <c r="F81" s="283"/>
      <c r="G81" s="283"/>
    </row>
    <row r="82" spans="1:7" x14ac:dyDescent="0.3">
      <c r="A82" s="279" t="s">
        <v>576</v>
      </c>
      <c r="B82" s="279" t="s">
        <v>180</v>
      </c>
      <c r="C82" s="283"/>
      <c r="D82" s="283"/>
      <c r="E82" s="283"/>
      <c r="F82" s="283"/>
      <c r="G82" s="283"/>
    </row>
    <row r="83" spans="1:7" x14ac:dyDescent="0.3">
      <c r="A83" s="279" t="s">
        <v>577</v>
      </c>
      <c r="B83" s="279" t="s">
        <v>51</v>
      </c>
      <c r="C83" s="283"/>
      <c r="D83" s="283"/>
      <c r="E83" s="283"/>
      <c r="F83" s="283"/>
      <c r="G83" s="283"/>
    </row>
    <row r="84" spans="1:7" x14ac:dyDescent="0.3">
      <c r="A84" s="279" t="s">
        <v>578</v>
      </c>
      <c r="B84" s="279" t="s">
        <v>181</v>
      </c>
      <c r="C84" s="283"/>
      <c r="D84" s="283"/>
      <c r="E84" s="283"/>
      <c r="F84" s="283"/>
      <c r="G84" s="283"/>
    </row>
    <row r="85" spans="1:7" x14ac:dyDescent="0.3">
      <c r="A85" s="279" t="s">
        <v>579</v>
      </c>
      <c r="B85" s="279" t="s">
        <v>580</v>
      </c>
      <c r="C85" s="283"/>
      <c r="D85" s="283"/>
      <c r="E85" s="283"/>
      <c r="F85" s="283"/>
      <c r="G85" s="283"/>
    </row>
    <row r="86" spans="1:7" x14ac:dyDescent="0.3">
      <c r="A86" s="279" t="s">
        <v>581</v>
      </c>
      <c r="B86" s="279" t="s">
        <v>582</v>
      </c>
      <c r="C86" s="283"/>
      <c r="D86" s="283"/>
      <c r="E86" s="283"/>
      <c r="F86" s="283"/>
      <c r="G86" s="283"/>
    </row>
    <row r="87" spans="1:7" x14ac:dyDescent="0.3">
      <c r="A87" s="279" t="s">
        <v>583</v>
      </c>
      <c r="B87" s="279" t="s">
        <v>259</v>
      </c>
      <c r="C87" s="283"/>
      <c r="D87" s="283"/>
      <c r="E87" s="283"/>
      <c r="F87" s="283"/>
      <c r="G87" s="283"/>
    </row>
    <row r="88" spans="1:7" x14ac:dyDescent="0.3">
      <c r="A88" s="279" t="s">
        <v>584</v>
      </c>
      <c r="B88" s="279" t="s">
        <v>53</v>
      </c>
      <c r="C88" s="283"/>
      <c r="D88" s="283"/>
      <c r="E88" s="283"/>
      <c r="F88" s="283"/>
      <c r="G88" s="283"/>
    </row>
    <row r="89" spans="1:7" x14ac:dyDescent="0.3">
      <c r="A89" s="279" t="s">
        <v>585</v>
      </c>
      <c r="B89" s="279" t="s">
        <v>257</v>
      </c>
      <c r="C89" s="283"/>
      <c r="D89" s="283"/>
      <c r="E89" s="283"/>
      <c r="F89" s="283"/>
      <c r="G89" s="283"/>
    </row>
    <row r="90" spans="1:7" x14ac:dyDescent="0.3">
      <c r="A90" s="279" t="s">
        <v>586</v>
      </c>
      <c r="B90" s="279" t="s">
        <v>54</v>
      </c>
      <c r="C90" s="283"/>
      <c r="D90" s="283"/>
      <c r="E90" s="283"/>
      <c r="F90" s="283"/>
      <c r="G90" s="283"/>
    </row>
    <row r="91" spans="1:7" x14ac:dyDescent="0.3">
      <c r="A91" s="279" t="s">
        <v>587</v>
      </c>
      <c r="B91" s="279" t="s">
        <v>588</v>
      </c>
      <c r="C91" s="283"/>
      <c r="D91" s="283"/>
      <c r="E91" s="283"/>
      <c r="F91" s="283"/>
      <c r="G91" s="283"/>
    </row>
    <row r="92" spans="1:7" x14ac:dyDescent="0.3">
      <c r="A92" s="279" t="s">
        <v>589</v>
      </c>
      <c r="B92" s="279" t="s">
        <v>590</v>
      </c>
      <c r="C92" s="283"/>
      <c r="D92" s="283"/>
      <c r="E92" s="283"/>
      <c r="F92" s="283"/>
      <c r="G92" s="283"/>
    </row>
    <row r="93" spans="1:7" x14ac:dyDescent="0.3">
      <c r="A93" s="279" t="s">
        <v>591</v>
      </c>
      <c r="B93" s="279" t="s">
        <v>592</v>
      </c>
      <c r="C93" s="283"/>
      <c r="D93" s="283"/>
      <c r="E93" s="283"/>
      <c r="F93" s="283"/>
      <c r="G93" s="283"/>
    </row>
    <row r="94" spans="1:7" x14ac:dyDescent="0.3">
      <c r="A94" s="279" t="s">
        <v>593</v>
      </c>
      <c r="B94" s="279" t="s">
        <v>563</v>
      </c>
      <c r="C94" s="283"/>
      <c r="D94" s="283"/>
      <c r="E94" s="283"/>
      <c r="F94" s="283"/>
      <c r="G94" s="283"/>
    </row>
    <row r="95" spans="1:7" x14ac:dyDescent="0.3">
      <c r="A95" s="279" t="s">
        <v>594</v>
      </c>
      <c r="B95" s="279" t="s">
        <v>595</v>
      </c>
      <c r="C95" s="283"/>
      <c r="D95" s="283"/>
      <c r="E95" s="283"/>
      <c r="F95" s="283"/>
      <c r="G95" s="283"/>
    </row>
    <row r="96" spans="1:7" x14ac:dyDescent="0.3">
      <c r="A96" s="279" t="s">
        <v>596</v>
      </c>
      <c r="B96" s="279" t="s">
        <v>183</v>
      </c>
      <c r="C96" s="283"/>
      <c r="D96" s="283"/>
      <c r="E96" s="283"/>
      <c r="F96" s="283"/>
      <c r="G96" s="283"/>
    </row>
    <row r="97" spans="1:7" x14ac:dyDescent="0.3">
      <c r="A97" s="279" t="s">
        <v>597</v>
      </c>
      <c r="B97" s="279" t="s">
        <v>598</v>
      </c>
      <c r="C97" s="283"/>
      <c r="D97" s="283"/>
      <c r="E97" s="283"/>
      <c r="F97" s="283"/>
      <c r="G97" s="283"/>
    </row>
    <row r="98" spans="1:7" x14ac:dyDescent="0.3">
      <c r="A98" s="279" t="s">
        <v>599</v>
      </c>
      <c r="B98" s="279" t="s">
        <v>600</v>
      </c>
      <c r="C98" s="283"/>
      <c r="D98" s="283"/>
      <c r="E98" s="283"/>
      <c r="F98" s="283"/>
      <c r="G98" s="283"/>
    </row>
    <row r="99" spans="1:7" x14ac:dyDescent="0.3">
      <c r="A99" s="279" t="s">
        <v>601</v>
      </c>
      <c r="B99" s="279" t="s">
        <v>55</v>
      </c>
      <c r="C99" s="283"/>
      <c r="D99" s="283"/>
      <c r="E99" s="283"/>
      <c r="F99" s="283"/>
      <c r="G99" s="283"/>
    </row>
    <row r="100" spans="1:7" x14ac:dyDescent="0.3">
      <c r="A100" s="279" t="s">
        <v>602</v>
      </c>
      <c r="B100" s="279" t="s">
        <v>569</v>
      </c>
      <c r="C100" s="283"/>
      <c r="D100" s="283"/>
      <c r="E100" s="283"/>
      <c r="F100" s="283"/>
      <c r="G100" s="283"/>
    </row>
    <row r="101" spans="1:7" x14ac:dyDescent="0.3">
      <c r="A101" s="279" t="s">
        <v>603</v>
      </c>
      <c r="B101" s="279" t="s">
        <v>571</v>
      </c>
      <c r="C101" s="283"/>
      <c r="D101" s="283"/>
      <c r="E101" s="283"/>
      <c r="F101" s="283"/>
      <c r="G101" s="283"/>
    </row>
    <row r="102" spans="1:7" x14ac:dyDescent="0.3">
      <c r="A102" s="279" t="s">
        <v>604</v>
      </c>
      <c r="B102" s="279" t="s">
        <v>605</v>
      </c>
      <c r="C102" s="283"/>
      <c r="D102" s="283"/>
      <c r="E102" s="283"/>
      <c r="F102" s="283"/>
      <c r="G102" s="283"/>
    </row>
    <row r="103" spans="1:7" x14ac:dyDescent="0.3">
      <c r="A103" s="279" t="s">
        <v>606</v>
      </c>
      <c r="B103" s="279" t="s">
        <v>607</v>
      </c>
      <c r="C103" s="283"/>
      <c r="D103" s="283"/>
      <c r="E103" s="283"/>
      <c r="F103" s="283"/>
      <c r="G103" s="283"/>
    </row>
    <row r="104" spans="1:7" x14ac:dyDescent="0.3">
      <c r="A104" s="279" t="s">
        <v>608</v>
      </c>
      <c r="B104" s="279" t="s">
        <v>573</v>
      </c>
      <c r="C104" s="283"/>
      <c r="D104" s="283"/>
      <c r="E104" s="283"/>
      <c r="F104" s="283"/>
      <c r="G104" s="283"/>
    </row>
    <row r="105" spans="1:7" x14ac:dyDescent="0.3">
      <c r="A105" s="279" t="s">
        <v>609</v>
      </c>
      <c r="B105" s="279" t="s">
        <v>575</v>
      </c>
      <c r="C105" s="283"/>
      <c r="D105" s="283"/>
      <c r="E105" s="283"/>
      <c r="F105" s="283"/>
      <c r="G105" s="283"/>
    </row>
    <row r="106" spans="1:7" x14ac:dyDescent="0.3">
      <c r="A106" s="279" t="s">
        <v>610</v>
      </c>
      <c r="B106" s="279" t="s">
        <v>181</v>
      </c>
      <c r="C106" s="283"/>
      <c r="D106" s="283"/>
      <c r="E106" s="283"/>
      <c r="F106" s="283"/>
      <c r="G106" s="283"/>
    </row>
    <row r="107" spans="1:7" x14ac:dyDescent="0.3">
      <c r="A107" s="279" t="s">
        <v>611</v>
      </c>
      <c r="B107" s="279" t="s">
        <v>259</v>
      </c>
      <c r="C107" s="283"/>
      <c r="D107" s="283"/>
      <c r="E107" s="283"/>
      <c r="F107" s="283"/>
      <c r="G107" s="283"/>
    </row>
    <row r="108" spans="1:7" x14ac:dyDescent="0.3">
      <c r="A108" s="279" t="s">
        <v>612</v>
      </c>
      <c r="B108" s="279" t="s">
        <v>54</v>
      </c>
      <c r="C108" s="283"/>
      <c r="D108" s="283"/>
      <c r="E108" s="283"/>
      <c r="F108" s="283"/>
      <c r="G108" s="283"/>
    </row>
    <row r="109" spans="1:7" x14ac:dyDescent="0.3">
      <c r="A109" s="279" t="s">
        <v>613</v>
      </c>
      <c r="B109" s="279" t="s">
        <v>614</v>
      </c>
      <c r="C109" s="283"/>
      <c r="D109" s="283"/>
      <c r="E109" s="283"/>
      <c r="F109" s="283"/>
      <c r="G109" s="283"/>
    </row>
    <row r="110" spans="1:7" x14ac:dyDescent="0.3">
      <c r="A110" s="279" t="s">
        <v>615</v>
      </c>
      <c r="B110" s="279" t="s">
        <v>616</v>
      </c>
      <c r="C110" s="283"/>
      <c r="D110" s="283"/>
      <c r="E110" s="283"/>
      <c r="F110" s="283"/>
      <c r="G110" s="283"/>
    </row>
    <row r="111" spans="1:7" x14ac:dyDescent="0.3">
      <c r="A111" s="279" t="s">
        <v>617</v>
      </c>
      <c r="B111" s="279" t="s">
        <v>183</v>
      </c>
      <c r="C111" s="283"/>
      <c r="D111" s="283"/>
      <c r="E111" s="283"/>
      <c r="F111" s="283"/>
      <c r="G111" s="283"/>
    </row>
    <row r="112" spans="1:7" x14ac:dyDescent="0.3">
      <c r="A112" s="279" t="s">
        <v>618</v>
      </c>
      <c r="B112" s="279" t="s">
        <v>55</v>
      </c>
      <c r="C112" s="283"/>
      <c r="D112" s="283"/>
      <c r="E112" s="283"/>
      <c r="F112" s="283"/>
      <c r="G112" s="283"/>
    </row>
    <row r="113" spans="1:7" x14ac:dyDescent="0.3">
      <c r="A113" s="279" t="s">
        <v>619</v>
      </c>
      <c r="B113" s="279" t="s">
        <v>575</v>
      </c>
      <c r="C113" s="283"/>
      <c r="D113" s="283"/>
      <c r="E113" s="283"/>
      <c r="F113" s="283"/>
      <c r="G113" s="283"/>
    </row>
    <row r="114" spans="1:7" x14ac:dyDescent="0.3">
      <c r="A114" s="279" t="s">
        <v>620</v>
      </c>
      <c r="B114" s="279" t="s">
        <v>180</v>
      </c>
      <c r="C114" s="283"/>
      <c r="D114" s="283"/>
      <c r="E114" s="283"/>
      <c r="F114" s="283"/>
      <c r="G114" s="283"/>
    </row>
    <row r="115" spans="1:7" x14ac:dyDescent="0.3">
      <c r="A115" s="279" t="s">
        <v>621</v>
      </c>
      <c r="B115" s="279" t="s">
        <v>51</v>
      </c>
      <c r="C115" s="283"/>
      <c r="D115" s="283"/>
      <c r="E115" s="283"/>
      <c r="F115" s="283"/>
      <c r="G115" s="283"/>
    </row>
    <row r="116" spans="1:7" x14ac:dyDescent="0.3">
      <c r="A116" s="279" t="s">
        <v>622</v>
      </c>
      <c r="B116" s="279" t="s">
        <v>181</v>
      </c>
      <c r="C116" s="283"/>
      <c r="D116" s="283"/>
      <c r="E116" s="283"/>
      <c r="F116" s="283"/>
      <c r="G116" s="283"/>
    </row>
    <row r="117" spans="1:7" x14ac:dyDescent="0.3">
      <c r="A117" s="279" t="s">
        <v>623</v>
      </c>
      <c r="B117" s="279" t="s">
        <v>580</v>
      </c>
      <c r="C117" s="283"/>
      <c r="D117" s="283"/>
      <c r="E117" s="283"/>
      <c r="F117" s="283"/>
      <c r="G117" s="283"/>
    </row>
    <row r="118" spans="1:7" x14ac:dyDescent="0.3">
      <c r="A118" s="279" t="s">
        <v>624</v>
      </c>
      <c r="B118" s="279" t="s">
        <v>582</v>
      </c>
      <c r="C118" s="283"/>
      <c r="D118" s="283"/>
      <c r="E118" s="283"/>
      <c r="F118" s="283"/>
      <c r="G118" s="283"/>
    </row>
    <row r="119" spans="1:7" x14ac:dyDescent="0.3">
      <c r="A119" s="279" t="s">
        <v>625</v>
      </c>
      <c r="B119" s="279" t="s">
        <v>259</v>
      </c>
      <c r="C119" s="283"/>
      <c r="D119" s="283"/>
      <c r="E119" s="283"/>
      <c r="F119" s="283"/>
      <c r="G119" s="283"/>
    </row>
    <row r="120" spans="1:7" x14ac:dyDescent="0.3">
      <c r="A120" s="279" t="s">
        <v>626</v>
      </c>
      <c r="B120" s="279" t="s">
        <v>53</v>
      </c>
      <c r="C120" s="283"/>
      <c r="D120" s="283"/>
      <c r="E120" s="283"/>
      <c r="F120" s="283"/>
      <c r="G120" s="283"/>
    </row>
    <row r="121" spans="1:7" x14ac:dyDescent="0.3">
      <c r="A121" s="279" t="s">
        <v>627</v>
      </c>
      <c r="B121" s="279" t="s">
        <v>628</v>
      </c>
      <c r="C121" s="283"/>
      <c r="D121" s="283"/>
      <c r="E121" s="283"/>
      <c r="F121" s="283"/>
      <c r="G121" s="283"/>
    </row>
    <row r="122" spans="1:7" x14ac:dyDescent="0.3">
      <c r="A122" s="279" t="s">
        <v>629</v>
      </c>
      <c r="B122" s="279" t="s">
        <v>630</v>
      </c>
      <c r="C122" s="283"/>
      <c r="D122" s="283"/>
      <c r="E122" s="283"/>
      <c r="F122" s="283"/>
      <c r="G122" s="283"/>
    </row>
    <row r="123" spans="1:7" x14ac:dyDescent="0.3">
      <c r="A123" s="279" t="s">
        <v>631</v>
      </c>
      <c r="B123" s="279" t="s">
        <v>257</v>
      </c>
      <c r="C123" s="283"/>
      <c r="D123" s="283"/>
      <c r="E123" s="283"/>
      <c r="F123" s="283"/>
      <c r="G123" s="283"/>
    </row>
    <row r="124" spans="1:7" x14ac:dyDescent="0.3">
      <c r="A124" s="279" t="s">
        <v>632</v>
      </c>
      <c r="B124" s="279" t="s">
        <v>54</v>
      </c>
      <c r="C124" s="283"/>
      <c r="D124" s="283"/>
      <c r="E124" s="283"/>
      <c r="F124" s="283"/>
      <c r="G124" s="283"/>
    </row>
    <row r="125" spans="1:7" x14ac:dyDescent="0.3">
      <c r="A125" s="279" t="s">
        <v>633</v>
      </c>
      <c r="B125" s="279" t="s">
        <v>588</v>
      </c>
      <c r="C125" s="283"/>
      <c r="D125" s="283"/>
      <c r="E125" s="283"/>
      <c r="F125" s="283"/>
      <c r="G125" s="283"/>
    </row>
    <row r="126" spans="1:7" x14ac:dyDescent="0.3">
      <c r="A126" s="279" t="s">
        <v>634</v>
      </c>
      <c r="B126" s="279" t="s">
        <v>590</v>
      </c>
      <c r="C126" s="283"/>
      <c r="D126" s="283"/>
      <c r="E126" s="283"/>
      <c r="F126" s="283"/>
      <c r="G126" s="283"/>
    </row>
    <row r="127" spans="1:7" x14ac:dyDescent="0.3">
      <c r="A127" s="279" t="s">
        <v>635</v>
      </c>
      <c r="B127" s="279" t="s">
        <v>592</v>
      </c>
      <c r="C127" s="283"/>
      <c r="D127" s="283"/>
      <c r="E127" s="283"/>
      <c r="F127" s="283"/>
      <c r="G127" s="283"/>
    </row>
    <row r="128" spans="1:7" x14ac:dyDescent="0.3">
      <c r="A128" s="279" t="s">
        <v>636</v>
      </c>
      <c r="B128" s="279" t="s">
        <v>637</v>
      </c>
      <c r="C128" s="283"/>
      <c r="D128" s="283"/>
      <c r="E128" s="283"/>
      <c r="F128" s="283"/>
      <c r="G128" s="283"/>
    </row>
    <row r="129" spans="1:7" x14ac:dyDescent="0.3">
      <c r="A129" s="279" t="s">
        <v>638</v>
      </c>
      <c r="B129" s="279" t="s">
        <v>563</v>
      </c>
      <c r="C129" s="283"/>
      <c r="D129" s="283"/>
      <c r="E129" s="283"/>
      <c r="F129" s="283"/>
      <c r="G129" s="283"/>
    </row>
    <row r="130" spans="1:7" x14ac:dyDescent="0.3">
      <c r="A130" s="279" t="s">
        <v>639</v>
      </c>
      <c r="B130" s="279" t="s">
        <v>595</v>
      </c>
      <c r="C130" s="283"/>
      <c r="D130" s="283"/>
      <c r="E130" s="283"/>
      <c r="F130" s="283"/>
      <c r="G130" s="283"/>
    </row>
    <row r="131" spans="1:7" x14ac:dyDescent="0.3">
      <c r="A131" s="279" t="s">
        <v>640</v>
      </c>
      <c r="B131" s="279" t="s">
        <v>183</v>
      </c>
      <c r="C131" s="283"/>
      <c r="D131" s="283"/>
      <c r="E131" s="283"/>
      <c r="F131" s="283"/>
      <c r="G131" s="283"/>
    </row>
    <row r="132" spans="1:7" x14ac:dyDescent="0.3">
      <c r="A132" s="279" t="s">
        <v>641</v>
      </c>
      <c r="B132" s="279" t="s">
        <v>569</v>
      </c>
      <c r="C132" s="283"/>
      <c r="D132" s="283"/>
      <c r="E132" s="283"/>
      <c r="F132" s="283"/>
      <c r="G132" s="283"/>
    </row>
    <row r="133" spans="1:7" x14ac:dyDescent="0.3">
      <c r="A133" s="279" t="s">
        <v>642</v>
      </c>
      <c r="B133" s="279" t="s">
        <v>571</v>
      </c>
      <c r="C133" s="283"/>
      <c r="D133" s="283"/>
      <c r="E133" s="283"/>
      <c r="F133" s="283"/>
      <c r="G133" s="283"/>
    </row>
    <row r="134" spans="1:7" x14ac:dyDescent="0.3">
      <c r="A134" s="279" t="s">
        <v>643</v>
      </c>
      <c r="B134" s="279" t="s">
        <v>573</v>
      </c>
      <c r="C134" s="283"/>
      <c r="D134" s="283"/>
      <c r="E134" s="283"/>
      <c r="F134" s="283"/>
      <c r="G134" s="283"/>
    </row>
    <row r="135" spans="1:7" x14ac:dyDescent="0.3">
      <c r="A135" s="279" t="s">
        <v>644</v>
      </c>
      <c r="B135" s="279" t="s">
        <v>575</v>
      </c>
      <c r="C135" s="283"/>
      <c r="D135" s="283"/>
      <c r="E135" s="283"/>
      <c r="F135" s="283"/>
      <c r="G135" s="283"/>
    </row>
    <row r="136" spans="1:7" x14ac:dyDescent="0.3">
      <c r="A136" s="279" t="s">
        <v>645</v>
      </c>
      <c r="B136" s="279" t="s">
        <v>646</v>
      </c>
      <c r="C136" s="283"/>
      <c r="D136" s="283"/>
      <c r="E136" s="283"/>
      <c r="F136" s="283"/>
      <c r="G136" s="283"/>
    </row>
    <row r="137" spans="1:7" x14ac:dyDescent="0.3">
      <c r="A137" s="279" t="s">
        <v>647</v>
      </c>
      <c r="B137" s="279" t="s">
        <v>180</v>
      </c>
      <c r="C137" s="283"/>
      <c r="D137" s="283"/>
      <c r="E137" s="283"/>
      <c r="F137" s="283"/>
      <c r="G137" s="283"/>
    </row>
    <row r="138" spans="1:7" x14ac:dyDescent="0.3">
      <c r="A138" s="279" t="s">
        <v>648</v>
      </c>
      <c r="B138" s="279" t="s">
        <v>51</v>
      </c>
      <c r="C138" s="283"/>
      <c r="D138" s="283"/>
      <c r="E138" s="283"/>
      <c r="F138" s="283"/>
      <c r="G138" s="283"/>
    </row>
    <row r="139" spans="1:7" x14ac:dyDescent="0.3">
      <c r="A139" s="279" t="s">
        <v>649</v>
      </c>
      <c r="B139" s="279" t="s">
        <v>580</v>
      </c>
      <c r="C139" s="283"/>
      <c r="D139" s="283"/>
      <c r="E139" s="283"/>
      <c r="F139" s="283"/>
      <c r="G139" s="283"/>
    </row>
    <row r="140" spans="1:7" x14ac:dyDescent="0.3">
      <c r="A140" s="279" t="s">
        <v>650</v>
      </c>
      <c r="B140" s="279" t="s">
        <v>582</v>
      </c>
      <c r="C140" s="283"/>
      <c r="D140" s="283"/>
      <c r="E140" s="283"/>
      <c r="F140" s="283"/>
      <c r="G140" s="283"/>
    </row>
    <row r="141" spans="1:7" x14ac:dyDescent="0.3">
      <c r="A141" s="279" t="s">
        <v>651</v>
      </c>
      <c r="B141" s="279" t="s">
        <v>259</v>
      </c>
      <c r="C141" s="283"/>
      <c r="D141" s="283"/>
      <c r="E141" s="283"/>
      <c r="F141" s="283"/>
      <c r="G141" s="283"/>
    </row>
    <row r="142" spans="1:7" x14ac:dyDescent="0.3">
      <c r="A142" s="279" t="s">
        <v>652</v>
      </c>
      <c r="B142" s="279" t="s">
        <v>53</v>
      </c>
      <c r="C142" s="283"/>
      <c r="D142" s="283"/>
      <c r="E142" s="283"/>
      <c r="F142" s="283"/>
      <c r="G142" s="283"/>
    </row>
    <row r="143" spans="1:7" x14ac:dyDescent="0.3">
      <c r="A143" s="279" t="s">
        <v>653</v>
      </c>
      <c r="B143" s="279" t="s">
        <v>628</v>
      </c>
      <c r="C143" s="283"/>
      <c r="D143" s="283"/>
      <c r="E143" s="283"/>
      <c r="F143" s="283"/>
      <c r="G143" s="283"/>
    </row>
    <row r="144" spans="1:7" x14ac:dyDescent="0.3">
      <c r="A144" s="279" t="s">
        <v>654</v>
      </c>
      <c r="B144" s="279" t="s">
        <v>257</v>
      </c>
      <c r="C144" s="283"/>
      <c r="D144" s="283"/>
      <c r="E144" s="283"/>
      <c r="F144" s="283"/>
      <c r="G144" s="283"/>
    </row>
    <row r="145" spans="1:7" x14ac:dyDescent="0.3">
      <c r="A145" s="279" t="s">
        <v>655</v>
      </c>
      <c r="B145" s="279" t="s">
        <v>54</v>
      </c>
      <c r="C145" s="283"/>
      <c r="D145" s="283"/>
      <c r="E145" s="283"/>
      <c r="F145" s="283"/>
      <c r="G145" s="283"/>
    </row>
    <row r="146" spans="1:7" x14ac:dyDescent="0.3">
      <c r="A146" s="279" t="s">
        <v>656</v>
      </c>
      <c r="B146" s="279" t="s">
        <v>588</v>
      </c>
      <c r="C146" s="283"/>
      <c r="D146" s="283"/>
      <c r="E146" s="283"/>
      <c r="F146" s="283"/>
      <c r="G146" s="283"/>
    </row>
    <row r="147" spans="1:7" x14ac:dyDescent="0.3">
      <c r="A147" s="279" t="s">
        <v>657</v>
      </c>
      <c r="B147" s="279" t="s">
        <v>590</v>
      </c>
      <c r="C147" s="283"/>
      <c r="D147" s="283"/>
      <c r="E147" s="283"/>
      <c r="F147" s="283"/>
      <c r="G147" s="283"/>
    </row>
    <row r="148" spans="1:7" x14ac:dyDescent="0.3">
      <c r="A148" s="279" t="s">
        <v>658</v>
      </c>
      <c r="B148" s="279" t="s">
        <v>592</v>
      </c>
      <c r="C148" s="283"/>
      <c r="D148" s="283"/>
      <c r="E148" s="283"/>
      <c r="F148" s="283"/>
      <c r="G148" s="283"/>
    </row>
    <row r="149" spans="1:7" x14ac:dyDescent="0.3">
      <c r="A149" s="279" t="s">
        <v>659</v>
      </c>
      <c r="B149" s="279" t="s">
        <v>595</v>
      </c>
      <c r="C149" s="283"/>
      <c r="D149" s="283"/>
      <c r="E149" s="283"/>
      <c r="F149" s="283"/>
      <c r="G149" s="283"/>
    </row>
    <row r="150" spans="1:7" x14ac:dyDescent="0.3">
      <c r="A150" s="279" t="s">
        <v>660</v>
      </c>
      <c r="B150" s="279" t="s">
        <v>569</v>
      </c>
      <c r="C150" s="283"/>
      <c r="D150" s="283"/>
      <c r="E150" s="283"/>
      <c r="F150" s="283"/>
      <c r="G150" s="283"/>
    </row>
    <row r="151" spans="1:7" x14ac:dyDescent="0.3">
      <c r="A151" s="279" t="s">
        <v>661</v>
      </c>
      <c r="B151" s="279" t="s">
        <v>571</v>
      </c>
      <c r="C151" s="283"/>
      <c r="D151" s="283"/>
      <c r="E151" s="283"/>
      <c r="F151" s="283"/>
      <c r="G151" s="283"/>
    </row>
    <row r="152" spans="1:7" x14ac:dyDescent="0.3">
      <c r="A152" s="279" t="s">
        <v>662</v>
      </c>
      <c r="B152" s="279" t="s">
        <v>573</v>
      </c>
      <c r="C152" s="283"/>
      <c r="D152" s="283"/>
      <c r="E152" s="283"/>
      <c r="F152" s="283"/>
      <c r="G152" s="283"/>
    </row>
    <row r="153" spans="1:7" x14ac:dyDescent="0.3">
      <c r="A153" s="279" t="s">
        <v>663</v>
      </c>
      <c r="B153" s="279" t="s">
        <v>575</v>
      </c>
      <c r="C153" s="283"/>
      <c r="D153" s="283"/>
      <c r="E153" s="283"/>
      <c r="F153" s="283"/>
      <c r="G153" s="283"/>
    </row>
    <row r="154" spans="1:7" x14ac:dyDescent="0.3">
      <c r="A154" s="279" t="s">
        <v>664</v>
      </c>
      <c r="B154" s="279" t="s">
        <v>665</v>
      </c>
      <c r="C154" s="283"/>
      <c r="D154" s="283"/>
      <c r="E154" s="283"/>
      <c r="F154" s="283"/>
      <c r="G154" s="283"/>
    </row>
    <row r="155" spans="1:7" x14ac:dyDescent="0.3">
      <c r="A155" s="279" t="s">
        <v>666</v>
      </c>
      <c r="B155" s="279" t="s">
        <v>259</v>
      </c>
      <c r="C155" s="283"/>
      <c r="D155" s="283"/>
      <c r="E155" s="283"/>
      <c r="F155" s="283"/>
      <c r="G155" s="283"/>
    </row>
    <row r="156" spans="1:7" x14ac:dyDescent="0.3">
      <c r="A156" s="279" t="s">
        <v>667</v>
      </c>
      <c r="B156" s="279" t="s">
        <v>54</v>
      </c>
      <c r="C156" s="283"/>
      <c r="D156" s="283"/>
      <c r="E156" s="283"/>
      <c r="F156" s="283"/>
      <c r="G156" s="283"/>
    </row>
    <row r="157" spans="1:7" x14ac:dyDescent="0.3">
      <c r="A157" s="279" t="s">
        <v>668</v>
      </c>
      <c r="B157" s="279" t="s">
        <v>669</v>
      </c>
      <c r="C157" s="283"/>
      <c r="D157" s="283"/>
      <c r="E157" s="283"/>
      <c r="F157" s="283"/>
      <c r="G157" s="283"/>
    </row>
    <row r="158" spans="1:7" x14ac:dyDescent="0.3">
      <c r="A158" s="279" t="s">
        <v>670</v>
      </c>
      <c r="B158" s="279" t="s">
        <v>183</v>
      </c>
      <c r="C158" s="283"/>
      <c r="D158" s="283"/>
      <c r="E158" s="283"/>
      <c r="F158" s="283"/>
      <c r="G158" s="283"/>
    </row>
    <row r="159" spans="1:7" x14ac:dyDescent="0.3">
      <c r="A159" s="279" t="s">
        <v>671</v>
      </c>
      <c r="B159" s="279" t="s">
        <v>55</v>
      </c>
      <c r="C159" s="283"/>
      <c r="D159" s="283"/>
      <c r="E159" s="283"/>
      <c r="F159" s="283"/>
      <c r="G159" s="283"/>
    </row>
    <row r="160" spans="1:7" x14ac:dyDescent="0.3">
      <c r="A160" s="279" t="s">
        <v>672</v>
      </c>
      <c r="B160" s="279" t="s">
        <v>330</v>
      </c>
      <c r="C160" s="283"/>
      <c r="D160" s="283"/>
      <c r="E160" s="283"/>
      <c r="F160" s="283"/>
      <c r="G160" s="283"/>
    </row>
    <row r="161" spans="1:7" x14ac:dyDescent="0.3">
      <c r="A161" s="279" t="s">
        <v>673</v>
      </c>
      <c r="B161" s="279" t="s">
        <v>674</v>
      </c>
      <c r="C161" s="283"/>
      <c r="D161" s="283"/>
      <c r="E161" s="283"/>
      <c r="F161" s="283"/>
      <c r="G161" s="283"/>
    </row>
    <row r="162" spans="1:7" x14ac:dyDescent="0.3">
      <c r="A162" s="279" t="s">
        <v>675</v>
      </c>
      <c r="B162" s="279" t="s">
        <v>676</v>
      </c>
      <c r="C162" s="283"/>
      <c r="D162" s="283"/>
      <c r="E162" s="283"/>
      <c r="F162" s="283"/>
      <c r="G162" s="283"/>
    </row>
    <row r="163" spans="1:7" x14ac:dyDescent="0.3">
      <c r="A163" s="279" t="s">
        <v>677</v>
      </c>
      <c r="B163" s="279" t="s">
        <v>317</v>
      </c>
      <c r="C163" s="283"/>
      <c r="D163" s="283"/>
      <c r="E163" s="283"/>
      <c r="F163" s="283"/>
      <c r="G163" s="283"/>
    </row>
    <row r="164" spans="1:7" x14ac:dyDescent="0.3">
      <c r="A164" s="279" t="s">
        <v>678</v>
      </c>
      <c r="B164" s="279" t="s">
        <v>575</v>
      </c>
      <c r="C164" s="283"/>
      <c r="D164" s="283"/>
      <c r="E164" s="283"/>
      <c r="F164" s="283"/>
      <c r="G164" s="283"/>
    </row>
    <row r="165" spans="1:7" x14ac:dyDescent="0.3">
      <c r="A165" s="279" t="s">
        <v>680</v>
      </c>
      <c r="B165" s="279" t="s">
        <v>616</v>
      </c>
      <c r="C165" s="283"/>
      <c r="D165" s="283"/>
      <c r="E165" s="283"/>
      <c r="F165" s="283"/>
      <c r="G165" s="283"/>
    </row>
    <row r="166" spans="1:7" x14ac:dyDescent="0.3">
      <c r="A166" s="279" t="s">
        <v>681</v>
      </c>
      <c r="B166" s="279" t="s">
        <v>682</v>
      </c>
      <c r="C166" s="283"/>
      <c r="D166" s="283"/>
      <c r="E166" s="283"/>
      <c r="F166" s="283"/>
      <c r="G166" s="283"/>
    </row>
    <row r="167" spans="1:7" x14ac:dyDescent="0.3">
      <c r="A167" s="279" t="s">
        <v>683</v>
      </c>
      <c r="B167" s="279" t="s">
        <v>44</v>
      </c>
      <c r="C167" s="283"/>
      <c r="D167" s="283"/>
      <c r="E167" s="283"/>
      <c r="F167" s="283"/>
      <c r="G167" s="283"/>
    </row>
    <row r="168" spans="1:7" x14ac:dyDescent="0.3">
      <c r="A168" s="279" t="s">
        <v>684</v>
      </c>
      <c r="B168" s="279" t="s">
        <v>685</v>
      </c>
      <c r="C168" s="283"/>
      <c r="D168" s="283"/>
      <c r="E168" s="283"/>
      <c r="F168" s="283"/>
      <c r="G168" s="283"/>
    </row>
    <row r="169" spans="1:7" x14ac:dyDescent="0.3">
      <c r="A169" s="279" t="s">
        <v>686</v>
      </c>
      <c r="B169" s="279" t="s">
        <v>687</v>
      </c>
      <c r="C169" s="283"/>
      <c r="D169" s="283"/>
      <c r="E169" s="283"/>
      <c r="F169" s="283"/>
      <c r="G169" s="283"/>
    </row>
    <row r="170" spans="1:7" x14ac:dyDescent="0.3">
      <c r="A170" s="279" t="s">
        <v>688</v>
      </c>
      <c r="B170" s="279" t="s">
        <v>183</v>
      </c>
      <c r="C170" s="283"/>
      <c r="D170" s="283"/>
      <c r="E170" s="283"/>
      <c r="F170" s="283"/>
      <c r="G170" s="283"/>
    </row>
    <row r="171" spans="1:7" x14ac:dyDescent="0.3">
      <c r="A171" s="279" t="s">
        <v>689</v>
      </c>
      <c r="B171" s="279" t="s">
        <v>690</v>
      </c>
      <c r="C171" s="283"/>
      <c r="D171" s="283"/>
      <c r="E171" s="283"/>
      <c r="F171" s="283"/>
      <c r="G171" s="283"/>
    </row>
    <row r="172" spans="1:7" x14ac:dyDescent="0.3">
      <c r="A172" s="279" t="s">
        <v>691</v>
      </c>
      <c r="B172" s="279" t="s">
        <v>692</v>
      </c>
      <c r="C172" s="283"/>
      <c r="D172" s="283"/>
      <c r="E172" s="283"/>
      <c r="F172" s="283"/>
      <c r="G172" s="283"/>
    </row>
    <row r="173" spans="1:7" x14ac:dyDescent="0.3">
      <c r="A173" s="279" t="s">
        <v>693</v>
      </c>
      <c r="B173" s="279" t="s">
        <v>694</v>
      </c>
      <c r="C173" s="283"/>
      <c r="D173" s="283"/>
      <c r="E173" s="283"/>
      <c r="F173" s="283"/>
      <c r="G173" s="283"/>
    </row>
    <row r="174" spans="1:7" x14ac:dyDescent="0.3">
      <c r="A174" s="279" t="s">
        <v>695</v>
      </c>
      <c r="B174" s="279" t="s">
        <v>262</v>
      </c>
      <c r="C174" s="283"/>
      <c r="D174" s="283"/>
      <c r="E174" s="283"/>
      <c r="F174" s="283"/>
      <c r="G174" s="283"/>
    </row>
    <row r="175" spans="1:7" x14ac:dyDescent="0.3">
      <c r="A175" s="279" t="s">
        <v>696</v>
      </c>
      <c r="B175" s="279" t="s">
        <v>697</v>
      </c>
      <c r="C175" s="283"/>
      <c r="D175" s="283"/>
      <c r="E175" s="283"/>
      <c r="F175" s="283"/>
      <c r="G175" s="283"/>
    </row>
    <row r="176" spans="1:7" x14ac:dyDescent="0.3">
      <c r="A176" s="279" t="s">
        <v>698</v>
      </c>
      <c r="B176" s="279" t="s">
        <v>55</v>
      </c>
      <c r="C176" s="283"/>
      <c r="D176" s="283"/>
      <c r="E176" s="283"/>
      <c r="F176" s="283"/>
      <c r="G176" s="283"/>
    </row>
    <row r="177" spans="1:7" x14ac:dyDescent="0.3">
      <c r="A177" s="279" t="s">
        <v>699</v>
      </c>
      <c r="B177" s="279" t="s">
        <v>569</v>
      </c>
      <c r="C177" s="283"/>
      <c r="D177" s="283"/>
      <c r="E177" s="283"/>
      <c r="F177" s="283"/>
      <c r="G177" s="283"/>
    </row>
    <row r="178" spans="1:7" x14ac:dyDescent="0.3">
      <c r="A178" s="279" t="s">
        <v>700</v>
      </c>
      <c r="B178" s="279" t="s">
        <v>571</v>
      </c>
      <c r="C178" s="283"/>
      <c r="D178" s="283"/>
      <c r="E178" s="283"/>
      <c r="F178" s="283"/>
      <c r="G178" s="283"/>
    </row>
    <row r="179" spans="1:7" x14ac:dyDescent="0.3">
      <c r="A179" s="279" t="s">
        <v>701</v>
      </c>
      <c r="B179" s="279" t="s">
        <v>702</v>
      </c>
      <c r="C179" s="283"/>
      <c r="D179" s="283"/>
      <c r="E179" s="283"/>
      <c r="F179" s="283"/>
      <c r="G179" s="283"/>
    </row>
    <row r="180" spans="1:7" x14ac:dyDescent="0.3">
      <c r="A180" s="279" t="s">
        <v>703</v>
      </c>
      <c r="B180" s="279" t="s">
        <v>607</v>
      </c>
      <c r="C180" s="283"/>
      <c r="D180" s="283"/>
      <c r="E180" s="283"/>
      <c r="F180" s="283"/>
      <c r="G180" s="283"/>
    </row>
    <row r="181" spans="1:7" x14ac:dyDescent="0.3">
      <c r="A181" s="279" t="s">
        <v>704</v>
      </c>
      <c r="B181" s="279" t="s">
        <v>705</v>
      </c>
      <c r="C181" s="283"/>
      <c r="D181" s="283"/>
      <c r="E181" s="283"/>
      <c r="F181" s="283"/>
      <c r="G181" s="283"/>
    </row>
    <row r="182" spans="1:7" x14ac:dyDescent="0.3">
      <c r="A182" s="279" t="s">
        <v>706</v>
      </c>
      <c r="B182" s="279" t="s">
        <v>707</v>
      </c>
      <c r="C182" s="283"/>
      <c r="D182" s="283"/>
      <c r="E182" s="283"/>
      <c r="F182" s="283"/>
      <c r="G182" s="283"/>
    </row>
    <row r="183" spans="1:7" x14ac:dyDescent="0.3">
      <c r="A183" s="279" t="s">
        <v>708</v>
      </c>
      <c r="B183" s="279" t="s">
        <v>709</v>
      </c>
      <c r="C183" s="283"/>
      <c r="D183" s="283"/>
      <c r="E183" s="283"/>
      <c r="F183" s="283"/>
      <c r="G183" s="283"/>
    </row>
    <row r="184" spans="1:7" x14ac:dyDescent="0.3">
      <c r="A184" s="279" t="s">
        <v>710</v>
      </c>
      <c r="B184" s="279" t="s">
        <v>261</v>
      </c>
      <c r="C184" s="283"/>
      <c r="D184" s="283"/>
      <c r="E184" s="283"/>
      <c r="F184" s="283"/>
      <c r="G184" s="283"/>
    </row>
    <row r="185" spans="1:7" x14ac:dyDescent="0.3">
      <c r="A185" s="279" t="s">
        <v>711</v>
      </c>
      <c r="B185" s="279" t="s">
        <v>573</v>
      </c>
      <c r="C185" s="283"/>
      <c r="D185" s="283"/>
      <c r="E185" s="283"/>
      <c r="F185" s="283"/>
      <c r="G185" s="283"/>
    </row>
    <row r="186" spans="1:7" x14ac:dyDescent="0.3">
      <c r="A186" s="279" t="s">
        <v>712</v>
      </c>
      <c r="B186" s="279" t="s">
        <v>713</v>
      </c>
      <c r="C186" s="283"/>
      <c r="D186" s="283"/>
      <c r="E186" s="283"/>
      <c r="F186" s="283"/>
      <c r="G186" s="283"/>
    </row>
    <row r="187" spans="1:7" x14ac:dyDescent="0.3">
      <c r="A187" s="279" t="s">
        <v>714</v>
      </c>
      <c r="B187" s="279" t="s">
        <v>575</v>
      </c>
      <c r="C187" s="283"/>
      <c r="D187" s="283"/>
      <c r="E187" s="283"/>
      <c r="F187" s="283"/>
      <c r="G187" s="283"/>
    </row>
    <row r="188" spans="1:7" x14ac:dyDescent="0.3">
      <c r="A188" s="279" t="s">
        <v>715</v>
      </c>
      <c r="B188" s="279" t="s">
        <v>716</v>
      </c>
      <c r="C188" s="283"/>
      <c r="D188" s="283"/>
      <c r="E188" s="283"/>
      <c r="F188" s="283"/>
      <c r="G188" s="283"/>
    </row>
    <row r="189" spans="1:7" x14ac:dyDescent="0.3">
      <c r="A189" s="279" t="s">
        <v>717</v>
      </c>
      <c r="B189" s="279" t="s">
        <v>718</v>
      </c>
      <c r="C189" s="283"/>
      <c r="D189" s="283"/>
      <c r="E189" s="283"/>
      <c r="F189" s="283"/>
      <c r="G189" s="283"/>
    </row>
    <row r="190" spans="1:7" x14ac:dyDescent="0.3">
      <c r="A190" s="279" t="s">
        <v>719</v>
      </c>
      <c r="B190" s="279" t="s">
        <v>720</v>
      </c>
      <c r="C190" s="283"/>
      <c r="D190" s="283"/>
      <c r="E190" s="283"/>
      <c r="F190" s="283"/>
      <c r="G190" s="283"/>
    </row>
    <row r="191" spans="1:7" x14ac:dyDescent="0.3">
      <c r="A191" s="279" t="s">
        <v>721</v>
      </c>
      <c r="B191" s="279" t="s">
        <v>722</v>
      </c>
      <c r="C191" s="283"/>
      <c r="D191" s="283"/>
      <c r="E191" s="283"/>
      <c r="F191" s="283"/>
      <c r="G191" s="283"/>
    </row>
    <row r="192" spans="1:7" x14ac:dyDescent="0.3">
      <c r="A192" s="279" t="s">
        <v>724</v>
      </c>
      <c r="B192" s="279" t="s">
        <v>725</v>
      </c>
      <c r="C192" s="283"/>
      <c r="D192" s="283"/>
      <c r="E192" s="283"/>
      <c r="F192" s="283"/>
      <c r="G192" s="283"/>
    </row>
    <row r="193" spans="1:7" x14ac:dyDescent="0.3">
      <c r="A193" s="279" t="s">
        <v>726</v>
      </c>
      <c r="B193" s="279" t="s">
        <v>727</v>
      </c>
      <c r="C193" s="283"/>
      <c r="D193" s="283"/>
      <c r="E193" s="283"/>
      <c r="F193" s="283"/>
      <c r="G193" s="283"/>
    </row>
    <row r="194" spans="1:7" x14ac:dyDescent="0.3">
      <c r="A194" s="279" t="s">
        <v>728</v>
      </c>
      <c r="B194" s="279" t="s">
        <v>57</v>
      </c>
      <c r="C194" s="283"/>
      <c r="D194" s="283"/>
      <c r="E194" s="283"/>
      <c r="F194" s="283"/>
      <c r="G194" s="283"/>
    </row>
    <row r="195" spans="1:7" x14ac:dyDescent="0.3">
      <c r="A195" s="279" t="s">
        <v>729</v>
      </c>
      <c r="B195" s="279" t="s">
        <v>52</v>
      </c>
      <c r="C195" s="283"/>
      <c r="D195" s="283"/>
      <c r="E195" s="283"/>
      <c r="F195" s="283"/>
      <c r="G195" s="283"/>
    </row>
    <row r="196" spans="1:7" x14ac:dyDescent="0.3">
      <c r="A196" s="279" t="s">
        <v>730</v>
      </c>
      <c r="B196" s="279" t="s">
        <v>256</v>
      </c>
      <c r="C196" s="283"/>
      <c r="D196" s="283"/>
      <c r="E196" s="283"/>
      <c r="F196" s="283"/>
      <c r="G196" s="283"/>
    </row>
    <row r="197" spans="1:7" x14ac:dyDescent="0.3">
      <c r="A197" s="279" t="s">
        <v>731</v>
      </c>
      <c r="B197" s="279" t="s">
        <v>732</v>
      </c>
      <c r="C197" s="283"/>
      <c r="D197" s="283"/>
      <c r="E197" s="283"/>
      <c r="F197" s="283"/>
      <c r="G197" s="283"/>
    </row>
    <row r="198" spans="1:7" x14ac:dyDescent="0.3">
      <c r="A198" s="279" t="s">
        <v>733</v>
      </c>
      <c r="B198" s="279" t="s">
        <v>734</v>
      </c>
      <c r="C198" s="283"/>
      <c r="D198" s="283"/>
      <c r="E198" s="283"/>
      <c r="F198" s="283"/>
      <c r="G198" s="283"/>
    </row>
    <row r="199" spans="1:7" x14ac:dyDescent="0.3">
      <c r="A199" s="279" t="s">
        <v>735</v>
      </c>
      <c r="B199" s="279" t="s">
        <v>736</v>
      </c>
      <c r="C199" s="283"/>
      <c r="D199" s="283"/>
      <c r="E199" s="283"/>
      <c r="F199" s="283"/>
      <c r="G199" s="283"/>
    </row>
    <row r="200" spans="1:7" x14ac:dyDescent="0.3">
      <c r="A200" s="279" t="s">
        <v>737</v>
      </c>
      <c r="B200" s="279" t="s">
        <v>738</v>
      </c>
      <c r="C200" s="283"/>
      <c r="D200" s="283"/>
      <c r="E200" s="283"/>
      <c r="F200" s="283"/>
      <c r="G200" s="283"/>
    </row>
    <row r="201" spans="1:7" x14ac:dyDescent="0.3">
      <c r="A201" s="279" t="s">
        <v>739</v>
      </c>
      <c r="B201" s="279" t="s">
        <v>740</v>
      </c>
      <c r="C201" s="283"/>
      <c r="D201" s="283"/>
      <c r="E201" s="283"/>
      <c r="F201" s="283"/>
      <c r="G201" s="283"/>
    </row>
    <row r="202" spans="1:7" x14ac:dyDescent="0.3">
      <c r="A202" s="279" t="s">
        <v>741</v>
      </c>
      <c r="B202" s="279" t="s">
        <v>742</v>
      </c>
      <c r="C202" s="283"/>
      <c r="D202" s="283"/>
      <c r="E202" s="283"/>
      <c r="F202" s="283"/>
      <c r="G202" s="283"/>
    </row>
    <row r="203" spans="1:7" x14ac:dyDescent="0.3">
      <c r="A203" s="279" t="s">
        <v>743</v>
      </c>
      <c r="B203" s="279" t="s">
        <v>744</v>
      </c>
      <c r="C203" s="283"/>
      <c r="D203" s="283"/>
      <c r="E203" s="283"/>
      <c r="F203" s="283"/>
      <c r="G203" s="283"/>
    </row>
    <row r="204" spans="1:7" x14ac:dyDescent="0.3">
      <c r="A204" s="279" t="s">
        <v>745</v>
      </c>
      <c r="B204" s="279" t="s">
        <v>746</v>
      </c>
      <c r="C204" s="283"/>
      <c r="D204" s="283"/>
      <c r="E204" s="283"/>
      <c r="F204" s="283"/>
      <c r="G204" s="283"/>
    </row>
    <row r="205" spans="1:7" x14ac:dyDescent="0.3">
      <c r="A205" s="279" t="s">
        <v>747</v>
      </c>
      <c r="B205" s="279" t="s">
        <v>259</v>
      </c>
      <c r="C205" s="283"/>
      <c r="D205" s="283"/>
      <c r="E205" s="283"/>
      <c r="F205" s="283"/>
      <c r="G205" s="283"/>
    </row>
    <row r="206" spans="1:7" x14ac:dyDescent="0.3">
      <c r="A206" s="279" t="s">
        <v>748</v>
      </c>
      <c r="B206" s="279" t="s">
        <v>53</v>
      </c>
      <c r="C206" s="283"/>
      <c r="D206" s="283"/>
      <c r="E206" s="283"/>
      <c r="F206" s="283"/>
      <c r="G206" s="283"/>
    </row>
    <row r="207" spans="1:7" x14ac:dyDescent="0.3">
      <c r="A207" s="279" t="s">
        <v>749</v>
      </c>
      <c r="B207" s="279" t="s">
        <v>628</v>
      </c>
      <c r="C207" s="283"/>
      <c r="D207" s="283"/>
      <c r="E207" s="283"/>
      <c r="F207" s="283"/>
      <c r="G207" s="283"/>
    </row>
    <row r="208" spans="1:7" x14ac:dyDescent="0.3">
      <c r="A208" s="279" t="s">
        <v>750</v>
      </c>
      <c r="B208" s="279" t="s">
        <v>257</v>
      </c>
      <c r="C208" s="283"/>
      <c r="D208" s="283"/>
      <c r="E208" s="283"/>
      <c r="F208" s="283"/>
      <c r="G208" s="283"/>
    </row>
    <row r="209" spans="1:7" x14ac:dyDescent="0.3">
      <c r="A209" s="279" t="s">
        <v>751</v>
      </c>
      <c r="B209" s="279" t="s">
        <v>54</v>
      </c>
      <c r="C209" s="283"/>
      <c r="D209" s="283"/>
      <c r="E209" s="283"/>
      <c r="F209" s="283"/>
      <c r="G209" s="283"/>
    </row>
    <row r="210" spans="1:7" x14ac:dyDescent="0.3">
      <c r="A210" s="279" t="s">
        <v>752</v>
      </c>
      <c r="B210" s="279" t="s">
        <v>588</v>
      </c>
      <c r="C210" s="283"/>
      <c r="D210" s="283"/>
      <c r="E210" s="283"/>
      <c r="F210" s="283"/>
      <c r="G210" s="283"/>
    </row>
    <row r="211" spans="1:7" x14ac:dyDescent="0.3">
      <c r="A211" s="279" t="s">
        <v>753</v>
      </c>
      <c r="B211" s="279" t="s">
        <v>590</v>
      </c>
      <c r="C211" s="283"/>
      <c r="D211" s="283"/>
      <c r="E211" s="283"/>
      <c r="F211" s="283"/>
      <c r="G211" s="283"/>
    </row>
    <row r="212" spans="1:7" x14ac:dyDescent="0.3">
      <c r="A212" s="279" t="s">
        <v>754</v>
      </c>
      <c r="B212" s="279" t="s">
        <v>592</v>
      </c>
      <c r="C212" s="283"/>
      <c r="D212" s="283"/>
      <c r="E212" s="283"/>
      <c r="F212" s="283"/>
      <c r="G212" s="283"/>
    </row>
    <row r="213" spans="1:7" x14ac:dyDescent="0.3">
      <c r="A213" s="279" t="s">
        <v>755</v>
      </c>
      <c r="B213" s="279" t="s">
        <v>563</v>
      </c>
      <c r="C213" s="283"/>
      <c r="D213" s="283"/>
      <c r="E213" s="283"/>
      <c r="F213" s="283"/>
      <c r="G213" s="283"/>
    </row>
    <row r="214" spans="1:7" x14ac:dyDescent="0.3">
      <c r="A214" s="279" t="s">
        <v>756</v>
      </c>
      <c r="B214" s="279" t="s">
        <v>595</v>
      </c>
      <c r="C214" s="283"/>
      <c r="D214" s="283"/>
      <c r="E214" s="283"/>
      <c r="F214" s="283"/>
      <c r="G214" s="283"/>
    </row>
    <row r="215" spans="1:7" x14ac:dyDescent="0.3">
      <c r="A215" s="279" t="s">
        <v>757</v>
      </c>
      <c r="B215" s="279" t="s">
        <v>682</v>
      </c>
      <c r="C215" s="283"/>
      <c r="D215" s="283"/>
      <c r="E215" s="283"/>
      <c r="F215" s="283"/>
      <c r="G215" s="283"/>
    </row>
    <row r="216" spans="1:7" x14ac:dyDescent="0.3">
      <c r="A216" s="279" t="s">
        <v>758</v>
      </c>
      <c r="B216" s="279" t="s">
        <v>759</v>
      </c>
      <c r="C216" s="283"/>
      <c r="D216" s="283"/>
      <c r="E216" s="283"/>
      <c r="F216" s="283"/>
      <c r="G216" s="283"/>
    </row>
    <row r="217" spans="1:7" x14ac:dyDescent="0.3">
      <c r="A217" s="279" t="s">
        <v>760</v>
      </c>
      <c r="B217" s="279" t="s">
        <v>761</v>
      </c>
      <c r="C217" s="283"/>
      <c r="D217" s="283"/>
      <c r="E217" s="283"/>
      <c r="F217" s="283"/>
      <c r="G217" s="283"/>
    </row>
    <row r="218" spans="1:7" x14ac:dyDescent="0.3">
      <c r="A218" s="279" t="s">
        <v>762</v>
      </c>
      <c r="B218" s="279" t="s">
        <v>763</v>
      </c>
      <c r="C218" s="283"/>
      <c r="D218" s="283"/>
      <c r="E218" s="283"/>
      <c r="F218" s="283"/>
      <c r="G218" s="283"/>
    </row>
    <row r="219" spans="1:7" x14ac:dyDescent="0.3">
      <c r="A219" s="279" t="s">
        <v>764</v>
      </c>
      <c r="B219" s="279" t="s">
        <v>765</v>
      </c>
      <c r="C219" s="283"/>
      <c r="D219" s="283"/>
      <c r="E219" s="283"/>
      <c r="F219" s="283"/>
      <c r="G219" s="283"/>
    </row>
    <row r="220" spans="1:7" x14ac:dyDescent="0.3">
      <c r="A220" s="279" t="s">
        <v>766</v>
      </c>
      <c r="B220" s="279" t="s">
        <v>258</v>
      </c>
      <c r="C220" s="283"/>
      <c r="D220" s="283"/>
      <c r="E220" s="283"/>
      <c r="F220" s="283"/>
      <c r="G220" s="283"/>
    </row>
    <row r="221" spans="1:7" x14ac:dyDescent="0.3">
      <c r="A221" s="279" t="s">
        <v>767</v>
      </c>
      <c r="B221" s="279" t="s">
        <v>685</v>
      </c>
      <c r="C221" s="283"/>
      <c r="D221" s="283"/>
      <c r="E221" s="283"/>
      <c r="F221" s="283"/>
      <c r="G221" s="283"/>
    </row>
    <row r="222" spans="1:7" x14ac:dyDescent="0.3">
      <c r="A222" s="279" t="s">
        <v>768</v>
      </c>
      <c r="B222" s="279" t="s">
        <v>769</v>
      </c>
      <c r="C222" s="283"/>
      <c r="D222" s="283"/>
      <c r="E222" s="283"/>
      <c r="F222" s="283"/>
      <c r="G222" s="283"/>
    </row>
    <row r="223" spans="1:7" x14ac:dyDescent="0.3">
      <c r="A223" s="279" t="s">
        <v>770</v>
      </c>
      <c r="B223" s="279" t="s">
        <v>183</v>
      </c>
      <c r="C223" s="283"/>
      <c r="D223" s="283"/>
      <c r="E223" s="283"/>
      <c r="F223" s="283"/>
      <c r="G223" s="283"/>
    </row>
    <row r="224" spans="1:7" x14ac:dyDescent="0.3">
      <c r="A224" s="279" t="s">
        <v>771</v>
      </c>
      <c r="B224" s="279" t="s">
        <v>772</v>
      </c>
      <c r="C224" s="283"/>
      <c r="D224" s="283"/>
      <c r="E224" s="283"/>
      <c r="F224" s="283"/>
      <c r="G224" s="283"/>
    </row>
    <row r="225" spans="1:7" x14ac:dyDescent="0.3">
      <c r="A225" s="279" t="s">
        <v>773</v>
      </c>
      <c r="B225" s="279" t="s">
        <v>262</v>
      </c>
      <c r="C225" s="283"/>
      <c r="D225" s="283"/>
      <c r="E225" s="283"/>
      <c r="F225" s="283"/>
      <c r="G225" s="283"/>
    </row>
    <row r="226" spans="1:7" x14ac:dyDescent="0.3">
      <c r="A226" s="279" t="s">
        <v>774</v>
      </c>
      <c r="B226" s="279" t="s">
        <v>697</v>
      </c>
      <c r="C226" s="283"/>
      <c r="D226" s="283"/>
      <c r="E226" s="283"/>
      <c r="F226" s="283"/>
      <c r="G226" s="283"/>
    </row>
    <row r="227" spans="1:7" x14ac:dyDescent="0.3">
      <c r="A227" s="279" t="s">
        <v>775</v>
      </c>
      <c r="B227" s="279" t="s">
        <v>55</v>
      </c>
      <c r="C227" s="283"/>
      <c r="D227" s="283"/>
      <c r="E227" s="283"/>
      <c r="F227" s="283"/>
      <c r="G227" s="283"/>
    </row>
    <row r="228" spans="1:7" x14ac:dyDescent="0.3">
      <c r="A228" s="279" t="s">
        <v>776</v>
      </c>
      <c r="B228" s="279" t="s">
        <v>569</v>
      </c>
      <c r="C228" s="283"/>
      <c r="D228" s="283"/>
      <c r="E228" s="283"/>
      <c r="F228" s="283"/>
      <c r="G228" s="283"/>
    </row>
    <row r="229" spans="1:7" x14ac:dyDescent="0.3">
      <c r="A229" s="279" t="s">
        <v>777</v>
      </c>
      <c r="B229" s="279" t="s">
        <v>571</v>
      </c>
      <c r="C229" s="283"/>
      <c r="D229" s="283"/>
      <c r="E229" s="283"/>
      <c r="F229" s="283"/>
      <c r="G229" s="283"/>
    </row>
    <row r="230" spans="1:7" x14ac:dyDescent="0.3">
      <c r="A230" s="279" t="s">
        <v>778</v>
      </c>
      <c r="B230" s="279" t="s">
        <v>261</v>
      </c>
      <c r="C230" s="283"/>
      <c r="D230" s="283"/>
      <c r="E230" s="283"/>
      <c r="F230" s="283"/>
      <c r="G230" s="283"/>
    </row>
    <row r="231" spans="1:7" x14ac:dyDescent="0.3">
      <c r="A231" s="279" t="s">
        <v>779</v>
      </c>
      <c r="B231" s="279" t="s">
        <v>317</v>
      </c>
      <c r="C231" s="283"/>
      <c r="D231" s="283"/>
      <c r="E231" s="283"/>
      <c r="F231" s="283"/>
      <c r="G231" s="283"/>
    </row>
    <row r="232" spans="1:7" x14ac:dyDescent="0.3">
      <c r="A232" s="279" t="s">
        <v>780</v>
      </c>
      <c r="B232" s="279" t="s">
        <v>781</v>
      </c>
      <c r="C232" s="283"/>
      <c r="D232" s="283"/>
      <c r="E232" s="283"/>
      <c r="F232" s="283"/>
      <c r="G232" s="283"/>
    </row>
    <row r="233" spans="1:7" x14ac:dyDescent="0.3">
      <c r="A233" s="279" t="s">
        <v>782</v>
      </c>
      <c r="B233" s="279" t="s">
        <v>783</v>
      </c>
      <c r="C233" s="283"/>
      <c r="D233" s="283"/>
      <c r="E233" s="283"/>
      <c r="F233" s="283"/>
      <c r="G233" s="283"/>
    </row>
    <row r="234" spans="1:7" x14ac:dyDescent="0.3">
      <c r="A234" s="279" t="s">
        <v>784</v>
      </c>
      <c r="B234" s="279" t="s">
        <v>573</v>
      </c>
      <c r="C234" s="283"/>
      <c r="D234" s="283"/>
      <c r="E234" s="283"/>
      <c r="F234" s="283"/>
      <c r="G234" s="283"/>
    </row>
    <row r="235" spans="1:7" x14ac:dyDescent="0.3">
      <c r="A235" s="279" t="s">
        <v>785</v>
      </c>
      <c r="B235" s="279" t="s">
        <v>786</v>
      </c>
      <c r="C235" s="283"/>
      <c r="D235" s="283"/>
      <c r="E235" s="283"/>
      <c r="F235" s="283"/>
      <c r="G235" s="283"/>
    </row>
    <row r="236" spans="1:7" x14ac:dyDescent="0.3">
      <c r="A236" s="279" t="s">
        <v>787</v>
      </c>
      <c r="B236" s="279" t="s">
        <v>575</v>
      </c>
      <c r="C236" s="283"/>
      <c r="D236" s="283"/>
      <c r="E236" s="283"/>
      <c r="F236" s="283"/>
      <c r="G236" s="283"/>
    </row>
    <row r="237" spans="1:7" x14ac:dyDescent="0.3">
      <c r="A237" s="279" t="s">
        <v>788</v>
      </c>
      <c r="B237" s="279" t="s">
        <v>789</v>
      </c>
      <c r="C237" s="283"/>
      <c r="D237" s="283"/>
      <c r="E237" s="283"/>
      <c r="F237" s="283"/>
      <c r="G237" s="283"/>
    </row>
    <row r="238" spans="1:7" x14ac:dyDescent="0.3">
      <c r="A238" s="279" t="s">
        <v>790</v>
      </c>
      <c r="B238" s="279" t="s">
        <v>791</v>
      </c>
      <c r="C238" s="283"/>
      <c r="D238" s="283"/>
      <c r="E238" s="283"/>
      <c r="F238" s="283"/>
      <c r="G238" s="283"/>
    </row>
    <row r="239" spans="1:7" x14ac:dyDescent="0.3">
      <c r="A239" s="279" t="s">
        <v>792</v>
      </c>
      <c r="B239" s="279" t="s">
        <v>722</v>
      </c>
      <c r="C239" s="283"/>
      <c r="D239" s="283"/>
      <c r="E239" s="283"/>
      <c r="F239" s="283"/>
      <c r="G239" s="283"/>
    </row>
    <row r="240" spans="1:7" x14ac:dyDescent="0.3">
      <c r="A240" s="279" t="s">
        <v>793</v>
      </c>
      <c r="B240" s="279" t="s">
        <v>794</v>
      </c>
      <c r="C240" s="283"/>
      <c r="D240" s="283"/>
      <c r="E240" s="283"/>
      <c r="F240" s="283"/>
      <c r="G240" s="283"/>
    </row>
    <row r="241" spans="1:7" x14ac:dyDescent="0.3">
      <c r="A241" s="279" t="s">
        <v>795</v>
      </c>
      <c r="B241" s="279" t="s">
        <v>180</v>
      </c>
      <c r="C241" s="283"/>
      <c r="D241" s="283"/>
      <c r="E241" s="283"/>
      <c r="F241" s="283"/>
      <c r="G241" s="283"/>
    </row>
    <row r="242" spans="1:7" x14ac:dyDescent="0.3">
      <c r="A242" s="279" t="s">
        <v>796</v>
      </c>
      <c r="B242" s="279" t="s">
        <v>51</v>
      </c>
      <c r="C242" s="283"/>
      <c r="D242" s="283"/>
      <c r="E242" s="283"/>
      <c r="F242" s="283"/>
      <c r="G242" s="283"/>
    </row>
    <row r="243" spans="1:7" x14ac:dyDescent="0.3">
      <c r="A243" s="279" t="s">
        <v>797</v>
      </c>
      <c r="B243" s="279" t="s">
        <v>181</v>
      </c>
      <c r="C243" s="283"/>
      <c r="D243" s="283"/>
      <c r="E243" s="283"/>
      <c r="F243" s="283"/>
      <c r="G243" s="283"/>
    </row>
    <row r="244" spans="1:7" x14ac:dyDescent="0.3">
      <c r="A244" s="279" t="s">
        <v>798</v>
      </c>
      <c r="B244" s="279" t="s">
        <v>580</v>
      </c>
      <c r="C244" s="283"/>
      <c r="D244" s="283"/>
      <c r="E244" s="283"/>
      <c r="F244" s="283"/>
      <c r="G244" s="283"/>
    </row>
    <row r="245" spans="1:7" x14ac:dyDescent="0.3">
      <c r="A245" s="279" t="s">
        <v>799</v>
      </c>
      <c r="B245" s="279" t="s">
        <v>800</v>
      </c>
      <c r="C245" s="283"/>
      <c r="D245" s="283"/>
      <c r="E245" s="283"/>
      <c r="F245" s="283"/>
      <c r="G245" s="283"/>
    </row>
    <row r="246" spans="1:7" x14ac:dyDescent="0.3">
      <c r="A246" s="279" t="s">
        <v>801</v>
      </c>
      <c r="B246" s="279" t="s">
        <v>725</v>
      </c>
      <c r="C246" s="283"/>
      <c r="D246" s="283"/>
      <c r="E246" s="283"/>
      <c r="F246" s="283"/>
      <c r="G246" s="283"/>
    </row>
    <row r="247" spans="1:7" x14ac:dyDescent="0.3">
      <c r="A247" s="279" t="s">
        <v>802</v>
      </c>
      <c r="B247" s="279" t="s">
        <v>736</v>
      </c>
      <c r="C247" s="283"/>
      <c r="D247" s="283"/>
      <c r="E247" s="283"/>
      <c r="F247" s="283"/>
      <c r="G247" s="283"/>
    </row>
    <row r="248" spans="1:7" x14ac:dyDescent="0.3">
      <c r="A248" s="279" t="s">
        <v>803</v>
      </c>
      <c r="B248" s="279" t="s">
        <v>804</v>
      </c>
      <c r="C248" s="283"/>
      <c r="D248" s="283"/>
      <c r="E248" s="283"/>
      <c r="F248" s="283"/>
      <c r="G248" s="283"/>
    </row>
    <row r="249" spans="1:7" x14ac:dyDescent="0.3">
      <c r="A249" s="279" t="s">
        <v>805</v>
      </c>
      <c r="B249" s="279" t="s">
        <v>259</v>
      </c>
      <c r="C249" s="283"/>
      <c r="D249" s="283"/>
      <c r="E249" s="283"/>
      <c r="F249" s="283"/>
      <c r="G249" s="283"/>
    </row>
    <row r="250" spans="1:7" x14ac:dyDescent="0.3">
      <c r="A250" s="279" t="s">
        <v>806</v>
      </c>
      <c r="B250" s="279" t="s">
        <v>53</v>
      </c>
      <c r="C250" s="283"/>
      <c r="D250" s="283"/>
      <c r="E250" s="283"/>
      <c r="F250" s="283"/>
      <c r="G250" s="283"/>
    </row>
    <row r="251" spans="1:7" x14ac:dyDescent="0.3">
      <c r="A251" s="279" t="s">
        <v>807</v>
      </c>
      <c r="B251" s="279" t="s">
        <v>628</v>
      </c>
      <c r="C251" s="283"/>
      <c r="D251" s="283"/>
      <c r="E251" s="283"/>
      <c r="F251" s="283"/>
      <c r="G251" s="283"/>
    </row>
    <row r="252" spans="1:7" x14ac:dyDescent="0.3">
      <c r="A252" s="279" t="s">
        <v>808</v>
      </c>
      <c r="B252" s="279" t="s">
        <v>257</v>
      </c>
      <c r="C252" s="283"/>
      <c r="D252" s="283"/>
      <c r="E252" s="283"/>
      <c r="F252" s="283"/>
      <c r="G252" s="283"/>
    </row>
    <row r="253" spans="1:7" x14ac:dyDescent="0.3">
      <c r="A253" s="279" t="s">
        <v>809</v>
      </c>
      <c r="B253" s="279" t="s">
        <v>54</v>
      </c>
      <c r="C253" s="283"/>
      <c r="D253" s="283"/>
      <c r="E253" s="283"/>
      <c r="F253" s="283"/>
      <c r="G253" s="283"/>
    </row>
    <row r="254" spans="1:7" x14ac:dyDescent="0.3">
      <c r="A254" s="279" t="s">
        <v>810</v>
      </c>
      <c r="B254" s="279" t="s">
        <v>588</v>
      </c>
      <c r="C254" s="283"/>
      <c r="D254" s="283"/>
      <c r="E254" s="283"/>
      <c r="F254" s="283"/>
      <c r="G254" s="283"/>
    </row>
    <row r="255" spans="1:7" x14ac:dyDescent="0.3">
      <c r="A255" s="279" t="s">
        <v>811</v>
      </c>
      <c r="B255" s="279" t="s">
        <v>812</v>
      </c>
      <c r="C255" s="283"/>
      <c r="D255" s="283"/>
      <c r="E255" s="283"/>
      <c r="F255" s="283"/>
      <c r="G255" s="283"/>
    </row>
    <row r="256" spans="1:7" x14ac:dyDescent="0.3">
      <c r="A256" s="279" t="s">
        <v>813</v>
      </c>
      <c r="B256" s="279" t="s">
        <v>592</v>
      </c>
      <c r="C256" s="283"/>
      <c r="D256" s="283"/>
      <c r="E256" s="283"/>
      <c r="F256" s="283"/>
      <c r="G256" s="283"/>
    </row>
    <row r="257" spans="1:7" x14ac:dyDescent="0.3">
      <c r="A257" s="279" t="s">
        <v>814</v>
      </c>
      <c r="B257" s="279" t="s">
        <v>637</v>
      </c>
      <c r="C257" s="283"/>
      <c r="D257" s="283"/>
      <c r="E257" s="283"/>
      <c r="F257" s="283"/>
      <c r="G257" s="283"/>
    </row>
    <row r="258" spans="1:7" x14ac:dyDescent="0.3">
      <c r="A258" s="279" t="s">
        <v>815</v>
      </c>
      <c r="B258" s="279" t="s">
        <v>563</v>
      </c>
      <c r="C258" s="283"/>
      <c r="D258" s="283"/>
      <c r="E258" s="283"/>
      <c r="F258" s="283"/>
      <c r="G258" s="283"/>
    </row>
    <row r="259" spans="1:7" x14ac:dyDescent="0.3">
      <c r="A259" s="279" t="s">
        <v>816</v>
      </c>
      <c r="B259" s="279" t="s">
        <v>595</v>
      </c>
      <c r="C259" s="283"/>
      <c r="D259" s="283"/>
      <c r="E259" s="283"/>
      <c r="F259" s="283"/>
      <c r="G259" s="283"/>
    </row>
    <row r="260" spans="1:7" x14ac:dyDescent="0.3">
      <c r="A260" s="279" t="s">
        <v>817</v>
      </c>
      <c r="B260" s="279" t="s">
        <v>682</v>
      </c>
      <c r="C260" s="283"/>
      <c r="D260" s="283"/>
      <c r="E260" s="283"/>
      <c r="F260" s="283"/>
      <c r="G260" s="283"/>
    </row>
    <row r="261" spans="1:7" x14ac:dyDescent="0.3">
      <c r="A261" s="279" t="s">
        <v>818</v>
      </c>
      <c r="B261" s="279" t="s">
        <v>761</v>
      </c>
      <c r="C261" s="283"/>
      <c r="D261" s="283"/>
      <c r="E261" s="283"/>
      <c r="F261" s="283"/>
      <c r="G261" s="283"/>
    </row>
    <row r="262" spans="1:7" x14ac:dyDescent="0.3">
      <c r="A262" s="279" t="s">
        <v>819</v>
      </c>
      <c r="B262" s="279" t="s">
        <v>765</v>
      </c>
      <c r="C262" s="283"/>
      <c r="D262" s="283"/>
      <c r="E262" s="283"/>
      <c r="F262" s="283"/>
      <c r="G262" s="283"/>
    </row>
    <row r="263" spans="1:7" x14ac:dyDescent="0.3">
      <c r="A263" s="279" t="s">
        <v>820</v>
      </c>
      <c r="B263" s="279" t="s">
        <v>258</v>
      </c>
      <c r="C263" s="283"/>
      <c r="D263" s="283"/>
      <c r="E263" s="283"/>
      <c r="F263" s="283"/>
      <c r="G263" s="283"/>
    </row>
    <row r="264" spans="1:7" x14ac:dyDescent="0.3">
      <c r="A264" s="279" t="s">
        <v>821</v>
      </c>
      <c r="B264" s="279" t="s">
        <v>685</v>
      </c>
      <c r="C264" s="283"/>
      <c r="D264" s="283"/>
      <c r="E264" s="283"/>
      <c r="F264" s="283"/>
      <c r="G264" s="283"/>
    </row>
    <row r="265" spans="1:7" x14ac:dyDescent="0.3">
      <c r="A265" s="279" t="s">
        <v>822</v>
      </c>
      <c r="B265" s="279" t="s">
        <v>183</v>
      </c>
      <c r="C265" s="283"/>
      <c r="D265" s="283"/>
      <c r="E265" s="283"/>
      <c r="F265" s="283"/>
      <c r="G265" s="283"/>
    </row>
    <row r="266" spans="1:7" x14ac:dyDescent="0.3">
      <c r="A266" s="279" t="s">
        <v>823</v>
      </c>
      <c r="B266" s="279" t="s">
        <v>824</v>
      </c>
      <c r="C266" s="283"/>
      <c r="D266" s="283"/>
      <c r="E266" s="283"/>
      <c r="F266" s="283"/>
      <c r="G266" s="283"/>
    </row>
    <row r="267" spans="1:7" x14ac:dyDescent="0.3">
      <c r="A267" s="279" t="s">
        <v>825</v>
      </c>
      <c r="B267" s="279" t="s">
        <v>600</v>
      </c>
      <c r="C267" s="283"/>
      <c r="D267" s="283"/>
      <c r="E267" s="283"/>
      <c r="F267" s="283"/>
      <c r="G267" s="283"/>
    </row>
    <row r="268" spans="1:7" x14ac:dyDescent="0.3">
      <c r="A268" s="279" t="s">
        <v>826</v>
      </c>
      <c r="B268" s="279" t="s">
        <v>262</v>
      </c>
      <c r="C268" s="283"/>
      <c r="D268" s="283"/>
      <c r="E268" s="283"/>
      <c r="F268" s="283"/>
      <c r="G268" s="283"/>
    </row>
    <row r="269" spans="1:7" x14ac:dyDescent="0.3">
      <c r="A269" s="279" t="s">
        <v>827</v>
      </c>
      <c r="B269" s="279" t="s">
        <v>697</v>
      </c>
      <c r="C269" s="283"/>
      <c r="D269" s="283"/>
      <c r="E269" s="283"/>
      <c r="F269" s="283"/>
      <c r="G269" s="283"/>
    </row>
    <row r="270" spans="1:7" x14ac:dyDescent="0.3">
      <c r="A270" s="279" t="s">
        <v>828</v>
      </c>
      <c r="B270" s="279" t="s">
        <v>55</v>
      </c>
      <c r="C270" s="283"/>
      <c r="D270" s="283"/>
      <c r="E270" s="283"/>
      <c r="F270" s="283"/>
      <c r="G270" s="283"/>
    </row>
    <row r="271" spans="1:7" x14ac:dyDescent="0.3">
      <c r="A271" s="279" t="s">
        <v>829</v>
      </c>
      <c r="B271" s="279" t="s">
        <v>830</v>
      </c>
      <c r="C271" s="283"/>
      <c r="D271" s="283"/>
      <c r="E271" s="283"/>
      <c r="F271" s="283"/>
      <c r="G271" s="283"/>
    </row>
    <row r="272" spans="1:7" x14ac:dyDescent="0.3">
      <c r="A272" s="279" t="s">
        <v>831</v>
      </c>
      <c r="B272" s="279" t="s">
        <v>569</v>
      </c>
      <c r="C272" s="283"/>
      <c r="D272" s="283"/>
      <c r="E272" s="283"/>
      <c r="F272" s="283"/>
      <c r="G272" s="283"/>
    </row>
    <row r="273" spans="1:7" x14ac:dyDescent="0.3">
      <c r="A273" s="279" t="s">
        <v>832</v>
      </c>
      <c r="B273" s="279" t="s">
        <v>571</v>
      </c>
      <c r="C273" s="283"/>
      <c r="D273" s="283"/>
      <c r="E273" s="283"/>
      <c r="F273" s="283"/>
      <c r="G273" s="283"/>
    </row>
    <row r="274" spans="1:7" x14ac:dyDescent="0.3">
      <c r="A274" s="279" t="s">
        <v>833</v>
      </c>
      <c r="B274" s="279" t="s">
        <v>261</v>
      </c>
      <c r="C274" s="283"/>
      <c r="D274" s="283"/>
      <c r="E274" s="283"/>
      <c r="F274" s="283"/>
      <c r="G274" s="283"/>
    </row>
    <row r="275" spans="1:7" x14ac:dyDescent="0.3">
      <c r="A275" s="279" t="s">
        <v>834</v>
      </c>
      <c r="B275" s="279" t="s">
        <v>330</v>
      </c>
      <c r="C275" s="283"/>
      <c r="D275" s="283"/>
      <c r="E275" s="283"/>
      <c r="F275" s="283"/>
      <c r="G275" s="283"/>
    </row>
    <row r="276" spans="1:7" x14ac:dyDescent="0.3">
      <c r="A276" s="279" t="s">
        <v>835</v>
      </c>
      <c r="B276" s="279" t="s">
        <v>836</v>
      </c>
      <c r="C276" s="283"/>
      <c r="D276" s="283"/>
      <c r="E276" s="283"/>
      <c r="F276" s="283"/>
      <c r="G276" s="283"/>
    </row>
    <row r="277" spans="1:7" x14ac:dyDescent="0.3">
      <c r="A277" s="279" t="s">
        <v>837</v>
      </c>
      <c r="B277" s="279" t="s">
        <v>674</v>
      </c>
      <c r="C277" s="283"/>
      <c r="D277" s="283"/>
      <c r="E277" s="283"/>
      <c r="F277" s="283"/>
      <c r="G277" s="283"/>
    </row>
    <row r="278" spans="1:7" x14ac:dyDescent="0.3">
      <c r="A278" s="279" t="s">
        <v>838</v>
      </c>
      <c r="B278" s="279" t="s">
        <v>839</v>
      </c>
      <c r="C278" s="283"/>
      <c r="D278" s="283"/>
      <c r="E278" s="283"/>
      <c r="F278" s="283"/>
      <c r="G278" s="283"/>
    </row>
    <row r="279" spans="1:7" x14ac:dyDescent="0.3">
      <c r="A279" s="279" t="s">
        <v>840</v>
      </c>
      <c r="B279" s="279" t="s">
        <v>676</v>
      </c>
      <c r="C279" s="283"/>
      <c r="D279" s="283"/>
      <c r="E279" s="283"/>
      <c r="F279" s="283"/>
      <c r="G279" s="283"/>
    </row>
    <row r="280" spans="1:7" x14ac:dyDescent="0.3">
      <c r="A280" s="279" t="s">
        <v>841</v>
      </c>
      <c r="B280" s="279" t="s">
        <v>317</v>
      </c>
      <c r="C280" s="283"/>
      <c r="D280" s="283"/>
      <c r="E280" s="283"/>
      <c r="F280" s="283"/>
      <c r="G280" s="283"/>
    </row>
    <row r="281" spans="1:7" x14ac:dyDescent="0.3">
      <c r="A281" s="279" t="s">
        <v>842</v>
      </c>
      <c r="B281" s="279" t="s">
        <v>317</v>
      </c>
      <c r="C281" s="283"/>
      <c r="D281" s="283"/>
      <c r="E281" s="283"/>
      <c r="F281" s="283"/>
      <c r="G281" s="283"/>
    </row>
    <row r="282" spans="1:7" x14ac:dyDescent="0.3">
      <c r="A282" s="279" t="s">
        <v>843</v>
      </c>
      <c r="B282" s="279" t="s">
        <v>573</v>
      </c>
      <c r="C282" s="283"/>
      <c r="D282" s="283"/>
      <c r="E282" s="283"/>
      <c r="F282" s="283"/>
      <c r="G282" s="283"/>
    </row>
    <row r="283" spans="1:7" x14ac:dyDescent="0.3">
      <c r="A283" s="279" t="s">
        <v>844</v>
      </c>
      <c r="B283" s="279" t="s">
        <v>575</v>
      </c>
      <c r="C283" s="283"/>
      <c r="D283" s="283"/>
      <c r="E283" s="283"/>
      <c r="F283" s="283"/>
      <c r="G283" s="283"/>
    </row>
    <row r="284" spans="1:7" x14ac:dyDescent="0.3">
      <c r="A284" s="279" t="s">
        <v>845</v>
      </c>
      <c r="B284" s="279" t="s">
        <v>789</v>
      </c>
      <c r="C284" s="283"/>
      <c r="D284" s="283"/>
      <c r="E284" s="283"/>
      <c r="F284" s="283"/>
      <c r="G284" s="283"/>
    </row>
    <row r="285" spans="1:7" x14ac:dyDescent="0.3">
      <c r="A285" s="279" t="s">
        <v>846</v>
      </c>
      <c r="B285" s="279" t="s">
        <v>501</v>
      </c>
      <c r="C285" s="283"/>
      <c r="D285" s="283"/>
      <c r="E285" s="283"/>
      <c r="F285" s="283"/>
      <c r="G285" s="283"/>
    </row>
    <row r="286" spans="1:7" x14ac:dyDescent="0.3">
      <c r="A286" s="279" t="s">
        <v>847</v>
      </c>
      <c r="B286" s="279" t="s">
        <v>848</v>
      </c>
      <c r="C286" s="283"/>
      <c r="D286" s="283"/>
      <c r="E286" s="283"/>
      <c r="F286" s="283"/>
      <c r="G286" s="283"/>
    </row>
    <row r="287" spans="1:7" x14ac:dyDescent="0.3">
      <c r="A287" s="279" t="s">
        <v>849</v>
      </c>
      <c r="B287" s="279" t="s">
        <v>722</v>
      </c>
      <c r="C287" s="283"/>
      <c r="D287" s="283"/>
      <c r="E287" s="283"/>
      <c r="F287" s="283"/>
      <c r="G287" s="283"/>
    </row>
    <row r="288" spans="1:7" x14ac:dyDescent="0.3">
      <c r="A288" s="279" t="s">
        <v>850</v>
      </c>
      <c r="B288" s="279" t="s">
        <v>851</v>
      </c>
      <c r="C288" s="283"/>
      <c r="D288" s="283"/>
      <c r="E288" s="283"/>
      <c r="F288" s="283"/>
      <c r="G288" s="283"/>
    </row>
    <row r="289" spans="1:7" x14ac:dyDescent="0.3">
      <c r="A289" s="279" t="s">
        <v>852</v>
      </c>
      <c r="B289" s="279" t="s">
        <v>853</v>
      </c>
      <c r="C289" s="283"/>
      <c r="D289" s="283"/>
      <c r="E289" s="283"/>
      <c r="F289" s="283"/>
      <c r="G289" s="283"/>
    </row>
    <row r="290" spans="1:7" x14ac:dyDescent="0.3">
      <c r="A290" s="279" t="s">
        <v>855</v>
      </c>
      <c r="B290" s="279" t="s">
        <v>180</v>
      </c>
      <c r="C290" s="283"/>
      <c r="D290" s="283"/>
      <c r="E290" s="283"/>
      <c r="F290" s="283"/>
      <c r="G290" s="283"/>
    </row>
    <row r="291" spans="1:7" x14ac:dyDescent="0.3">
      <c r="A291" s="279" t="s">
        <v>856</v>
      </c>
      <c r="B291" s="279" t="s">
        <v>51</v>
      </c>
      <c r="C291" s="283"/>
      <c r="D291" s="283"/>
      <c r="E291" s="283"/>
      <c r="F291" s="283"/>
      <c r="G291" s="283"/>
    </row>
    <row r="292" spans="1:7" x14ac:dyDescent="0.3">
      <c r="A292" s="279" t="s">
        <v>857</v>
      </c>
      <c r="B292" s="279" t="s">
        <v>858</v>
      </c>
      <c r="C292" s="283"/>
      <c r="D292" s="283"/>
      <c r="E292" s="283"/>
      <c r="F292" s="283"/>
      <c r="G292" s="283"/>
    </row>
    <row r="293" spans="1:7" x14ac:dyDescent="0.3">
      <c r="A293" s="279" t="s">
        <v>859</v>
      </c>
      <c r="B293" s="279" t="s">
        <v>259</v>
      </c>
      <c r="C293" s="283"/>
      <c r="D293" s="283"/>
      <c r="E293" s="283"/>
      <c r="F293" s="283"/>
      <c r="G293" s="283"/>
    </row>
    <row r="294" spans="1:7" x14ac:dyDescent="0.3">
      <c r="A294" s="279" t="s">
        <v>860</v>
      </c>
      <c r="B294" s="279" t="s">
        <v>53</v>
      </c>
      <c r="C294" s="283"/>
      <c r="D294" s="283"/>
      <c r="E294" s="283"/>
      <c r="F294" s="283"/>
      <c r="G294" s="283"/>
    </row>
    <row r="295" spans="1:7" x14ac:dyDescent="0.3">
      <c r="A295" s="279" t="s">
        <v>861</v>
      </c>
      <c r="B295" s="279" t="s">
        <v>628</v>
      </c>
      <c r="C295" s="283"/>
      <c r="D295" s="283"/>
      <c r="E295" s="283"/>
      <c r="F295" s="283"/>
      <c r="G295" s="283"/>
    </row>
    <row r="296" spans="1:7" x14ac:dyDescent="0.3">
      <c r="A296" s="279" t="s">
        <v>862</v>
      </c>
      <c r="B296" s="279" t="s">
        <v>257</v>
      </c>
      <c r="C296" s="283"/>
      <c r="D296" s="283"/>
      <c r="E296" s="283"/>
      <c r="F296" s="283"/>
      <c r="G296" s="283"/>
    </row>
    <row r="297" spans="1:7" x14ac:dyDescent="0.3">
      <c r="A297" s="279" t="s">
        <v>863</v>
      </c>
      <c r="B297" s="279" t="s">
        <v>54</v>
      </c>
      <c r="C297" s="283"/>
      <c r="D297" s="283"/>
      <c r="E297" s="283"/>
      <c r="F297" s="283"/>
      <c r="G297" s="283"/>
    </row>
    <row r="298" spans="1:7" x14ac:dyDescent="0.3">
      <c r="A298" s="279" t="s">
        <v>864</v>
      </c>
      <c r="B298" s="279" t="s">
        <v>588</v>
      </c>
      <c r="C298" s="283"/>
      <c r="D298" s="283"/>
      <c r="E298" s="283"/>
      <c r="F298" s="283"/>
      <c r="G298" s="283"/>
    </row>
    <row r="299" spans="1:7" x14ac:dyDescent="0.3">
      <c r="A299" s="279" t="s">
        <v>865</v>
      </c>
      <c r="B299" s="279" t="s">
        <v>812</v>
      </c>
      <c r="C299" s="283"/>
      <c r="D299" s="283"/>
      <c r="E299" s="283"/>
      <c r="F299" s="283"/>
      <c r="G299" s="283"/>
    </row>
    <row r="300" spans="1:7" x14ac:dyDescent="0.3">
      <c r="A300" s="279" t="s">
        <v>866</v>
      </c>
      <c r="B300" s="279" t="s">
        <v>592</v>
      </c>
      <c r="C300" s="283"/>
      <c r="D300" s="283"/>
      <c r="E300" s="283"/>
      <c r="F300" s="283"/>
      <c r="G300" s="283"/>
    </row>
    <row r="301" spans="1:7" x14ac:dyDescent="0.3">
      <c r="A301" s="279" t="s">
        <v>867</v>
      </c>
      <c r="B301" s="279" t="s">
        <v>595</v>
      </c>
      <c r="C301" s="283"/>
      <c r="D301" s="283"/>
      <c r="E301" s="283"/>
      <c r="F301" s="283"/>
      <c r="G301" s="283"/>
    </row>
    <row r="302" spans="1:7" x14ac:dyDescent="0.3">
      <c r="A302" s="279" t="s">
        <v>868</v>
      </c>
      <c r="B302" s="279" t="s">
        <v>258</v>
      </c>
      <c r="C302" s="283"/>
      <c r="D302" s="283"/>
      <c r="E302" s="283"/>
      <c r="F302" s="283"/>
      <c r="G302" s="283"/>
    </row>
    <row r="303" spans="1:7" x14ac:dyDescent="0.3">
      <c r="A303" s="279" t="s">
        <v>869</v>
      </c>
      <c r="B303" s="279" t="s">
        <v>183</v>
      </c>
      <c r="C303" s="283"/>
      <c r="D303" s="283"/>
      <c r="E303" s="283"/>
      <c r="F303" s="283"/>
      <c r="G303" s="283"/>
    </row>
    <row r="304" spans="1:7" x14ac:dyDescent="0.3">
      <c r="A304" s="279" t="s">
        <v>870</v>
      </c>
      <c r="B304" s="279" t="s">
        <v>871</v>
      </c>
      <c r="C304" s="283"/>
      <c r="D304" s="283"/>
      <c r="E304" s="283"/>
      <c r="F304" s="283"/>
      <c r="G304" s="283"/>
    </row>
    <row r="305" spans="1:7" x14ac:dyDescent="0.3">
      <c r="A305" s="279" t="s">
        <v>872</v>
      </c>
      <c r="B305" s="279" t="s">
        <v>873</v>
      </c>
      <c r="C305" s="283"/>
      <c r="D305" s="283"/>
      <c r="E305" s="283"/>
      <c r="F305" s="283"/>
      <c r="G305" s="283"/>
    </row>
    <row r="306" spans="1:7" x14ac:dyDescent="0.3">
      <c r="A306" s="279" t="s">
        <v>874</v>
      </c>
      <c r="B306" s="279" t="s">
        <v>875</v>
      </c>
      <c r="C306" s="283"/>
      <c r="D306" s="283"/>
      <c r="E306" s="283"/>
      <c r="F306" s="283"/>
      <c r="G306" s="283"/>
    </row>
    <row r="307" spans="1:7" x14ac:dyDescent="0.3">
      <c r="A307" s="279" t="s">
        <v>876</v>
      </c>
      <c r="B307" s="279" t="s">
        <v>569</v>
      </c>
      <c r="C307" s="283"/>
      <c r="D307" s="283"/>
      <c r="E307" s="283"/>
      <c r="F307" s="283"/>
      <c r="G307" s="283"/>
    </row>
    <row r="308" spans="1:7" x14ac:dyDescent="0.3">
      <c r="A308" s="279" t="s">
        <v>877</v>
      </c>
      <c r="B308" s="279" t="s">
        <v>571</v>
      </c>
      <c r="C308" s="283"/>
      <c r="D308" s="283"/>
      <c r="E308" s="283"/>
      <c r="F308" s="283"/>
      <c r="G308" s="283"/>
    </row>
    <row r="309" spans="1:7" x14ac:dyDescent="0.3">
      <c r="A309" s="279" t="s">
        <v>878</v>
      </c>
      <c r="B309" s="279" t="s">
        <v>573</v>
      </c>
      <c r="C309" s="283"/>
      <c r="D309" s="283"/>
      <c r="E309" s="283"/>
      <c r="F309" s="283"/>
      <c r="G309" s="283"/>
    </row>
    <row r="310" spans="1:7" x14ac:dyDescent="0.3">
      <c r="A310" s="279" t="s">
        <v>879</v>
      </c>
      <c r="B310" s="279" t="s">
        <v>575</v>
      </c>
      <c r="C310" s="283"/>
      <c r="D310" s="283"/>
      <c r="E310" s="283"/>
      <c r="F310" s="283"/>
      <c r="G310" s="283"/>
    </row>
    <row r="311" spans="1:7" x14ac:dyDescent="0.3">
      <c r="A311" s="279" t="s">
        <v>880</v>
      </c>
      <c r="B311" s="279" t="s">
        <v>881</v>
      </c>
      <c r="C311" s="283"/>
      <c r="D311" s="283"/>
      <c r="E311" s="283"/>
      <c r="F311" s="283"/>
      <c r="G311" s="283"/>
    </row>
    <row r="312" spans="1:7" x14ac:dyDescent="0.3">
      <c r="A312" s="279" t="s">
        <v>882</v>
      </c>
      <c r="B312" s="279" t="s">
        <v>259</v>
      </c>
      <c r="C312" s="283"/>
      <c r="D312" s="283"/>
      <c r="E312" s="283"/>
      <c r="F312" s="283"/>
      <c r="G312" s="283"/>
    </row>
    <row r="313" spans="1:7" x14ac:dyDescent="0.3">
      <c r="A313" s="279" t="s">
        <v>883</v>
      </c>
      <c r="B313" s="279" t="s">
        <v>183</v>
      </c>
      <c r="C313" s="283"/>
      <c r="D313" s="283"/>
      <c r="E313" s="283"/>
      <c r="F313" s="283"/>
      <c r="G313" s="283"/>
    </row>
    <row r="314" spans="1:7" x14ac:dyDescent="0.3">
      <c r="A314" s="279" t="s">
        <v>884</v>
      </c>
      <c r="B314" s="279" t="s">
        <v>567</v>
      </c>
      <c r="C314" s="283"/>
      <c r="D314" s="283"/>
      <c r="E314" s="283"/>
      <c r="F314" s="283"/>
      <c r="G314" s="283"/>
    </row>
    <row r="315" spans="1:7" x14ac:dyDescent="0.3">
      <c r="A315" s="279" t="s">
        <v>885</v>
      </c>
      <c r="B315" s="279" t="s">
        <v>886</v>
      </c>
      <c r="C315" s="283"/>
      <c r="D315" s="283"/>
      <c r="E315" s="283"/>
      <c r="F315" s="283"/>
      <c r="G315" s="283"/>
    </row>
    <row r="316" spans="1:7" x14ac:dyDescent="0.3">
      <c r="A316" s="279" t="s">
        <v>887</v>
      </c>
      <c r="B316" s="279" t="s">
        <v>259</v>
      </c>
      <c r="C316" s="283"/>
      <c r="D316" s="283"/>
      <c r="E316" s="283"/>
      <c r="F316" s="283"/>
      <c r="G316" s="283"/>
    </row>
    <row r="317" spans="1:7" x14ac:dyDescent="0.3">
      <c r="A317" s="279" t="s">
        <v>888</v>
      </c>
      <c r="B317" s="279" t="s">
        <v>575</v>
      </c>
      <c r="C317" s="283"/>
      <c r="D317" s="283"/>
      <c r="E317" s="283"/>
      <c r="F317" s="283"/>
      <c r="G317" s="283"/>
    </row>
    <row r="318" spans="1:7" x14ac:dyDescent="0.3">
      <c r="A318" s="279" t="s">
        <v>889</v>
      </c>
      <c r="B318" s="279" t="s">
        <v>180</v>
      </c>
      <c r="C318" s="283"/>
      <c r="D318" s="283"/>
      <c r="E318" s="283"/>
      <c r="F318" s="283"/>
      <c r="G318" s="283"/>
    </row>
    <row r="319" spans="1:7" x14ac:dyDescent="0.3">
      <c r="A319" s="279" t="s">
        <v>890</v>
      </c>
      <c r="B319" s="279" t="s">
        <v>51</v>
      </c>
      <c r="C319" s="283"/>
      <c r="D319" s="283"/>
      <c r="E319" s="283"/>
      <c r="F319" s="283"/>
      <c r="G319" s="283"/>
    </row>
    <row r="320" spans="1:7" x14ac:dyDescent="0.3">
      <c r="A320" s="279" t="s">
        <v>891</v>
      </c>
      <c r="B320" s="279" t="s">
        <v>181</v>
      </c>
      <c r="C320" s="283"/>
      <c r="D320" s="283"/>
      <c r="E320" s="283"/>
      <c r="F320" s="283"/>
      <c r="G320" s="283"/>
    </row>
    <row r="321" spans="1:7" x14ac:dyDescent="0.3">
      <c r="A321" s="279" t="s">
        <v>892</v>
      </c>
      <c r="B321" s="279" t="s">
        <v>580</v>
      </c>
      <c r="C321" s="283"/>
      <c r="D321" s="283"/>
      <c r="E321" s="283"/>
      <c r="F321" s="283"/>
      <c r="G321" s="283"/>
    </row>
    <row r="322" spans="1:7" x14ac:dyDescent="0.3">
      <c r="A322" s="279" t="s">
        <v>893</v>
      </c>
      <c r="B322" s="279" t="s">
        <v>582</v>
      </c>
      <c r="C322" s="283"/>
      <c r="D322" s="283"/>
      <c r="E322" s="283"/>
      <c r="F322" s="283"/>
      <c r="G322" s="283"/>
    </row>
    <row r="323" spans="1:7" x14ac:dyDescent="0.3">
      <c r="A323" s="279" t="s">
        <v>894</v>
      </c>
      <c r="B323" s="279" t="s">
        <v>259</v>
      </c>
      <c r="C323" s="283"/>
      <c r="D323" s="283"/>
      <c r="E323" s="283"/>
      <c r="F323" s="283"/>
      <c r="G323" s="283"/>
    </row>
    <row r="324" spans="1:7" x14ac:dyDescent="0.3">
      <c r="A324" s="279" t="s">
        <v>895</v>
      </c>
      <c r="B324" s="279" t="s">
        <v>53</v>
      </c>
      <c r="C324" s="283"/>
      <c r="D324" s="283"/>
      <c r="E324" s="283"/>
      <c r="F324" s="283"/>
      <c r="G324" s="283"/>
    </row>
    <row r="325" spans="1:7" x14ac:dyDescent="0.3">
      <c r="A325" s="279" t="s">
        <v>896</v>
      </c>
      <c r="B325" s="279" t="s">
        <v>628</v>
      </c>
      <c r="C325" s="283"/>
      <c r="D325" s="283"/>
      <c r="E325" s="283"/>
      <c r="F325" s="283"/>
      <c r="G325" s="283"/>
    </row>
    <row r="326" spans="1:7" x14ac:dyDescent="0.3">
      <c r="A326" s="279" t="s">
        <v>897</v>
      </c>
      <c r="B326" s="279" t="s">
        <v>630</v>
      </c>
      <c r="C326" s="283"/>
      <c r="D326" s="283"/>
      <c r="E326" s="283"/>
      <c r="F326" s="283"/>
      <c r="G326" s="283"/>
    </row>
    <row r="327" spans="1:7" x14ac:dyDescent="0.3">
      <c r="A327" s="279" t="s">
        <v>898</v>
      </c>
      <c r="B327" s="279" t="s">
        <v>257</v>
      </c>
      <c r="C327" s="283"/>
      <c r="D327" s="283"/>
      <c r="E327" s="283"/>
      <c r="F327" s="283"/>
      <c r="G327" s="283"/>
    </row>
    <row r="328" spans="1:7" x14ac:dyDescent="0.3">
      <c r="A328" s="279" t="s">
        <v>899</v>
      </c>
      <c r="B328" s="279" t="s">
        <v>54</v>
      </c>
      <c r="C328" s="283"/>
      <c r="D328" s="283"/>
      <c r="E328" s="283"/>
      <c r="F328" s="283"/>
      <c r="G328" s="283"/>
    </row>
    <row r="329" spans="1:7" x14ac:dyDescent="0.3">
      <c r="A329" s="279" t="s">
        <v>900</v>
      </c>
      <c r="B329" s="279" t="s">
        <v>588</v>
      </c>
      <c r="C329" s="283"/>
      <c r="D329" s="283"/>
      <c r="E329" s="283"/>
      <c r="F329" s="283"/>
      <c r="G329" s="283"/>
    </row>
    <row r="330" spans="1:7" x14ac:dyDescent="0.3">
      <c r="A330" s="279" t="s">
        <v>901</v>
      </c>
      <c r="B330" s="279" t="s">
        <v>590</v>
      </c>
      <c r="C330" s="283"/>
      <c r="D330" s="283"/>
      <c r="E330" s="283"/>
      <c r="F330" s="283"/>
      <c r="G330" s="283"/>
    </row>
    <row r="331" spans="1:7" x14ac:dyDescent="0.3">
      <c r="A331" s="279" t="s">
        <v>902</v>
      </c>
      <c r="B331" s="279" t="s">
        <v>592</v>
      </c>
      <c r="C331" s="283"/>
      <c r="D331" s="283"/>
      <c r="E331" s="283"/>
      <c r="F331" s="283"/>
      <c r="G331" s="283"/>
    </row>
    <row r="332" spans="1:7" x14ac:dyDescent="0.3">
      <c r="A332" s="279" t="s">
        <v>903</v>
      </c>
      <c r="B332" s="279" t="s">
        <v>563</v>
      </c>
      <c r="C332" s="283"/>
      <c r="D332" s="283"/>
      <c r="E332" s="283"/>
      <c r="F332" s="283"/>
      <c r="G332" s="283"/>
    </row>
    <row r="333" spans="1:7" x14ac:dyDescent="0.3">
      <c r="A333" s="279" t="s">
        <v>904</v>
      </c>
      <c r="B333" s="279" t="s">
        <v>595</v>
      </c>
      <c r="C333" s="283"/>
      <c r="D333" s="283"/>
      <c r="E333" s="283"/>
      <c r="F333" s="283"/>
      <c r="G333" s="283"/>
    </row>
    <row r="334" spans="1:7" x14ac:dyDescent="0.3">
      <c r="A334" s="279" t="s">
        <v>905</v>
      </c>
      <c r="B334" s="279" t="s">
        <v>761</v>
      </c>
      <c r="C334" s="283"/>
      <c r="D334" s="283"/>
      <c r="E334" s="283"/>
      <c r="F334" s="283"/>
      <c r="G334" s="283"/>
    </row>
    <row r="335" spans="1:7" x14ac:dyDescent="0.3">
      <c r="A335" s="279" t="s">
        <v>906</v>
      </c>
      <c r="B335" s="279" t="s">
        <v>907</v>
      </c>
      <c r="C335" s="283"/>
      <c r="D335" s="283"/>
      <c r="E335" s="283"/>
      <c r="F335" s="283"/>
      <c r="G335" s="283"/>
    </row>
    <row r="336" spans="1:7" x14ac:dyDescent="0.3">
      <c r="A336" s="279" t="s">
        <v>908</v>
      </c>
      <c r="B336" s="279" t="s">
        <v>258</v>
      </c>
      <c r="C336" s="283"/>
      <c r="D336" s="283"/>
      <c r="E336" s="283"/>
      <c r="F336" s="283"/>
      <c r="G336" s="283"/>
    </row>
    <row r="337" spans="1:7" x14ac:dyDescent="0.3">
      <c r="A337" s="279" t="s">
        <v>909</v>
      </c>
      <c r="B337" s="279" t="s">
        <v>183</v>
      </c>
      <c r="C337" s="283"/>
      <c r="D337" s="283"/>
      <c r="E337" s="283"/>
      <c r="F337" s="283"/>
      <c r="G337" s="283"/>
    </row>
    <row r="338" spans="1:7" x14ac:dyDescent="0.3">
      <c r="A338" s="279" t="s">
        <v>910</v>
      </c>
      <c r="B338" s="279" t="s">
        <v>262</v>
      </c>
      <c r="C338" s="283"/>
      <c r="D338" s="283"/>
      <c r="E338" s="283"/>
      <c r="F338" s="283"/>
      <c r="G338" s="283"/>
    </row>
    <row r="339" spans="1:7" x14ac:dyDescent="0.3">
      <c r="A339" s="279" t="s">
        <v>911</v>
      </c>
      <c r="B339" s="279" t="s">
        <v>697</v>
      </c>
      <c r="C339" s="283"/>
      <c r="D339" s="283"/>
      <c r="E339" s="283"/>
      <c r="F339" s="283"/>
      <c r="G339" s="283"/>
    </row>
    <row r="340" spans="1:7" x14ac:dyDescent="0.3">
      <c r="A340" s="279" t="s">
        <v>912</v>
      </c>
      <c r="B340" s="279" t="s">
        <v>55</v>
      </c>
      <c r="C340" s="283"/>
      <c r="D340" s="283"/>
      <c r="E340" s="283"/>
      <c r="F340" s="283"/>
      <c r="G340" s="283"/>
    </row>
    <row r="341" spans="1:7" x14ac:dyDescent="0.3">
      <c r="A341" s="279" t="s">
        <v>913</v>
      </c>
      <c r="B341" s="279" t="s">
        <v>914</v>
      </c>
      <c r="C341" s="283"/>
      <c r="D341" s="283"/>
      <c r="E341" s="283"/>
      <c r="F341" s="283"/>
      <c r="G341" s="283"/>
    </row>
    <row r="342" spans="1:7" x14ac:dyDescent="0.3">
      <c r="A342" s="279" t="s">
        <v>915</v>
      </c>
      <c r="B342" s="279" t="s">
        <v>569</v>
      </c>
      <c r="C342" s="283"/>
      <c r="D342" s="283"/>
      <c r="E342" s="283"/>
      <c r="F342" s="283"/>
      <c r="G342" s="283"/>
    </row>
    <row r="343" spans="1:7" x14ac:dyDescent="0.3">
      <c r="A343" s="279" t="s">
        <v>916</v>
      </c>
      <c r="B343" s="279" t="s">
        <v>330</v>
      </c>
      <c r="C343" s="283"/>
      <c r="D343" s="283"/>
      <c r="E343" s="283"/>
      <c r="F343" s="283"/>
      <c r="G343" s="283"/>
    </row>
    <row r="344" spans="1:7" x14ac:dyDescent="0.3">
      <c r="A344" s="279" t="s">
        <v>917</v>
      </c>
      <c r="B344" s="279" t="s">
        <v>918</v>
      </c>
      <c r="C344" s="283"/>
      <c r="D344" s="283"/>
      <c r="E344" s="283"/>
      <c r="F344" s="283"/>
      <c r="G344" s="283"/>
    </row>
    <row r="345" spans="1:7" x14ac:dyDescent="0.3">
      <c r="A345" s="279" t="s">
        <v>919</v>
      </c>
      <c r="B345" s="279" t="s">
        <v>920</v>
      </c>
      <c r="C345" s="283"/>
      <c r="D345" s="283"/>
      <c r="E345" s="283"/>
      <c r="F345" s="283"/>
      <c r="G345" s="283"/>
    </row>
    <row r="346" spans="1:7" x14ac:dyDescent="0.3">
      <c r="A346" s="279" t="s">
        <v>921</v>
      </c>
      <c r="B346" s="279" t="s">
        <v>573</v>
      </c>
      <c r="C346" s="283"/>
      <c r="D346" s="283"/>
      <c r="E346" s="283"/>
      <c r="F346" s="283"/>
      <c r="G346" s="283"/>
    </row>
    <row r="347" spans="1:7" x14ac:dyDescent="0.3">
      <c r="A347" s="279" t="s">
        <v>922</v>
      </c>
      <c r="B347" s="279" t="s">
        <v>575</v>
      </c>
      <c r="C347" s="283"/>
      <c r="D347" s="283"/>
      <c r="E347" s="283"/>
      <c r="F347" s="283"/>
      <c r="G347" s="283"/>
    </row>
    <row r="348" spans="1:7" x14ac:dyDescent="0.3">
      <c r="A348" s="279" t="s">
        <v>923</v>
      </c>
      <c r="B348" s="279" t="s">
        <v>722</v>
      </c>
      <c r="C348" s="283"/>
      <c r="D348" s="283"/>
      <c r="E348" s="283"/>
      <c r="F348" s="283"/>
      <c r="G348" s="283"/>
    </row>
    <row r="349" spans="1:7" x14ac:dyDescent="0.3">
      <c r="A349" s="279" t="s">
        <v>925</v>
      </c>
      <c r="B349" s="279" t="s">
        <v>56</v>
      </c>
      <c r="C349" s="283"/>
      <c r="D349" s="283"/>
      <c r="E349" s="283"/>
      <c r="F349" s="283"/>
      <c r="G349" s="283"/>
    </row>
    <row r="350" spans="1:7" x14ac:dyDescent="0.3">
      <c r="A350" s="279" t="s">
        <v>926</v>
      </c>
      <c r="B350" s="279" t="s">
        <v>927</v>
      </c>
      <c r="C350" s="283"/>
      <c r="D350" s="283"/>
      <c r="E350" s="283"/>
      <c r="F350" s="283"/>
      <c r="G350" s="283"/>
    </row>
    <row r="351" spans="1:7" x14ac:dyDescent="0.3">
      <c r="A351" s="279" t="s">
        <v>928</v>
      </c>
      <c r="B351" s="279" t="s">
        <v>929</v>
      </c>
      <c r="C351" s="283"/>
      <c r="D351" s="283"/>
      <c r="E351" s="283"/>
      <c r="F351" s="283"/>
      <c r="G351" s="283"/>
    </row>
    <row r="352" spans="1:7" x14ac:dyDescent="0.3">
      <c r="A352" s="279" t="s">
        <v>930</v>
      </c>
      <c r="B352" s="279" t="s">
        <v>575</v>
      </c>
      <c r="C352" s="283"/>
      <c r="D352" s="283"/>
      <c r="E352" s="283"/>
      <c r="F352" s="283"/>
      <c r="G352" s="283"/>
    </row>
    <row r="353" spans="1:7" x14ac:dyDescent="0.3">
      <c r="A353" s="279" t="s">
        <v>931</v>
      </c>
      <c r="B353" s="279" t="s">
        <v>54</v>
      </c>
      <c r="C353" s="283"/>
      <c r="D353" s="283"/>
      <c r="E353" s="283"/>
      <c r="F353" s="283"/>
      <c r="G353" s="283"/>
    </row>
    <row r="354" spans="1:7" x14ac:dyDescent="0.3">
      <c r="A354" s="279" t="s">
        <v>932</v>
      </c>
      <c r="B354" s="279" t="s">
        <v>55</v>
      </c>
      <c r="C354" s="283"/>
      <c r="D354" s="283"/>
      <c r="E354" s="283"/>
      <c r="F354" s="283"/>
      <c r="G354" s="283"/>
    </row>
    <row r="355" spans="1:7" x14ac:dyDescent="0.3">
      <c r="A355" s="279" t="s">
        <v>933</v>
      </c>
      <c r="B355" s="279" t="s">
        <v>934</v>
      </c>
      <c r="C355" s="283"/>
      <c r="D355" s="283"/>
      <c r="E355" s="283"/>
      <c r="F355" s="283"/>
      <c r="G355" s="283"/>
    </row>
    <row r="356" spans="1:7" x14ac:dyDescent="0.3">
      <c r="A356" s="279" t="s">
        <v>935</v>
      </c>
      <c r="B356" s="279" t="s">
        <v>936</v>
      </c>
      <c r="C356" s="283"/>
      <c r="D356" s="283"/>
      <c r="E356" s="283"/>
      <c r="F356" s="283"/>
      <c r="G356" s="283"/>
    </row>
    <row r="357" spans="1:7" x14ac:dyDescent="0.3">
      <c r="A357" s="279" t="s">
        <v>937</v>
      </c>
      <c r="B357" s="279" t="s">
        <v>575</v>
      </c>
      <c r="C357" s="283"/>
      <c r="D357" s="283"/>
      <c r="E357" s="283"/>
      <c r="F357" s="283"/>
      <c r="G357" s="283"/>
    </row>
    <row r="358" spans="1:7" x14ac:dyDescent="0.3">
      <c r="A358" s="279" t="s">
        <v>938</v>
      </c>
      <c r="B358" s="279" t="s">
        <v>54</v>
      </c>
      <c r="C358" s="283"/>
      <c r="D358" s="283"/>
      <c r="E358" s="283"/>
      <c r="F358" s="283"/>
      <c r="G358" s="283"/>
    </row>
    <row r="359" spans="1:7" x14ac:dyDescent="0.3">
      <c r="A359" s="279" t="s">
        <v>939</v>
      </c>
      <c r="B359" s="279" t="s">
        <v>595</v>
      </c>
      <c r="C359" s="283"/>
      <c r="D359" s="283"/>
      <c r="E359" s="283"/>
      <c r="F359" s="283"/>
      <c r="G359" s="283"/>
    </row>
    <row r="360" spans="1:7" x14ac:dyDescent="0.3">
      <c r="A360" s="279" t="s">
        <v>940</v>
      </c>
      <c r="B360" s="279" t="s">
        <v>907</v>
      </c>
      <c r="C360" s="283"/>
      <c r="D360" s="283"/>
      <c r="E360" s="283"/>
      <c r="F360" s="283"/>
      <c r="G360" s="283"/>
    </row>
    <row r="361" spans="1:7" x14ac:dyDescent="0.3">
      <c r="A361" s="279" t="s">
        <v>941</v>
      </c>
      <c r="B361" s="279" t="s">
        <v>183</v>
      </c>
      <c r="C361" s="283"/>
      <c r="D361" s="283"/>
      <c r="E361" s="283"/>
      <c r="F361" s="283"/>
      <c r="G361" s="283"/>
    </row>
    <row r="362" spans="1:7" x14ac:dyDescent="0.3">
      <c r="A362" s="279" t="s">
        <v>942</v>
      </c>
      <c r="B362" s="279" t="s">
        <v>943</v>
      </c>
      <c r="C362" s="283"/>
      <c r="D362" s="283"/>
      <c r="E362" s="283"/>
      <c r="F362" s="283"/>
      <c r="G362" s="283"/>
    </row>
    <row r="363" spans="1:7" x14ac:dyDescent="0.3">
      <c r="A363" s="279" t="s">
        <v>944</v>
      </c>
      <c r="B363" s="279" t="s">
        <v>262</v>
      </c>
      <c r="C363" s="283"/>
      <c r="D363" s="283"/>
      <c r="E363" s="283"/>
      <c r="F363" s="283"/>
      <c r="G363" s="283"/>
    </row>
    <row r="364" spans="1:7" x14ac:dyDescent="0.3">
      <c r="A364" s="279" t="s">
        <v>945</v>
      </c>
      <c r="B364" s="279" t="s">
        <v>55</v>
      </c>
      <c r="C364" s="283"/>
      <c r="D364" s="283"/>
      <c r="E364" s="283"/>
      <c r="F364" s="283"/>
      <c r="G364" s="283"/>
    </row>
    <row r="365" spans="1:7" x14ac:dyDescent="0.3">
      <c r="A365" s="279" t="s">
        <v>946</v>
      </c>
      <c r="B365" s="279" t="s">
        <v>914</v>
      </c>
      <c r="C365" s="283"/>
      <c r="D365" s="283"/>
      <c r="E365" s="283"/>
      <c r="F365" s="283"/>
      <c r="G365" s="283"/>
    </row>
    <row r="366" spans="1:7" x14ac:dyDescent="0.3">
      <c r="A366" s="279" t="s">
        <v>947</v>
      </c>
      <c r="B366" s="279" t="s">
        <v>569</v>
      </c>
      <c r="C366" s="283"/>
      <c r="D366" s="283"/>
      <c r="E366" s="283"/>
      <c r="F366" s="283"/>
      <c r="G366" s="283"/>
    </row>
    <row r="367" spans="1:7" x14ac:dyDescent="0.3">
      <c r="A367" s="279" t="s">
        <v>948</v>
      </c>
      <c r="B367" s="279" t="s">
        <v>571</v>
      </c>
      <c r="C367" s="283"/>
      <c r="D367" s="283"/>
      <c r="E367" s="283"/>
      <c r="F367" s="283"/>
      <c r="G367" s="283"/>
    </row>
    <row r="368" spans="1:7" x14ac:dyDescent="0.3">
      <c r="A368" s="279" t="s">
        <v>949</v>
      </c>
      <c r="B368" s="279" t="s">
        <v>950</v>
      </c>
      <c r="C368" s="283"/>
      <c r="D368" s="283"/>
      <c r="E368" s="283"/>
      <c r="F368" s="283"/>
      <c r="G368" s="283"/>
    </row>
    <row r="369" spans="1:7" x14ac:dyDescent="0.3">
      <c r="A369" s="279" t="s">
        <v>951</v>
      </c>
      <c r="B369" s="279" t="s">
        <v>952</v>
      </c>
      <c r="C369" s="283"/>
      <c r="D369" s="283"/>
      <c r="E369" s="283"/>
      <c r="F369" s="283"/>
      <c r="G369" s="283"/>
    </row>
    <row r="370" spans="1:7" x14ac:dyDescent="0.3">
      <c r="A370" s="279" t="s">
        <v>953</v>
      </c>
      <c r="B370" s="279" t="s">
        <v>330</v>
      </c>
      <c r="C370" s="283"/>
      <c r="D370" s="283"/>
      <c r="E370" s="283"/>
      <c r="F370" s="283"/>
      <c r="G370" s="283"/>
    </row>
    <row r="371" spans="1:7" x14ac:dyDescent="0.3">
      <c r="A371" s="279" t="s">
        <v>954</v>
      </c>
      <c r="B371" s="279" t="s">
        <v>674</v>
      </c>
      <c r="C371" s="283"/>
      <c r="D371" s="283"/>
      <c r="E371" s="283"/>
      <c r="F371" s="283"/>
      <c r="G371" s="283"/>
    </row>
    <row r="372" spans="1:7" x14ac:dyDescent="0.3">
      <c r="A372" s="279" t="s">
        <v>955</v>
      </c>
      <c r="B372" s="279" t="s">
        <v>676</v>
      </c>
      <c r="C372" s="283"/>
      <c r="D372" s="283"/>
      <c r="E372" s="283"/>
      <c r="F372" s="283"/>
      <c r="G372" s="283"/>
    </row>
    <row r="373" spans="1:7" x14ac:dyDescent="0.3">
      <c r="A373" s="279" t="s">
        <v>956</v>
      </c>
      <c r="B373" s="279" t="s">
        <v>573</v>
      </c>
      <c r="C373" s="283"/>
      <c r="D373" s="283"/>
      <c r="E373" s="283"/>
      <c r="F373" s="283"/>
      <c r="G373" s="283"/>
    </row>
    <row r="374" spans="1:7" x14ac:dyDescent="0.3">
      <c r="A374" s="279" t="s">
        <v>957</v>
      </c>
      <c r="B374" s="279" t="s">
        <v>575</v>
      </c>
      <c r="C374" s="283"/>
      <c r="D374" s="283"/>
      <c r="E374" s="283"/>
      <c r="F374" s="283"/>
      <c r="G374" s="283"/>
    </row>
    <row r="375" spans="1:7" x14ac:dyDescent="0.3">
      <c r="A375" s="279" t="s">
        <v>959</v>
      </c>
      <c r="B375" s="279" t="s">
        <v>58</v>
      </c>
      <c r="C375" s="283"/>
      <c r="D375" s="283"/>
      <c r="E375" s="283"/>
      <c r="F375" s="283"/>
      <c r="G375" s="283"/>
    </row>
    <row r="376" spans="1:7" x14ac:dyDescent="0.3">
      <c r="A376" s="279" t="s">
        <v>960</v>
      </c>
      <c r="B376" s="279" t="s">
        <v>961</v>
      </c>
      <c r="C376" s="283"/>
      <c r="D376" s="283"/>
      <c r="E376" s="283"/>
      <c r="F376" s="283"/>
      <c r="G376" s="283"/>
    </row>
    <row r="377" spans="1:7" x14ac:dyDescent="0.3">
      <c r="A377" s="279" t="s">
        <v>962</v>
      </c>
      <c r="B377" s="279" t="s">
        <v>963</v>
      </c>
      <c r="C377" s="283"/>
      <c r="D377" s="283"/>
      <c r="E377" s="283"/>
      <c r="F377" s="283"/>
      <c r="G377" s="283"/>
    </row>
    <row r="378" spans="1:7" x14ac:dyDescent="0.3">
      <c r="A378" s="279" t="s">
        <v>964</v>
      </c>
      <c r="B378" s="279" t="s">
        <v>965</v>
      </c>
      <c r="C378" s="283"/>
      <c r="D378" s="283"/>
      <c r="E378" s="283"/>
      <c r="F378" s="283"/>
      <c r="G378" s="283"/>
    </row>
    <row r="379" spans="1:7" x14ac:dyDescent="0.3">
      <c r="A379" s="279" t="s">
        <v>966</v>
      </c>
      <c r="B379" s="279" t="s">
        <v>967</v>
      </c>
      <c r="C379" s="283"/>
      <c r="D379" s="283"/>
      <c r="E379" s="283"/>
      <c r="F379" s="283"/>
      <c r="G379" s="283"/>
    </row>
    <row r="380" spans="1:7" x14ac:dyDescent="0.3">
      <c r="A380" s="279" t="s">
        <v>968</v>
      </c>
      <c r="B380" s="279" t="s">
        <v>969</v>
      </c>
      <c r="C380" s="283"/>
      <c r="D380" s="283"/>
      <c r="E380" s="283"/>
      <c r="F380" s="283"/>
      <c r="G380" s="283"/>
    </row>
    <row r="381" spans="1:7" x14ac:dyDescent="0.3">
      <c r="A381" s="279" t="s">
        <v>970</v>
      </c>
      <c r="B381" s="279" t="s">
        <v>971</v>
      </c>
      <c r="C381" s="283"/>
      <c r="D381" s="283"/>
      <c r="E381" s="283"/>
      <c r="F381" s="283"/>
      <c r="G381" s="283"/>
    </row>
    <row r="382" spans="1:7" x14ac:dyDescent="0.3">
      <c r="A382" s="279" t="s">
        <v>972</v>
      </c>
      <c r="B382" s="279" t="s">
        <v>973</v>
      </c>
      <c r="C382" s="284"/>
      <c r="D382" s="284"/>
      <c r="E382" s="284"/>
      <c r="F382" s="284"/>
      <c r="G382" s="284"/>
    </row>
    <row r="383" spans="1:7" x14ac:dyDescent="0.3">
      <c r="A383" s="279" t="s">
        <v>974</v>
      </c>
      <c r="B383" s="285"/>
      <c r="C383" s="283"/>
      <c r="D383" s="283"/>
      <c r="E383" s="283"/>
      <c r="F383" s="283"/>
      <c r="G383" s="283"/>
    </row>
    <row r="384" spans="1:7" x14ac:dyDescent="0.3">
      <c r="A384" s="240"/>
      <c r="B384" s="240"/>
      <c r="C384" s="245"/>
      <c r="D384" s="245"/>
      <c r="E384" s="245"/>
      <c r="F384" s="245"/>
      <c r="G384" s="245"/>
    </row>
    <row r="385" spans="1:7" x14ac:dyDescent="0.3">
      <c r="A385" s="279" t="s">
        <v>975</v>
      </c>
      <c r="B385" s="285"/>
      <c r="C385" s="283"/>
      <c r="D385" s="283"/>
      <c r="E385" s="283"/>
      <c r="F385" s="283"/>
      <c r="G385" s="283"/>
    </row>
    <row r="386" spans="1:7" x14ac:dyDescent="0.3">
      <c r="A386" s="279" t="s">
        <v>976</v>
      </c>
      <c r="B386" s="285"/>
      <c r="C386" s="284"/>
      <c r="D386" s="284"/>
      <c r="E386" s="284"/>
      <c r="F386" s="284"/>
      <c r="G386" s="284"/>
    </row>
    <row r="387" spans="1:7" x14ac:dyDescent="0.3">
      <c r="A387" s="279" t="s">
        <v>977</v>
      </c>
      <c r="B387" s="285"/>
      <c r="C387" s="283"/>
      <c r="D387" s="283"/>
      <c r="E387" s="283"/>
      <c r="F387" s="283"/>
      <c r="G387" s="283"/>
    </row>
    <row r="388" spans="1:7" x14ac:dyDescent="0.3">
      <c r="A388" s="240"/>
      <c r="B388" s="240"/>
      <c r="C388" s="245"/>
      <c r="D388" s="245"/>
      <c r="E388" s="245"/>
      <c r="F388" s="245"/>
      <c r="G388" s="245"/>
    </row>
    <row r="389" spans="1:7" x14ac:dyDescent="0.3">
      <c r="A389" s="279" t="s">
        <v>358</v>
      </c>
      <c r="B389" s="278"/>
      <c r="C389" s="278"/>
      <c r="D389" s="278"/>
      <c r="E389" s="278"/>
      <c r="F389" s="278"/>
      <c r="G389" s="278"/>
    </row>
    <row r="390" spans="1:7" x14ac:dyDescent="0.3">
      <c r="A390" s="279" t="s">
        <v>978</v>
      </c>
      <c r="B390" s="279" t="s">
        <v>979</v>
      </c>
      <c r="C390" s="283"/>
      <c r="D390" s="283"/>
      <c r="E390" s="283"/>
      <c r="F390" s="283"/>
      <c r="G390" s="283"/>
    </row>
    <row r="391" spans="1:7" x14ac:dyDescent="0.3">
      <c r="A391" s="279" t="s">
        <v>980</v>
      </c>
      <c r="B391" s="279" t="s">
        <v>981</v>
      </c>
      <c r="C391" s="283"/>
      <c r="D391" s="283"/>
      <c r="E391" s="283"/>
      <c r="F391" s="283"/>
      <c r="G391" s="283"/>
    </row>
    <row r="392" spans="1:7" x14ac:dyDescent="0.3">
      <c r="A392" s="279" t="s">
        <v>982</v>
      </c>
      <c r="B392" s="279" t="s">
        <v>245</v>
      </c>
      <c r="C392" s="283"/>
      <c r="D392" s="283"/>
      <c r="E392" s="283"/>
      <c r="F392" s="283"/>
      <c r="G392" s="283"/>
    </row>
    <row r="393" spans="1:7" x14ac:dyDescent="0.3">
      <c r="A393" s="279" t="s">
        <v>983</v>
      </c>
      <c r="B393" s="279" t="s">
        <v>984</v>
      </c>
      <c r="C393" s="283"/>
      <c r="D393" s="283"/>
      <c r="E393" s="283"/>
      <c r="F393" s="283"/>
      <c r="G393" s="283"/>
    </row>
    <row r="394" spans="1:7" x14ac:dyDescent="0.3">
      <c r="A394" s="279" t="s">
        <v>985</v>
      </c>
      <c r="B394" s="279" t="s">
        <v>690</v>
      </c>
      <c r="C394" s="283"/>
      <c r="D394" s="283"/>
      <c r="E394" s="283"/>
      <c r="F394" s="283"/>
      <c r="G394" s="283"/>
    </row>
    <row r="395" spans="1:7" x14ac:dyDescent="0.3">
      <c r="A395" s="279" t="s">
        <v>986</v>
      </c>
      <c r="B395" s="279" t="s">
        <v>987</v>
      </c>
      <c r="C395" s="283"/>
      <c r="D395" s="283"/>
      <c r="E395" s="283"/>
      <c r="F395" s="283"/>
      <c r="G395" s="283"/>
    </row>
    <row r="396" spans="1:7" x14ac:dyDescent="0.3">
      <c r="A396" s="279" t="s">
        <v>988</v>
      </c>
      <c r="B396" s="279" t="s">
        <v>989</v>
      </c>
      <c r="C396" s="283"/>
      <c r="D396" s="283"/>
      <c r="E396" s="283"/>
      <c r="F396" s="283"/>
      <c r="G396" s="283"/>
    </row>
    <row r="397" spans="1:7" x14ac:dyDescent="0.3">
      <c r="A397" s="279" t="s">
        <v>990</v>
      </c>
      <c r="B397" s="279" t="s">
        <v>991</v>
      </c>
      <c r="C397" s="283"/>
      <c r="D397" s="283"/>
      <c r="E397" s="283"/>
      <c r="F397" s="283"/>
      <c r="G397" s="283"/>
    </row>
    <row r="398" spans="1:7" x14ac:dyDescent="0.3">
      <c r="A398" s="279" t="s">
        <v>992</v>
      </c>
      <c r="B398" s="279" t="s">
        <v>993</v>
      </c>
      <c r="C398" s="283"/>
      <c r="D398" s="283"/>
      <c r="E398" s="283"/>
      <c r="F398" s="283"/>
      <c r="G398" s="283"/>
    </row>
    <row r="399" spans="1:7" x14ac:dyDescent="0.3">
      <c r="A399" s="279" t="s">
        <v>994</v>
      </c>
      <c r="B399" s="279" t="s">
        <v>995</v>
      </c>
      <c r="C399" s="283"/>
      <c r="D399" s="283"/>
      <c r="E399" s="283"/>
      <c r="F399" s="283"/>
      <c r="G399" s="283"/>
    </row>
    <row r="400" spans="1:7" x14ac:dyDescent="0.3">
      <c r="A400" s="279" t="s">
        <v>996</v>
      </c>
      <c r="B400" s="279" t="s">
        <v>255</v>
      </c>
      <c r="C400" s="283"/>
      <c r="D400" s="283"/>
      <c r="E400" s="283"/>
      <c r="F400" s="283"/>
      <c r="G400" s="283"/>
    </row>
    <row r="401" spans="1:7" x14ac:dyDescent="0.3">
      <c r="A401" s="279" t="s">
        <v>997</v>
      </c>
      <c r="B401" s="279" t="s">
        <v>183</v>
      </c>
      <c r="C401" s="283"/>
      <c r="D401" s="283"/>
      <c r="E401" s="283"/>
      <c r="F401" s="283"/>
      <c r="G401" s="283"/>
    </row>
    <row r="402" spans="1:7" x14ac:dyDescent="0.3">
      <c r="A402" s="279" t="s">
        <v>998</v>
      </c>
      <c r="B402" s="279" t="s">
        <v>999</v>
      </c>
      <c r="C402" s="283"/>
      <c r="D402" s="283"/>
      <c r="E402" s="283"/>
      <c r="F402" s="283"/>
      <c r="G402" s="283"/>
    </row>
    <row r="403" spans="1:7" x14ac:dyDescent="0.3">
      <c r="A403" s="279" t="s">
        <v>1000</v>
      </c>
      <c r="B403" s="279" t="s">
        <v>55</v>
      </c>
      <c r="C403" s="283"/>
      <c r="D403" s="283"/>
      <c r="E403" s="283"/>
      <c r="F403" s="283"/>
      <c r="G403" s="283"/>
    </row>
    <row r="404" spans="1:7" x14ac:dyDescent="0.3">
      <c r="A404" s="279" t="s">
        <v>1001</v>
      </c>
      <c r="B404" s="279" t="s">
        <v>1002</v>
      </c>
      <c r="C404" s="283"/>
      <c r="D404" s="283"/>
      <c r="E404" s="283"/>
      <c r="F404" s="283"/>
      <c r="G404" s="283"/>
    </row>
    <row r="405" spans="1:7" x14ac:dyDescent="0.3">
      <c r="A405" s="279" t="s">
        <v>1003</v>
      </c>
      <c r="B405" s="279" t="s">
        <v>1004</v>
      </c>
      <c r="C405" s="283"/>
      <c r="D405" s="283"/>
      <c r="E405" s="283"/>
      <c r="F405" s="283"/>
      <c r="G405" s="283"/>
    </row>
    <row r="406" spans="1:7" x14ac:dyDescent="0.3">
      <c r="A406" s="279" t="s">
        <v>1005</v>
      </c>
      <c r="B406" s="279" t="s">
        <v>255</v>
      </c>
      <c r="C406" s="283"/>
      <c r="D406" s="283"/>
      <c r="E406" s="283"/>
      <c r="F406" s="283"/>
      <c r="G406" s="283"/>
    </row>
    <row r="407" spans="1:7" x14ac:dyDescent="0.3">
      <c r="A407" s="279" t="s">
        <v>1006</v>
      </c>
      <c r="B407" s="279" t="s">
        <v>183</v>
      </c>
      <c r="C407" s="283"/>
      <c r="D407" s="283"/>
      <c r="E407" s="283"/>
      <c r="F407" s="283"/>
      <c r="G407" s="283"/>
    </row>
    <row r="408" spans="1:7" x14ac:dyDescent="0.3">
      <c r="A408" s="279" t="s">
        <v>1007</v>
      </c>
      <c r="B408" s="279" t="s">
        <v>1008</v>
      </c>
      <c r="C408" s="283"/>
      <c r="D408" s="283"/>
      <c r="E408" s="283"/>
      <c r="F408" s="283"/>
      <c r="G408" s="283"/>
    </row>
    <row r="409" spans="1:7" x14ac:dyDescent="0.3">
      <c r="A409" s="279" t="s">
        <v>1009</v>
      </c>
      <c r="B409" s="279" t="s">
        <v>55</v>
      </c>
      <c r="C409" s="283"/>
      <c r="D409" s="283"/>
      <c r="E409" s="283"/>
      <c r="F409" s="283"/>
      <c r="G409" s="283"/>
    </row>
    <row r="410" spans="1:7" x14ac:dyDescent="0.3">
      <c r="A410" s="279" t="s">
        <v>1010</v>
      </c>
      <c r="B410" s="279" t="s">
        <v>255</v>
      </c>
      <c r="C410" s="283"/>
      <c r="D410" s="283"/>
      <c r="E410" s="283"/>
      <c r="F410" s="283"/>
      <c r="G410" s="283"/>
    </row>
    <row r="411" spans="1:7" x14ac:dyDescent="0.3">
      <c r="A411" s="279" t="s">
        <v>1011</v>
      </c>
      <c r="B411" s="279" t="s">
        <v>55</v>
      </c>
      <c r="C411" s="283"/>
      <c r="D411" s="283"/>
      <c r="E411" s="283"/>
      <c r="F411" s="283"/>
      <c r="G411" s="283"/>
    </row>
    <row r="412" spans="1:7" x14ac:dyDescent="0.3">
      <c r="A412" s="279" t="s">
        <v>1012</v>
      </c>
      <c r="B412" s="279" t="s">
        <v>44</v>
      </c>
      <c r="C412" s="283"/>
      <c r="D412" s="283"/>
      <c r="E412" s="283"/>
      <c r="F412" s="283"/>
      <c r="G412" s="283"/>
    </row>
    <row r="413" spans="1:7" x14ac:dyDescent="0.3">
      <c r="A413" s="279" t="s">
        <v>1013</v>
      </c>
      <c r="B413" s="279" t="s">
        <v>685</v>
      </c>
      <c r="C413" s="283"/>
      <c r="D413" s="283"/>
      <c r="E413" s="283"/>
      <c r="F413" s="283"/>
      <c r="G413" s="283"/>
    </row>
    <row r="414" spans="1:7" x14ac:dyDescent="0.3">
      <c r="A414" s="279" t="s">
        <v>1014</v>
      </c>
      <c r="B414" s="279" t="s">
        <v>687</v>
      </c>
      <c r="C414" s="283"/>
      <c r="D414" s="283"/>
      <c r="E414" s="283"/>
      <c r="F414" s="283"/>
      <c r="G414" s="283"/>
    </row>
    <row r="415" spans="1:7" x14ac:dyDescent="0.3">
      <c r="A415" s="279" t="s">
        <v>1015</v>
      </c>
      <c r="B415" s="279" t="s">
        <v>697</v>
      </c>
      <c r="C415" s="283"/>
      <c r="D415" s="283"/>
      <c r="E415" s="283"/>
      <c r="F415" s="283"/>
      <c r="G415" s="283"/>
    </row>
    <row r="416" spans="1:7" x14ac:dyDescent="0.3">
      <c r="A416" s="279" t="s">
        <v>1016</v>
      </c>
      <c r="B416" s="279" t="s">
        <v>261</v>
      </c>
      <c r="C416" s="283"/>
      <c r="D416" s="283"/>
      <c r="E416" s="283"/>
      <c r="F416" s="283"/>
      <c r="G416" s="283"/>
    </row>
    <row r="417" spans="1:7" x14ac:dyDescent="0.3">
      <c r="A417" s="279" t="s">
        <v>1017</v>
      </c>
      <c r="B417" s="279" t="s">
        <v>255</v>
      </c>
      <c r="C417" s="283"/>
      <c r="D417" s="283"/>
      <c r="E417" s="283"/>
      <c r="F417" s="283"/>
      <c r="G417" s="283"/>
    </row>
    <row r="418" spans="1:7" x14ac:dyDescent="0.3">
      <c r="A418" s="279" t="s">
        <v>1018</v>
      </c>
      <c r="B418" s="279" t="s">
        <v>183</v>
      </c>
      <c r="C418" s="283"/>
      <c r="D418" s="283"/>
      <c r="E418" s="283"/>
      <c r="F418" s="283"/>
      <c r="G418" s="283"/>
    </row>
    <row r="419" spans="1:7" x14ac:dyDescent="0.3">
      <c r="A419" s="279" t="s">
        <v>1019</v>
      </c>
      <c r="B419" s="279" t="s">
        <v>55</v>
      </c>
      <c r="C419" s="283"/>
      <c r="D419" s="283"/>
      <c r="E419" s="283"/>
      <c r="F419" s="283"/>
      <c r="G419" s="283"/>
    </row>
    <row r="420" spans="1:7" x14ac:dyDescent="0.3">
      <c r="A420" s="279" t="s">
        <v>1020</v>
      </c>
      <c r="B420" s="279" t="s">
        <v>55</v>
      </c>
      <c r="C420" s="283"/>
      <c r="D420" s="283"/>
      <c r="E420" s="283"/>
      <c r="F420" s="283"/>
      <c r="G420" s="283"/>
    </row>
    <row r="421" spans="1:7" x14ac:dyDescent="0.3">
      <c r="A421" s="279" t="s">
        <v>1021</v>
      </c>
      <c r="B421" s="279" t="s">
        <v>55</v>
      </c>
      <c r="C421" s="283"/>
      <c r="D421" s="283"/>
      <c r="E421" s="283"/>
      <c r="F421" s="283"/>
      <c r="G421" s="283"/>
    </row>
    <row r="422" spans="1:7" x14ac:dyDescent="0.3">
      <c r="A422" s="279" t="s">
        <v>1022</v>
      </c>
      <c r="B422" s="279" t="s">
        <v>255</v>
      </c>
      <c r="C422" s="283"/>
      <c r="D422" s="283"/>
      <c r="E422" s="283"/>
      <c r="F422" s="283"/>
      <c r="G422" s="283"/>
    </row>
    <row r="423" spans="1:7" x14ac:dyDescent="0.3">
      <c r="A423" s="279" t="s">
        <v>1023</v>
      </c>
      <c r="B423" s="279" t="s">
        <v>55</v>
      </c>
      <c r="C423" s="284"/>
      <c r="D423" s="284"/>
      <c r="E423" s="284"/>
      <c r="F423" s="284"/>
      <c r="G423" s="284"/>
    </row>
    <row r="424" spans="1:7" x14ac:dyDescent="0.3">
      <c r="A424" s="279" t="s">
        <v>1024</v>
      </c>
      <c r="B424" s="285"/>
      <c r="C424" s="283"/>
      <c r="D424" s="283"/>
      <c r="E424" s="283"/>
      <c r="F424" s="283"/>
      <c r="G424" s="283"/>
    </row>
    <row r="425" spans="1:7" x14ac:dyDescent="0.3">
      <c r="A425" s="240"/>
      <c r="B425" s="240"/>
      <c r="C425" s="245"/>
      <c r="D425" s="245"/>
      <c r="E425" s="245"/>
      <c r="F425" s="245"/>
      <c r="G425" s="245"/>
    </row>
    <row r="426" spans="1:7" x14ac:dyDescent="0.3">
      <c r="A426" s="279" t="s">
        <v>975</v>
      </c>
      <c r="B426" s="285"/>
      <c r="C426" s="283"/>
      <c r="D426" s="283"/>
      <c r="E426" s="283"/>
      <c r="F426" s="283"/>
      <c r="G426" s="283"/>
    </row>
    <row r="427" spans="1:7" x14ac:dyDescent="0.3">
      <c r="A427" s="279" t="s">
        <v>976</v>
      </c>
      <c r="B427" s="285"/>
      <c r="C427" s="284"/>
      <c r="D427" s="284"/>
      <c r="E427" s="284"/>
      <c r="F427" s="284"/>
      <c r="G427" s="284"/>
    </row>
    <row r="428" spans="1:7" x14ac:dyDescent="0.3">
      <c r="A428" s="279" t="s">
        <v>977</v>
      </c>
      <c r="B428" s="285"/>
      <c r="C428" s="283"/>
      <c r="D428" s="283"/>
      <c r="E428" s="283"/>
      <c r="F428" s="283"/>
      <c r="G428" s="283"/>
    </row>
    <row r="429" spans="1:7" x14ac:dyDescent="0.3">
      <c r="A429" s="240"/>
      <c r="B429" s="240"/>
      <c r="C429" s="246"/>
      <c r="D429" s="246"/>
      <c r="E429" s="246"/>
      <c r="F429" s="246"/>
      <c r="G429" s="246"/>
    </row>
    <row r="430" spans="1:7" x14ac:dyDescent="0.3">
      <c r="A430" s="279" t="s">
        <v>359</v>
      </c>
      <c r="B430" s="278"/>
      <c r="C430" s="278"/>
      <c r="D430" s="278"/>
      <c r="E430" s="278"/>
      <c r="F430" s="278"/>
      <c r="G430" s="278"/>
    </row>
    <row r="431" spans="1:7" x14ac:dyDescent="0.3">
      <c r="A431" s="279" t="s">
        <v>1025</v>
      </c>
      <c r="B431" s="279" t="s">
        <v>1026</v>
      </c>
      <c r="C431" s="283"/>
      <c r="D431" s="283"/>
      <c r="E431" s="283"/>
      <c r="F431" s="283"/>
      <c r="G431" s="283"/>
    </row>
    <row r="432" spans="1:7" x14ac:dyDescent="0.3">
      <c r="A432" s="279" t="s">
        <v>1027</v>
      </c>
      <c r="B432" s="279" t="s">
        <v>979</v>
      </c>
      <c r="C432" s="283"/>
      <c r="D432" s="283"/>
      <c r="E432" s="283"/>
      <c r="F432" s="283"/>
      <c r="G432" s="283"/>
    </row>
    <row r="433" spans="1:7" x14ac:dyDescent="0.3">
      <c r="A433" s="279" t="s">
        <v>1028</v>
      </c>
      <c r="B433" s="279" t="s">
        <v>1029</v>
      </c>
      <c r="C433" s="283"/>
      <c r="D433" s="283"/>
      <c r="E433" s="283"/>
      <c r="F433" s="283"/>
      <c r="G433" s="283"/>
    </row>
    <row r="434" spans="1:7" x14ac:dyDescent="0.3">
      <c r="A434" s="279" t="s">
        <v>1030</v>
      </c>
      <c r="B434" s="279" t="s">
        <v>245</v>
      </c>
      <c r="C434" s="283"/>
      <c r="D434" s="283"/>
      <c r="E434" s="283"/>
      <c r="F434" s="283"/>
      <c r="G434" s="283"/>
    </row>
    <row r="435" spans="1:7" x14ac:dyDescent="0.3">
      <c r="A435" s="279" t="s">
        <v>1031</v>
      </c>
      <c r="B435" s="279" t="s">
        <v>1032</v>
      </c>
      <c r="C435" s="283"/>
      <c r="D435" s="283"/>
      <c r="E435" s="283"/>
      <c r="F435" s="283"/>
      <c r="G435" s="283"/>
    </row>
    <row r="436" spans="1:7" x14ac:dyDescent="0.3">
      <c r="A436" s="279" t="s">
        <v>1033</v>
      </c>
      <c r="B436" s="279" t="s">
        <v>984</v>
      </c>
      <c r="C436" s="283"/>
      <c r="D436" s="283"/>
      <c r="E436" s="283"/>
      <c r="F436" s="283"/>
      <c r="G436" s="283"/>
    </row>
    <row r="437" spans="1:7" x14ac:dyDescent="0.3">
      <c r="A437" s="279" t="s">
        <v>1034</v>
      </c>
      <c r="B437" s="279" t="s">
        <v>244</v>
      </c>
      <c r="C437" s="283"/>
      <c r="D437" s="283"/>
      <c r="E437" s="283"/>
      <c r="F437" s="283"/>
      <c r="G437" s="283"/>
    </row>
    <row r="438" spans="1:7" x14ac:dyDescent="0.3">
      <c r="A438" s="279" t="s">
        <v>1035</v>
      </c>
      <c r="B438" s="279" t="s">
        <v>1036</v>
      </c>
      <c r="C438" s="283"/>
      <c r="D438" s="283"/>
      <c r="E438" s="283"/>
      <c r="F438" s="283"/>
      <c r="G438" s="283"/>
    </row>
    <row r="439" spans="1:7" x14ac:dyDescent="0.3">
      <c r="A439" s="279" t="s">
        <v>1037</v>
      </c>
      <c r="B439" s="279" t="s">
        <v>690</v>
      </c>
      <c r="C439" s="283"/>
      <c r="D439" s="283"/>
      <c r="E439" s="283"/>
      <c r="F439" s="283"/>
      <c r="G439" s="283"/>
    </row>
    <row r="440" spans="1:7" x14ac:dyDescent="0.3">
      <c r="A440" s="279" t="s">
        <v>1038</v>
      </c>
      <c r="B440" s="279" t="s">
        <v>989</v>
      </c>
      <c r="C440" s="283"/>
      <c r="D440" s="283"/>
      <c r="E440" s="283"/>
      <c r="F440" s="283"/>
      <c r="G440" s="283"/>
    </row>
    <row r="441" spans="1:7" x14ac:dyDescent="0.3">
      <c r="A441" s="279" t="s">
        <v>1039</v>
      </c>
      <c r="B441" s="279" t="s">
        <v>1040</v>
      </c>
      <c r="C441" s="283"/>
      <c r="D441" s="283"/>
      <c r="E441" s="283"/>
      <c r="F441" s="283"/>
      <c r="G441" s="283"/>
    </row>
    <row r="442" spans="1:7" x14ac:dyDescent="0.3">
      <c r="A442" s="279" t="s">
        <v>1041</v>
      </c>
      <c r="B442" s="279" t="s">
        <v>993</v>
      </c>
      <c r="C442" s="283"/>
      <c r="D442" s="283"/>
      <c r="E442" s="283"/>
      <c r="F442" s="283"/>
      <c r="G442" s="283"/>
    </row>
    <row r="443" spans="1:7" x14ac:dyDescent="0.3">
      <c r="A443" s="279" t="s">
        <v>1042</v>
      </c>
      <c r="B443" s="279" t="s">
        <v>995</v>
      </c>
      <c r="C443" s="283"/>
      <c r="D443" s="283"/>
      <c r="E443" s="283"/>
      <c r="F443" s="283"/>
      <c r="G443" s="283"/>
    </row>
    <row r="444" spans="1:7" x14ac:dyDescent="0.3">
      <c r="A444" s="279" t="s">
        <v>1043</v>
      </c>
      <c r="B444" s="279" t="s">
        <v>255</v>
      </c>
      <c r="C444" s="283"/>
      <c r="D444" s="283"/>
      <c r="E444" s="283"/>
      <c r="F444" s="283"/>
      <c r="G444" s="283"/>
    </row>
    <row r="445" spans="1:7" x14ac:dyDescent="0.3">
      <c r="A445" s="279" t="s">
        <v>1044</v>
      </c>
      <c r="B445" s="279" t="s">
        <v>183</v>
      </c>
      <c r="C445" s="283"/>
      <c r="D445" s="283"/>
      <c r="E445" s="283"/>
      <c r="F445" s="283"/>
      <c r="G445" s="283"/>
    </row>
    <row r="446" spans="1:7" x14ac:dyDescent="0.3">
      <c r="A446" s="279" t="s">
        <v>1045</v>
      </c>
      <c r="B446" s="279" t="s">
        <v>999</v>
      </c>
      <c r="C446" s="283"/>
      <c r="D446" s="283"/>
      <c r="E446" s="283"/>
      <c r="F446" s="283"/>
      <c r="G446" s="283"/>
    </row>
    <row r="447" spans="1:7" x14ac:dyDescent="0.3">
      <c r="A447" s="279" t="s">
        <v>1046</v>
      </c>
      <c r="B447" s="279" t="s">
        <v>55</v>
      </c>
      <c r="C447" s="283"/>
      <c r="D447" s="283"/>
      <c r="E447" s="283"/>
      <c r="F447" s="283"/>
      <c r="G447" s="283"/>
    </row>
    <row r="448" spans="1:7" x14ac:dyDescent="0.3">
      <c r="A448" s="279" t="s">
        <v>1047</v>
      </c>
      <c r="B448" s="279" t="s">
        <v>1002</v>
      </c>
      <c r="C448" s="283"/>
      <c r="D448" s="283"/>
      <c r="E448" s="283"/>
      <c r="F448" s="283"/>
      <c r="G448" s="283"/>
    </row>
    <row r="449" spans="1:7" x14ac:dyDescent="0.3">
      <c r="A449" s="279" t="s">
        <v>1048</v>
      </c>
      <c r="B449" s="279" t="s">
        <v>1004</v>
      </c>
      <c r="C449" s="283"/>
      <c r="D449" s="283"/>
      <c r="E449" s="283"/>
      <c r="F449" s="283"/>
      <c r="G449" s="283"/>
    </row>
    <row r="450" spans="1:7" x14ac:dyDescent="0.3">
      <c r="A450" s="279" t="s">
        <v>1049</v>
      </c>
      <c r="B450" s="279" t="s">
        <v>255</v>
      </c>
      <c r="C450" s="283"/>
      <c r="D450" s="283"/>
      <c r="E450" s="283"/>
      <c r="F450" s="283"/>
      <c r="G450" s="283"/>
    </row>
    <row r="451" spans="1:7" x14ac:dyDescent="0.3">
      <c r="A451" s="279" t="s">
        <v>1050</v>
      </c>
      <c r="B451" s="279" t="s">
        <v>183</v>
      </c>
      <c r="C451" s="283"/>
      <c r="D451" s="283"/>
      <c r="E451" s="283"/>
      <c r="F451" s="283"/>
      <c r="G451" s="283"/>
    </row>
    <row r="452" spans="1:7" x14ac:dyDescent="0.3">
      <c r="A452" s="279" t="s">
        <v>1051</v>
      </c>
      <c r="B452" s="279" t="s">
        <v>1008</v>
      </c>
      <c r="C452" s="283"/>
      <c r="D452" s="283"/>
      <c r="E452" s="283"/>
      <c r="F452" s="283"/>
      <c r="G452" s="283"/>
    </row>
    <row r="453" spans="1:7" x14ac:dyDescent="0.3">
      <c r="A453" s="279" t="s">
        <v>1052</v>
      </c>
      <c r="B453" s="279" t="s">
        <v>55</v>
      </c>
      <c r="C453" s="283"/>
      <c r="D453" s="283"/>
      <c r="E453" s="283"/>
      <c r="F453" s="283"/>
      <c r="G453" s="283"/>
    </row>
    <row r="454" spans="1:7" x14ac:dyDescent="0.3">
      <c r="A454" s="279" t="s">
        <v>1053</v>
      </c>
      <c r="B454" s="279" t="s">
        <v>255</v>
      </c>
      <c r="C454" s="283"/>
      <c r="D454" s="283"/>
      <c r="E454" s="283"/>
      <c r="F454" s="283"/>
      <c r="G454" s="283"/>
    </row>
    <row r="455" spans="1:7" x14ac:dyDescent="0.3">
      <c r="A455" s="279" t="s">
        <v>1054</v>
      </c>
      <c r="B455" s="279" t="s">
        <v>55</v>
      </c>
      <c r="C455" s="283"/>
      <c r="D455" s="283"/>
      <c r="E455" s="283"/>
      <c r="F455" s="283"/>
      <c r="G455" s="283"/>
    </row>
    <row r="456" spans="1:7" x14ac:dyDescent="0.3">
      <c r="A456" s="279" t="s">
        <v>1055</v>
      </c>
      <c r="B456" s="279" t="s">
        <v>682</v>
      </c>
      <c r="C456" s="283"/>
      <c r="D456" s="283"/>
      <c r="E456" s="283"/>
      <c r="F456" s="283"/>
      <c r="G456" s="283"/>
    </row>
    <row r="457" spans="1:7" x14ac:dyDescent="0.3">
      <c r="A457" s="279" t="s">
        <v>1056</v>
      </c>
      <c r="B457" s="279" t="s">
        <v>44</v>
      </c>
      <c r="C457" s="283"/>
      <c r="D457" s="283"/>
      <c r="E457" s="283"/>
      <c r="F457" s="283"/>
      <c r="G457" s="283"/>
    </row>
    <row r="458" spans="1:7" x14ac:dyDescent="0.3">
      <c r="A458" s="279" t="s">
        <v>1057</v>
      </c>
      <c r="B458" s="279" t="s">
        <v>687</v>
      </c>
      <c r="C458" s="283"/>
      <c r="D458" s="283"/>
      <c r="E458" s="283"/>
      <c r="F458" s="283"/>
      <c r="G458" s="283"/>
    </row>
    <row r="459" spans="1:7" x14ac:dyDescent="0.3">
      <c r="A459" s="279" t="s">
        <v>1058</v>
      </c>
      <c r="B459" s="279" t="s">
        <v>183</v>
      </c>
      <c r="C459" s="283"/>
      <c r="D459" s="283"/>
      <c r="E459" s="283"/>
      <c r="F459" s="283"/>
      <c r="G459" s="283"/>
    </row>
    <row r="460" spans="1:7" x14ac:dyDescent="0.3">
      <c r="A460" s="279" t="s">
        <v>1059</v>
      </c>
      <c r="B460" s="279" t="s">
        <v>697</v>
      </c>
      <c r="C460" s="283"/>
      <c r="D460" s="283"/>
      <c r="E460" s="283"/>
      <c r="F460" s="283"/>
      <c r="G460" s="283"/>
    </row>
    <row r="461" spans="1:7" x14ac:dyDescent="0.3">
      <c r="A461" s="279" t="s">
        <v>1060</v>
      </c>
      <c r="B461" s="279" t="s">
        <v>261</v>
      </c>
      <c r="C461" s="283"/>
      <c r="D461" s="283"/>
      <c r="E461" s="283"/>
      <c r="F461" s="283"/>
      <c r="G461" s="283"/>
    </row>
    <row r="462" spans="1:7" x14ac:dyDescent="0.3">
      <c r="A462" s="279" t="s">
        <v>1061</v>
      </c>
      <c r="B462" s="279" t="s">
        <v>713</v>
      </c>
      <c r="C462" s="283"/>
      <c r="D462" s="283"/>
      <c r="E462" s="283"/>
      <c r="F462" s="283"/>
      <c r="G462" s="283"/>
    </row>
    <row r="463" spans="1:7" x14ac:dyDescent="0.3">
      <c r="A463" s="279" t="s">
        <v>1062</v>
      </c>
      <c r="B463" s="279" t="s">
        <v>575</v>
      </c>
      <c r="C463" s="284"/>
      <c r="D463" s="284"/>
      <c r="E463" s="284"/>
      <c r="F463" s="284"/>
      <c r="G463" s="284"/>
    </row>
    <row r="464" spans="1:7" x14ac:dyDescent="0.3">
      <c r="A464" s="279" t="s">
        <v>1063</v>
      </c>
      <c r="B464" s="285"/>
      <c r="C464" s="283"/>
      <c r="D464" s="283"/>
      <c r="E464" s="283"/>
      <c r="F464" s="283"/>
      <c r="G464" s="283"/>
    </row>
    <row r="465" spans="1:7" x14ac:dyDescent="0.3">
      <c r="A465" s="240"/>
      <c r="B465" s="240"/>
      <c r="C465" s="245"/>
      <c r="D465" s="245"/>
      <c r="E465" s="245"/>
      <c r="F465" s="245"/>
      <c r="G465" s="245"/>
    </row>
    <row r="466" spans="1:7" x14ac:dyDescent="0.3">
      <c r="A466" s="279" t="s">
        <v>975</v>
      </c>
      <c r="B466" s="285"/>
      <c r="C466" s="283"/>
      <c r="D466" s="283"/>
      <c r="E466" s="283"/>
      <c r="F466" s="283"/>
      <c r="G466" s="283"/>
    </row>
    <row r="467" spans="1:7" x14ac:dyDescent="0.3">
      <c r="A467" s="279" t="s">
        <v>976</v>
      </c>
      <c r="B467" s="285"/>
      <c r="C467" s="284"/>
      <c r="D467" s="284"/>
      <c r="E467" s="284"/>
      <c r="F467" s="284"/>
      <c r="G467" s="284"/>
    </row>
    <row r="468" spans="1:7" x14ac:dyDescent="0.3">
      <c r="A468" s="279" t="s">
        <v>977</v>
      </c>
      <c r="B468" s="285"/>
      <c r="C468" s="283"/>
      <c r="D468" s="283"/>
      <c r="E468" s="283"/>
      <c r="F468" s="283"/>
      <c r="G468" s="283"/>
    </row>
    <row r="469" spans="1:7" x14ac:dyDescent="0.3">
      <c r="A469" s="240"/>
      <c r="B469" s="244"/>
      <c r="C469" s="245"/>
      <c r="D469" s="245"/>
      <c r="E469" s="245"/>
      <c r="F469" s="245"/>
      <c r="G469" s="245"/>
    </row>
    <row r="470" spans="1:7" x14ac:dyDescent="0.3">
      <c r="A470" s="279" t="s">
        <v>360</v>
      </c>
      <c r="B470" s="278"/>
      <c r="C470" s="278"/>
      <c r="D470" s="278"/>
      <c r="E470" s="278"/>
      <c r="F470" s="278"/>
      <c r="G470" s="278"/>
    </row>
    <row r="471" spans="1:7" x14ac:dyDescent="0.3">
      <c r="A471" s="279" t="s">
        <v>1064</v>
      </c>
      <c r="B471" s="279" t="s">
        <v>1065</v>
      </c>
      <c r="C471" s="283"/>
      <c r="D471" s="283"/>
      <c r="E471" s="283"/>
      <c r="F471" s="283"/>
      <c r="G471" s="283"/>
    </row>
    <row r="472" spans="1:7" x14ac:dyDescent="0.3">
      <c r="A472" s="279" t="s">
        <v>1066</v>
      </c>
      <c r="B472" s="279" t="s">
        <v>1067</v>
      </c>
      <c r="C472" s="283"/>
      <c r="D472" s="283"/>
      <c r="E472" s="283"/>
      <c r="F472" s="283"/>
      <c r="G472" s="283"/>
    </row>
    <row r="473" spans="1:7" x14ac:dyDescent="0.3">
      <c r="A473" s="279" t="s">
        <v>1068</v>
      </c>
      <c r="B473" s="279" t="s">
        <v>1069</v>
      </c>
      <c r="C473" s="283"/>
      <c r="D473" s="283"/>
      <c r="E473" s="283"/>
      <c r="F473" s="283"/>
      <c r="G473" s="283"/>
    </row>
    <row r="474" spans="1:7" x14ac:dyDescent="0.3">
      <c r="A474" s="279" t="s">
        <v>1070</v>
      </c>
      <c r="B474" s="279" t="s">
        <v>1071</v>
      </c>
      <c r="C474" s="283"/>
      <c r="D474" s="283"/>
      <c r="E474" s="283"/>
      <c r="F474" s="283"/>
      <c r="G474" s="283"/>
    </row>
    <row r="475" spans="1:7" x14ac:dyDescent="0.3">
      <c r="A475" s="279" t="s">
        <v>1072</v>
      </c>
      <c r="B475" s="279" t="s">
        <v>245</v>
      </c>
      <c r="C475" s="283"/>
      <c r="D475" s="283"/>
      <c r="E475" s="283"/>
      <c r="F475" s="283"/>
      <c r="G475" s="283"/>
    </row>
    <row r="476" spans="1:7" x14ac:dyDescent="0.3">
      <c r="A476" s="279" t="s">
        <v>1073</v>
      </c>
      <c r="B476" s="279" t="s">
        <v>1074</v>
      </c>
      <c r="C476" s="283"/>
      <c r="D476" s="283"/>
      <c r="E476" s="283"/>
      <c r="F476" s="283"/>
      <c r="G476" s="283"/>
    </row>
    <row r="477" spans="1:7" x14ac:dyDescent="0.3">
      <c r="A477" s="279" t="s">
        <v>1075</v>
      </c>
      <c r="B477" s="279" t="s">
        <v>1036</v>
      </c>
      <c r="C477" s="283"/>
      <c r="D477" s="283"/>
      <c r="E477" s="283"/>
      <c r="F477" s="283"/>
      <c r="G477" s="283"/>
    </row>
    <row r="478" spans="1:7" x14ac:dyDescent="0.3">
      <c r="A478" s="279" t="s">
        <v>1076</v>
      </c>
      <c r="B478" s="279" t="s">
        <v>1077</v>
      </c>
      <c r="C478" s="283"/>
      <c r="D478" s="283"/>
      <c r="E478" s="283"/>
      <c r="F478" s="283"/>
      <c r="G478" s="283"/>
    </row>
    <row r="479" spans="1:7" x14ac:dyDescent="0.3">
      <c r="A479" s="279" t="s">
        <v>1078</v>
      </c>
      <c r="B479" s="279" t="s">
        <v>255</v>
      </c>
      <c r="C479" s="283"/>
      <c r="D479" s="283"/>
      <c r="E479" s="283"/>
      <c r="F479" s="283"/>
      <c r="G479" s="283"/>
    </row>
    <row r="480" spans="1:7" x14ac:dyDescent="0.3">
      <c r="A480" s="279" t="s">
        <v>1079</v>
      </c>
      <c r="B480" s="279" t="s">
        <v>687</v>
      </c>
      <c r="C480" s="283"/>
      <c r="D480" s="283"/>
      <c r="E480" s="283"/>
      <c r="F480" s="283"/>
      <c r="G480" s="283"/>
    </row>
    <row r="481" spans="1:7" x14ac:dyDescent="0.3">
      <c r="A481" s="279" t="s">
        <v>1080</v>
      </c>
      <c r="B481" s="279" t="s">
        <v>183</v>
      </c>
      <c r="C481" s="283"/>
      <c r="D481" s="283"/>
      <c r="E481" s="283"/>
      <c r="F481" s="283"/>
      <c r="G481" s="283"/>
    </row>
    <row r="482" spans="1:7" x14ac:dyDescent="0.3">
      <c r="A482" s="279" t="s">
        <v>1081</v>
      </c>
      <c r="B482" s="279" t="s">
        <v>55</v>
      </c>
      <c r="C482" s="283"/>
      <c r="D482" s="283"/>
      <c r="E482" s="283"/>
      <c r="F482" s="283"/>
      <c r="G482" s="283"/>
    </row>
    <row r="483" spans="1:7" x14ac:dyDescent="0.3">
      <c r="A483" s="279" t="s">
        <v>1082</v>
      </c>
      <c r="B483" s="279" t="s">
        <v>261</v>
      </c>
      <c r="C483" s="283"/>
      <c r="D483" s="283"/>
      <c r="E483" s="283"/>
      <c r="F483" s="283"/>
      <c r="G483" s="283"/>
    </row>
    <row r="484" spans="1:7" x14ac:dyDescent="0.3">
      <c r="A484" s="279" t="s">
        <v>1083</v>
      </c>
      <c r="B484" s="279" t="s">
        <v>330</v>
      </c>
      <c r="C484" s="283"/>
      <c r="D484" s="283"/>
      <c r="E484" s="283"/>
      <c r="F484" s="283"/>
      <c r="G484" s="283"/>
    </row>
    <row r="485" spans="1:7" x14ac:dyDescent="0.3">
      <c r="A485" s="279" t="s">
        <v>1084</v>
      </c>
      <c r="B485" s="279" t="s">
        <v>674</v>
      </c>
      <c r="C485" s="283"/>
      <c r="D485" s="283"/>
      <c r="E485" s="283"/>
      <c r="F485" s="283"/>
      <c r="G485" s="283"/>
    </row>
    <row r="486" spans="1:7" x14ac:dyDescent="0.3">
      <c r="A486" s="279" t="s">
        <v>1085</v>
      </c>
      <c r="B486" s="279" t="s">
        <v>575</v>
      </c>
      <c r="C486" s="283"/>
      <c r="D486" s="283"/>
      <c r="E486" s="283"/>
      <c r="F486" s="283"/>
      <c r="G486" s="283"/>
    </row>
    <row r="487" spans="1:7" x14ac:dyDescent="0.3">
      <c r="A487" s="279" t="s">
        <v>1086</v>
      </c>
      <c r="B487" s="279" t="s">
        <v>1087</v>
      </c>
      <c r="C487" s="283"/>
      <c r="D487" s="283"/>
      <c r="E487" s="283"/>
      <c r="F487" s="283"/>
      <c r="G487" s="283"/>
    </row>
    <row r="488" spans="1:7" x14ac:dyDescent="0.3">
      <c r="A488" s="279" t="s">
        <v>1088</v>
      </c>
      <c r="B488" s="279" t="s">
        <v>722</v>
      </c>
      <c r="C488" s="283"/>
      <c r="D488" s="283"/>
      <c r="E488" s="283"/>
      <c r="F488" s="283"/>
      <c r="G488" s="283"/>
    </row>
    <row r="489" spans="1:7" x14ac:dyDescent="0.3">
      <c r="A489" s="279" t="s">
        <v>1089</v>
      </c>
      <c r="B489" s="279" t="s">
        <v>646</v>
      </c>
      <c r="C489" s="283"/>
      <c r="D489" s="283"/>
      <c r="E489" s="283"/>
      <c r="F489" s="283"/>
      <c r="G489" s="283"/>
    </row>
    <row r="490" spans="1:7" x14ac:dyDescent="0.3">
      <c r="A490" s="279" t="s">
        <v>1090</v>
      </c>
      <c r="B490" s="279" t="s">
        <v>44</v>
      </c>
      <c r="C490" s="284"/>
      <c r="D490" s="284"/>
      <c r="E490" s="284"/>
      <c r="F490" s="284"/>
      <c r="G490" s="284"/>
    </row>
    <row r="491" spans="1:7" x14ac:dyDescent="0.3">
      <c r="A491" s="279" t="s">
        <v>1091</v>
      </c>
      <c r="B491" s="285"/>
      <c r="C491" s="283"/>
      <c r="D491" s="283"/>
      <c r="E491" s="283"/>
      <c r="F491" s="283"/>
      <c r="G491" s="283"/>
    </row>
    <row r="492" spans="1:7" x14ac:dyDescent="0.3">
      <c r="A492" s="240"/>
      <c r="B492" s="244"/>
      <c r="C492" s="245"/>
      <c r="D492" s="245"/>
      <c r="E492" s="245"/>
      <c r="F492" s="245"/>
      <c r="G492" s="245"/>
    </row>
    <row r="493" spans="1:7" x14ac:dyDescent="0.3">
      <c r="A493" s="279" t="s">
        <v>975</v>
      </c>
      <c r="B493" s="285"/>
      <c r="C493" s="283"/>
      <c r="D493" s="283"/>
      <c r="E493" s="283"/>
      <c r="F493" s="283"/>
      <c r="G493" s="283"/>
    </row>
    <row r="494" spans="1:7" x14ac:dyDescent="0.3">
      <c r="A494" s="279" t="s">
        <v>976</v>
      </c>
      <c r="B494" s="285"/>
      <c r="C494" s="284"/>
      <c r="D494" s="284"/>
      <c r="E494" s="284"/>
      <c r="F494" s="284"/>
      <c r="G494" s="284"/>
    </row>
    <row r="495" spans="1:7" x14ac:dyDescent="0.3">
      <c r="A495" s="279" t="s">
        <v>977</v>
      </c>
      <c r="B495" s="285"/>
      <c r="C495" s="283"/>
      <c r="D495" s="283"/>
      <c r="E495" s="283"/>
      <c r="F495" s="283"/>
      <c r="G495" s="283"/>
    </row>
    <row r="496" spans="1:7" x14ac:dyDescent="0.3">
      <c r="A496" s="240"/>
      <c r="B496" s="240"/>
      <c r="C496" s="246"/>
      <c r="D496" s="246"/>
      <c r="E496" s="246"/>
      <c r="F496" s="246"/>
      <c r="G496" s="246"/>
    </row>
    <row r="497" spans="1:7" x14ac:dyDescent="0.3">
      <c r="A497" s="279" t="s">
        <v>1092</v>
      </c>
      <c r="B497" s="278"/>
      <c r="C497" s="278"/>
      <c r="D497" s="278"/>
      <c r="E497" s="278"/>
      <c r="F497" s="278"/>
      <c r="G497" s="278"/>
    </row>
    <row r="498" spans="1:7" x14ac:dyDescent="0.3">
      <c r="A498" s="279" t="s">
        <v>1093</v>
      </c>
      <c r="B498" s="279" t="s">
        <v>1094</v>
      </c>
      <c r="C498" s="283"/>
      <c r="D498" s="283"/>
      <c r="E498" s="283"/>
      <c r="F498" s="283"/>
      <c r="G498" s="283"/>
    </row>
    <row r="499" spans="1:7" x14ac:dyDescent="0.3">
      <c r="A499" s="279" t="s">
        <v>1095</v>
      </c>
      <c r="B499" s="279" t="s">
        <v>984</v>
      </c>
      <c r="C499" s="283"/>
      <c r="D499" s="283"/>
      <c r="E499" s="283"/>
      <c r="F499" s="283"/>
      <c r="G499" s="283"/>
    </row>
    <row r="500" spans="1:7" x14ac:dyDescent="0.3">
      <c r="A500" s="279" t="s">
        <v>1096</v>
      </c>
      <c r="B500" s="279" t="s">
        <v>1097</v>
      </c>
      <c r="C500" s="283"/>
      <c r="D500" s="283"/>
      <c r="E500" s="283"/>
      <c r="F500" s="283"/>
      <c r="G500" s="283"/>
    </row>
    <row r="501" spans="1:7" x14ac:dyDescent="0.3">
      <c r="A501" s="279" t="s">
        <v>1098</v>
      </c>
      <c r="B501" s="279" t="s">
        <v>722</v>
      </c>
      <c r="C501" s="284"/>
      <c r="D501" s="284"/>
      <c r="E501" s="284"/>
      <c r="F501" s="284"/>
      <c r="G501" s="284"/>
    </row>
    <row r="502" spans="1:7" x14ac:dyDescent="0.3">
      <c r="A502" s="279" t="s">
        <v>1099</v>
      </c>
      <c r="B502" s="285"/>
      <c r="C502" s="283"/>
      <c r="D502" s="283"/>
      <c r="E502" s="283"/>
      <c r="F502" s="283"/>
      <c r="G502" s="283"/>
    </row>
    <row r="503" spans="1:7" x14ac:dyDescent="0.3">
      <c r="A503" s="240"/>
      <c r="B503" s="240"/>
      <c r="C503" s="245"/>
      <c r="D503" s="245"/>
      <c r="E503" s="245"/>
      <c r="F503" s="245"/>
      <c r="G503" s="245"/>
    </row>
    <row r="504" spans="1:7" x14ac:dyDescent="0.3">
      <c r="A504" s="279" t="s">
        <v>975</v>
      </c>
      <c r="B504" s="285"/>
      <c r="C504" s="283"/>
      <c r="D504" s="283"/>
      <c r="E504" s="283"/>
      <c r="F504" s="283"/>
      <c r="G504" s="283"/>
    </row>
    <row r="505" spans="1:7" x14ac:dyDescent="0.3">
      <c r="A505" s="279" t="s">
        <v>976</v>
      </c>
      <c r="B505" s="285"/>
      <c r="C505" s="284"/>
      <c r="D505" s="284"/>
      <c r="E505" s="284"/>
      <c r="F505" s="284"/>
      <c r="G505" s="284"/>
    </row>
    <row r="506" spans="1:7" x14ac:dyDescent="0.3">
      <c r="A506" s="279" t="s">
        <v>977</v>
      </c>
      <c r="B506" s="285"/>
      <c r="C506" s="283"/>
      <c r="D506" s="283"/>
      <c r="E506" s="283"/>
      <c r="F506" s="283"/>
      <c r="G506" s="283"/>
    </row>
    <row r="507" spans="1:7" x14ac:dyDescent="0.3">
      <c r="A507" s="240"/>
      <c r="B507" s="244"/>
      <c r="C507" s="245"/>
      <c r="D507" s="245"/>
      <c r="E507" s="245"/>
      <c r="F507" s="245"/>
      <c r="G507" s="245"/>
    </row>
    <row r="508" spans="1:7" x14ac:dyDescent="0.3">
      <c r="A508" s="279" t="s">
        <v>1100</v>
      </c>
      <c r="B508" s="278"/>
      <c r="C508" s="278"/>
      <c r="D508" s="278"/>
      <c r="E508" s="278"/>
      <c r="F508" s="278"/>
      <c r="G508" s="278"/>
    </row>
    <row r="509" spans="1:7" x14ac:dyDescent="0.3">
      <c r="A509" s="279" t="s">
        <v>1101</v>
      </c>
      <c r="B509" s="279" t="s">
        <v>1102</v>
      </c>
      <c r="C509" s="283"/>
      <c r="D509" s="283"/>
      <c r="E509" s="283"/>
      <c r="F509" s="283"/>
      <c r="G509" s="283"/>
    </row>
    <row r="510" spans="1:7" x14ac:dyDescent="0.3">
      <c r="A510" s="279" t="s">
        <v>1103</v>
      </c>
      <c r="B510" s="279" t="s">
        <v>1104</v>
      </c>
      <c r="C510" s="284"/>
      <c r="D510" s="284"/>
      <c r="E510" s="284"/>
      <c r="F510" s="284"/>
      <c r="G510" s="284"/>
    </row>
    <row r="511" spans="1:7" x14ac:dyDescent="0.3">
      <c r="A511" s="279" t="s">
        <v>1105</v>
      </c>
      <c r="B511" s="285"/>
      <c r="C511" s="283"/>
      <c r="D511" s="283"/>
      <c r="E511" s="283"/>
      <c r="F511" s="283"/>
      <c r="G511" s="283"/>
    </row>
    <row r="512" spans="1:7" x14ac:dyDescent="0.3">
      <c r="A512" s="240"/>
      <c r="B512" s="245"/>
      <c r="C512" s="245"/>
      <c r="D512" s="245"/>
      <c r="E512" s="245"/>
      <c r="F512" s="245"/>
      <c r="G512" s="245"/>
    </row>
    <row r="513" spans="1:7" x14ac:dyDescent="0.3">
      <c r="A513" s="279" t="s">
        <v>975</v>
      </c>
      <c r="B513" s="285"/>
      <c r="C513" s="283"/>
      <c r="D513" s="283"/>
      <c r="E513" s="283"/>
      <c r="F513" s="283"/>
      <c r="G513" s="283"/>
    </row>
    <row r="514" spans="1:7" x14ac:dyDescent="0.3">
      <c r="A514" s="279" t="s">
        <v>976</v>
      </c>
      <c r="B514" s="285"/>
      <c r="C514" s="284"/>
      <c r="D514" s="284"/>
      <c r="E514" s="284"/>
      <c r="F514" s="284"/>
      <c r="G514" s="284"/>
    </row>
    <row r="515" spans="1:7" x14ac:dyDescent="0.3">
      <c r="A515" s="279" t="s">
        <v>977</v>
      </c>
      <c r="B515" s="285"/>
      <c r="C515" s="283"/>
      <c r="D515" s="283"/>
      <c r="E515" s="283"/>
      <c r="F515" s="283"/>
      <c r="G515" s="283"/>
    </row>
    <row r="516" spans="1:7" x14ac:dyDescent="0.3">
      <c r="A516" s="240"/>
      <c r="B516" s="245"/>
      <c r="C516" s="245"/>
      <c r="D516" s="245"/>
      <c r="E516" s="245"/>
      <c r="F516" s="245"/>
      <c r="G516" s="245"/>
    </row>
    <row r="517" spans="1:7" x14ac:dyDescent="0.3">
      <c r="A517" s="279" t="s">
        <v>361</v>
      </c>
      <c r="B517" s="278"/>
      <c r="C517" s="278"/>
      <c r="D517" s="278"/>
      <c r="E517" s="278"/>
      <c r="F517" s="278"/>
      <c r="G517" s="278"/>
    </row>
    <row r="518" spans="1:7" x14ac:dyDescent="0.3">
      <c r="A518" s="279" t="s">
        <v>1106</v>
      </c>
      <c r="B518" s="279" t="s">
        <v>1036</v>
      </c>
      <c r="C518" s="283"/>
      <c r="D518" s="283"/>
      <c r="E518" s="283"/>
      <c r="F518" s="283"/>
      <c r="G518" s="283"/>
    </row>
    <row r="519" spans="1:7" x14ac:dyDescent="0.3">
      <c r="A519" s="279" t="s">
        <v>1107</v>
      </c>
      <c r="B519" s="279" t="s">
        <v>1108</v>
      </c>
      <c r="C519" s="283"/>
      <c r="D519" s="283"/>
      <c r="E519" s="283"/>
      <c r="F519" s="283"/>
      <c r="G519" s="283"/>
    </row>
    <row r="520" spans="1:7" x14ac:dyDescent="0.3">
      <c r="A520" s="279" t="s">
        <v>1109</v>
      </c>
      <c r="B520" s="279" t="s">
        <v>1110</v>
      </c>
      <c r="C520" s="283"/>
      <c r="D520" s="283"/>
      <c r="E520" s="283"/>
      <c r="F520" s="283"/>
      <c r="G520" s="283"/>
    </row>
    <row r="521" spans="1:7" x14ac:dyDescent="0.3">
      <c r="A521" s="279" t="s">
        <v>1111</v>
      </c>
      <c r="B521" s="279" t="s">
        <v>247</v>
      </c>
      <c r="C521" s="283"/>
      <c r="D521" s="283"/>
      <c r="E521" s="283"/>
      <c r="F521" s="283"/>
      <c r="G521" s="283"/>
    </row>
    <row r="522" spans="1:7" x14ac:dyDescent="0.3">
      <c r="A522" s="279" t="s">
        <v>1112</v>
      </c>
      <c r="B522" s="279" t="s">
        <v>1113</v>
      </c>
      <c r="C522" s="283"/>
      <c r="D522" s="283"/>
      <c r="E522" s="283"/>
      <c r="F522" s="283"/>
      <c r="G522" s="283"/>
    </row>
    <row r="523" spans="1:7" x14ac:dyDescent="0.3">
      <c r="A523" s="279" t="s">
        <v>1114</v>
      </c>
      <c r="B523" s="279" t="s">
        <v>1115</v>
      </c>
      <c r="C523" s="284"/>
      <c r="D523" s="284"/>
      <c r="E523" s="284"/>
      <c r="F523" s="284"/>
      <c r="G523" s="284"/>
    </row>
    <row r="524" spans="1:7" x14ac:dyDescent="0.3">
      <c r="A524" s="279" t="s">
        <v>1117</v>
      </c>
      <c r="B524" s="285"/>
      <c r="C524" s="283"/>
      <c r="D524" s="283"/>
      <c r="E524" s="283"/>
      <c r="F524" s="283"/>
      <c r="G524" s="283"/>
    </row>
    <row r="525" spans="1:7" x14ac:dyDescent="0.3">
      <c r="C525" s="247"/>
      <c r="D525" s="247"/>
      <c r="E525" s="247"/>
      <c r="F525" s="247"/>
      <c r="G525" s="247"/>
    </row>
    <row r="526" spans="1:7" x14ac:dyDescent="0.3">
      <c r="A526" s="279" t="s">
        <v>975</v>
      </c>
      <c r="B526" s="285"/>
      <c r="C526" s="283"/>
      <c r="D526" s="283"/>
      <c r="E526" s="283"/>
      <c r="F526" s="283"/>
      <c r="G526" s="283"/>
    </row>
    <row r="527" spans="1:7" x14ac:dyDescent="0.3">
      <c r="A527" s="279" t="s">
        <v>976</v>
      </c>
      <c r="B527" s="285"/>
      <c r="C527" s="284"/>
      <c r="D527" s="284"/>
      <c r="E527" s="284"/>
      <c r="F527" s="284"/>
      <c r="G527" s="284"/>
    </row>
    <row r="528" spans="1:7" x14ac:dyDescent="0.3">
      <c r="A528" s="279" t="s">
        <v>977</v>
      </c>
      <c r="B528" s="285"/>
      <c r="C528" s="283"/>
      <c r="D528" s="283"/>
      <c r="E528" s="283"/>
      <c r="F528" s="283"/>
      <c r="G528" s="283"/>
    </row>
    <row r="529" spans="1:7" x14ac:dyDescent="0.3">
      <c r="A529" s="240"/>
      <c r="B529" s="244"/>
      <c r="C529" s="246"/>
      <c r="D529" s="246"/>
      <c r="E529" s="246"/>
      <c r="F529" s="246"/>
      <c r="G529" s="246"/>
    </row>
    <row r="530" spans="1:7" x14ac:dyDescent="0.3">
      <c r="A530" s="279" t="s">
        <v>363</v>
      </c>
      <c r="B530" s="278"/>
      <c r="C530" s="278"/>
      <c r="D530" s="278"/>
      <c r="E530" s="278"/>
      <c r="F530" s="278"/>
      <c r="G530" s="278"/>
    </row>
    <row r="531" spans="1:7" x14ac:dyDescent="0.3">
      <c r="A531" s="279" t="s">
        <v>1118</v>
      </c>
      <c r="B531" s="279" t="s">
        <v>489</v>
      </c>
      <c r="C531" s="283"/>
      <c r="D531" s="283"/>
      <c r="E531" s="283"/>
      <c r="F531" s="283"/>
      <c r="G531" s="283"/>
    </row>
    <row r="532" spans="1:7" x14ac:dyDescent="0.3">
      <c r="A532" s="279" t="s">
        <v>1119</v>
      </c>
      <c r="B532" s="279" t="s">
        <v>1120</v>
      </c>
      <c r="C532" s="283"/>
      <c r="D532" s="283"/>
      <c r="E532" s="283"/>
      <c r="F532" s="283"/>
      <c r="G532" s="283"/>
    </row>
    <row r="533" spans="1:7" x14ac:dyDescent="0.3">
      <c r="A533" s="279" t="s">
        <v>1121</v>
      </c>
      <c r="B533" s="279" t="s">
        <v>1122</v>
      </c>
      <c r="C533" s="283"/>
      <c r="D533" s="283"/>
      <c r="E533" s="283"/>
      <c r="F533" s="283"/>
      <c r="G533" s="283"/>
    </row>
    <row r="534" spans="1:7" x14ac:dyDescent="0.3">
      <c r="A534" s="279" t="s">
        <v>1123</v>
      </c>
      <c r="B534" s="279" t="s">
        <v>1124</v>
      </c>
      <c r="C534" s="283"/>
      <c r="D534" s="283"/>
      <c r="E534" s="283"/>
      <c r="F534" s="283"/>
      <c r="G534" s="283"/>
    </row>
    <row r="535" spans="1:7" x14ac:dyDescent="0.3">
      <c r="A535" s="279" t="s">
        <v>1125</v>
      </c>
      <c r="B535" s="279" t="s">
        <v>1126</v>
      </c>
      <c r="C535" s="283"/>
      <c r="D535" s="283"/>
      <c r="E535" s="283"/>
      <c r="F535" s="283"/>
      <c r="G535" s="283"/>
    </row>
    <row r="536" spans="1:7" x14ac:dyDescent="0.3">
      <c r="A536" s="279" t="s">
        <v>1127</v>
      </c>
      <c r="B536" s="279" t="s">
        <v>1128</v>
      </c>
      <c r="C536" s="283"/>
      <c r="D536" s="283"/>
      <c r="E536" s="283"/>
      <c r="F536" s="283"/>
      <c r="G536" s="283"/>
    </row>
    <row r="537" spans="1:7" x14ac:dyDescent="0.3">
      <c r="A537" s="279" t="s">
        <v>1129</v>
      </c>
      <c r="B537" s="279" t="s">
        <v>1130</v>
      </c>
      <c r="C537" s="283"/>
      <c r="D537" s="283"/>
      <c r="E537" s="283"/>
      <c r="F537" s="283"/>
      <c r="G537" s="283"/>
    </row>
    <row r="538" spans="1:7" x14ac:dyDescent="0.3">
      <c r="A538" s="279" t="s">
        <v>1131</v>
      </c>
      <c r="B538" s="279" t="s">
        <v>1132</v>
      </c>
      <c r="C538" s="283"/>
      <c r="D538" s="283"/>
      <c r="E538" s="283"/>
      <c r="F538" s="283"/>
      <c r="G538" s="283"/>
    </row>
    <row r="539" spans="1:7" x14ac:dyDescent="0.3">
      <c r="A539" s="279" t="s">
        <v>1133</v>
      </c>
      <c r="B539" s="279" t="s">
        <v>245</v>
      </c>
      <c r="C539" s="283"/>
      <c r="D539" s="283"/>
      <c r="E539" s="283"/>
      <c r="F539" s="283"/>
      <c r="G539" s="283"/>
    </row>
    <row r="540" spans="1:7" x14ac:dyDescent="0.3">
      <c r="A540" s="279" t="s">
        <v>1134</v>
      </c>
      <c r="B540" s="279" t="s">
        <v>44</v>
      </c>
      <c r="C540" s="283"/>
      <c r="D540" s="283"/>
      <c r="E540" s="283"/>
      <c r="F540" s="283"/>
      <c r="G540" s="283"/>
    </row>
    <row r="541" spans="1:7" x14ac:dyDescent="0.3">
      <c r="A541" s="279" t="s">
        <v>1136</v>
      </c>
      <c r="B541" s="279" t="s">
        <v>1137</v>
      </c>
      <c r="C541" s="283"/>
      <c r="D541" s="283"/>
      <c r="E541" s="283"/>
      <c r="F541" s="283"/>
      <c r="G541" s="283"/>
    </row>
    <row r="542" spans="1:7" x14ac:dyDescent="0.3">
      <c r="A542" s="279" t="s">
        <v>1138</v>
      </c>
      <c r="B542" s="279" t="s">
        <v>1139</v>
      </c>
      <c r="C542" s="283"/>
      <c r="D542" s="283"/>
      <c r="E542" s="283"/>
      <c r="F542" s="283"/>
      <c r="G542" s="283"/>
    </row>
    <row r="543" spans="1:7" x14ac:dyDescent="0.3">
      <c r="A543" s="279" t="s">
        <v>1140</v>
      </c>
      <c r="B543" s="279" t="s">
        <v>1141</v>
      </c>
      <c r="C543" s="283"/>
      <c r="D543" s="283"/>
      <c r="E543" s="283"/>
      <c r="F543" s="283"/>
      <c r="G543" s="283"/>
    </row>
    <row r="544" spans="1:7" x14ac:dyDescent="0.3">
      <c r="A544" s="279" t="s">
        <v>1142</v>
      </c>
      <c r="B544" s="279" t="s">
        <v>1143</v>
      </c>
      <c r="C544" s="284"/>
      <c r="D544" s="284"/>
      <c r="E544" s="284"/>
      <c r="F544" s="284"/>
      <c r="G544" s="284"/>
    </row>
    <row r="545" spans="1:7" x14ac:dyDescent="0.3">
      <c r="A545" s="279" t="s">
        <v>1145</v>
      </c>
      <c r="B545" s="285"/>
      <c r="C545" s="283"/>
      <c r="D545" s="283"/>
      <c r="E545" s="283"/>
      <c r="F545" s="283"/>
      <c r="G545" s="283"/>
    </row>
    <row r="546" spans="1:7" x14ac:dyDescent="0.3">
      <c r="A546" s="240"/>
      <c r="B546" s="240"/>
      <c r="C546" s="245"/>
      <c r="D546" s="245"/>
      <c r="E546" s="245"/>
      <c r="F546" s="245"/>
      <c r="G546" s="245"/>
    </row>
    <row r="547" spans="1:7" x14ac:dyDescent="0.3">
      <c r="A547" s="279" t="s">
        <v>975</v>
      </c>
      <c r="B547" s="285"/>
      <c r="C547" s="283"/>
      <c r="D547" s="283"/>
      <c r="E547" s="283"/>
      <c r="F547" s="283"/>
      <c r="G547" s="283"/>
    </row>
    <row r="548" spans="1:7" x14ac:dyDescent="0.3">
      <c r="A548" s="279" t="s">
        <v>976</v>
      </c>
      <c r="B548" s="285"/>
      <c r="C548" s="284"/>
      <c r="D548" s="284"/>
      <c r="E548" s="284"/>
      <c r="F548" s="284"/>
      <c r="G548" s="284"/>
    </row>
    <row r="549" spans="1:7" x14ac:dyDescent="0.3">
      <c r="A549" s="279" t="s">
        <v>977</v>
      </c>
      <c r="B549" s="285"/>
      <c r="C549" s="283"/>
      <c r="D549" s="283"/>
      <c r="E549" s="283"/>
      <c r="F549" s="283"/>
      <c r="G549" s="283"/>
    </row>
    <row r="550" spans="1:7" x14ac:dyDescent="0.3">
      <c r="A550" s="240"/>
      <c r="B550" s="244"/>
      <c r="C550" s="245"/>
      <c r="D550" s="245"/>
      <c r="E550" s="245"/>
      <c r="F550" s="245"/>
      <c r="G550" s="245"/>
    </row>
    <row r="551" spans="1:7" x14ac:dyDescent="0.3">
      <c r="A551" s="279" t="s">
        <v>366</v>
      </c>
      <c r="B551" s="278"/>
      <c r="C551" s="278"/>
      <c r="D551" s="278"/>
      <c r="E551" s="278"/>
      <c r="F551" s="278"/>
      <c r="G551" s="278"/>
    </row>
    <row r="552" spans="1:7" x14ac:dyDescent="0.3">
      <c r="A552" s="279" t="s">
        <v>1146</v>
      </c>
      <c r="B552" s="279" t="s">
        <v>43</v>
      </c>
      <c r="C552" s="283"/>
      <c r="D552" s="283"/>
      <c r="E552" s="283"/>
      <c r="F552" s="283"/>
      <c r="G552" s="283"/>
    </row>
    <row r="553" spans="1:7" x14ac:dyDescent="0.3">
      <c r="A553" s="279" t="s">
        <v>1147</v>
      </c>
      <c r="B553" s="279" t="s">
        <v>1148</v>
      </c>
      <c r="C553" s="283"/>
      <c r="D553" s="283"/>
      <c r="E553" s="283"/>
      <c r="F553" s="283"/>
      <c r="G553" s="283"/>
    </row>
    <row r="554" spans="1:7" x14ac:dyDescent="0.3">
      <c r="A554" s="279" t="s">
        <v>1149</v>
      </c>
      <c r="B554" s="279" t="s">
        <v>1150</v>
      </c>
      <c r="C554" s="283"/>
      <c r="D554" s="283"/>
      <c r="E554" s="283"/>
      <c r="F554" s="283"/>
      <c r="G554" s="283"/>
    </row>
    <row r="555" spans="1:7" x14ac:dyDescent="0.3">
      <c r="A555" s="279" t="s">
        <v>1151</v>
      </c>
      <c r="B555" s="279" t="s">
        <v>1152</v>
      </c>
      <c r="C555" s="284"/>
      <c r="D555" s="284"/>
      <c r="E555" s="284"/>
      <c r="F555" s="284"/>
      <c r="G555" s="284"/>
    </row>
    <row r="556" spans="1:7" x14ac:dyDescent="0.3">
      <c r="A556" s="279" t="s">
        <v>1153</v>
      </c>
      <c r="B556" s="285"/>
      <c r="C556" s="283"/>
      <c r="D556" s="283"/>
      <c r="E556" s="283"/>
      <c r="F556" s="283"/>
      <c r="G556" s="283"/>
    </row>
    <row r="557" spans="1:7" x14ac:dyDescent="0.3">
      <c r="A557" s="240"/>
      <c r="B557" s="240"/>
      <c r="C557" s="246"/>
      <c r="D557" s="246"/>
      <c r="E557" s="246"/>
      <c r="F557" s="246"/>
      <c r="G557" s="246"/>
    </row>
    <row r="558" spans="1:7" x14ac:dyDescent="0.3">
      <c r="A558" s="279" t="s">
        <v>975</v>
      </c>
      <c r="B558" s="285"/>
      <c r="C558" s="283"/>
      <c r="D558" s="283"/>
      <c r="E558" s="283"/>
      <c r="F558" s="283"/>
      <c r="G558" s="283"/>
    </row>
    <row r="559" spans="1:7" x14ac:dyDescent="0.3">
      <c r="A559" s="279" t="s">
        <v>976</v>
      </c>
      <c r="B559" s="285"/>
      <c r="C559" s="284"/>
      <c r="D559" s="284"/>
      <c r="E559" s="284"/>
      <c r="F559" s="284"/>
      <c r="G559" s="284"/>
    </row>
    <row r="560" spans="1:7" x14ac:dyDescent="0.3">
      <c r="A560" s="279" t="s">
        <v>977</v>
      </c>
      <c r="B560" s="285"/>
      <c r="C560" s="283"/>
      <c r="D560" s="283"/>
      <c r="E560" s="283"/>
      <c r="F560" s="283"/>
      <c r="G560" s="283"/>
    </row>
    <row r="561" spans="1:7" x14ac:dyDescent="0.3">
      <c r="A561" s="240"/>
      <c r="B561" s="240"/>
      <c r="C561" s="245"/>
      <c r="D561" s="245"/>
      <c r="E561" s="245"/>
      <c r="F561" s="245"/>
      <c r="G561" s="245"/>
    </row>
    <row r="562" spans="1:7" x14ac:dyDescent="0.3">
      <c r="A562" s="279" t="s">
        <v>369</v>
      </c>
      <c r="B562" s="278"/>
      <c r="C562" s="278"/>
      <c r="D562" s="278"/>
      <c r="E562" s="278"/>
      <c r="F562" s="278"/>
      <c r="G562" s="278"/>
    </row>
    <row r="563" spans="1:7" x14ac:dyDescent="0.3">
      <c r="A563" s="279" t="s">
        <v>1154</v>
      </c>
      <c r="B563" s="279" t="s">
        <v>1155</v>
      </c>
      <c r="C563" s="283"/>
      <c r="D563" s="283"/>
      <c r="E563" s="283"/>
      <c r="F563" s="283"/>
      <c r="G563" s="283"/>
    </row>
    <row r="564" spans="1:7" x14ac:dyDescent="0.3">
      <c r="A564" s="279" t="s">
        <v>1156</v>
      </c>
      <c r="B564" s="279" t="s">
        <v>1157</v>
      </c>
      <c r="C564" s="283"/>
      <c r="D564" s="283"/>
      <c r="E564" s="283"/>
      <c r="F564" s="283"/>
      <c r="G564" s="283"/>
    </row>
    <row r="565" spans="1:7" x14ac:dyDescent="0.3">
      <c r="A565" s="279" t="s">
        <v>1158</v>
      </c>
      <c r="B565" s="279" t="s">
        <v>1159</v>
      </c>
      <c r="C565" s="283"/>
      <c r="D565" s="283"/>
      <c r="E565" s="283"/>
      <c r="F565" s="283"/>
      <c r="G565" s="283"/>
    </row>
    <row r="566" spans="1:7" x14ac:dyDescent="0.3">
      <c r="A566" s="279" t="s">
        <v>1160</v>
      </c>
      <c r="B566" s="279" t="s">
        <v>1161</v>
      </c>
      <c r="C566" s="283"/>
      <c r="D566" s="283"/>
      <c r="E566" s="283"/>
      <c r="F566" s="283"/>
      <c r="G566" s="283"/>
    </row>
    <row r="567" spans="1:7" x14ac:dyDescent="0.3">
      <c r="A567" s="279" t="s">
        <v>1162</v>
      </c>
      <c r="B567" s="279" t="s">
        <v>1163</v>
      </c>
      <c r="C567" s="283"/>
      <c r="D567" s="283"/>
      <c r="E567" s="283"/>
      <c r="F567" s="283"/>
      <c r="G567" s="283"/>
    </row>
    <row r="568" spans="1:7" x14ac:dyDescent="0.3">
      <c r="A568" s="279" t="s">
        <v>1164</v>
      </c>
      <c r="B568" s="279" t="s">
        <v>1165</v>
      </c>
      <c r="C568" s="283"/>
      <c r="D568" s="283"/>
      <c r="E568" s="283"/>
      <c r="F568" s="283"/>
      <c r="G568" s="283"/>
    </row>
    <row r="569" spans="1:7" x14ac:dyDescent="0.3">
      <c r="A569" s="279" t="s">
        <v>1166</v>
      </c>
      <c r="B569" s="279" t="s">
        <v>1167</v>
      </c>
      <c r="C569" s="283"/>
      <c r="D569" s="283"/>
      <c r="E569" s="283"/>
      <c r="F569" s="283"/>
      <c r="G569" s="283"/>
    </row>
    <row r="570" spans="1:7" x14ac:dyDescent="0.3">
      <c r="A570" s="279" t="s">
        <v>1168</v>
      </c>
      <c r="B570" s="279" t="s">
        <v>1169</v>
      </c>
      <c r="C570" s="283"/>
      <c r="D570" s="283"/>
      <c r="E570" s="283"/>
      <c r="F570" s="283"/>
      <c r="G570" s="283"/>
    </row>
    <row r="571" spans="1:7" x14ac:dyDescent="0.3">
      <c r="A571" s="279" t="s">
        <v>1170</v>
      </c>
      <c r="B571" s="279" t="s">
        <v>1171</v>
      </c>
      <c r="C571" s="283"/>
      <c r="D571" s="283"/>
      <c r="E571" s="283"/>
      <c r="F571" s="283"/>
      <c r="G571" s="283"/>
    </row>
    <row r="572" spans="1:7" x14ac:dyDescent="0.3">
      <c r="A572" s="279" t="s">
        <v>1172</v>
      </c>
      <c r="B572" s="279" t="s">
        <v>1173</v>
      </c>
      <c r="C572" s="283"/>
      <c r="D572" s="283"/>
      <c r="E572" s="283"/>
      <c r="F572" s="283"/>
      <c r="G572" s="283"/>
    </row>
    <row r="573" spans="1:7" x14ac:dyDescent="0.3">
      <c r="A573" s="279" t="s">
        <v>1174</v>
      </c>
      <c r="B573" s="279" t="s">
        <v>1175</v>
      </c>
      <c r="C573" s="283"/>
      <c r="D573" s="283"/>
      <c r="E573" s="283"/>
      <c r="F573" s="283"/>
      <c r="G573" s="283"/>
    </row>
    <row r="574" spans="1:7" x14ac:dyDescent="0.3">
      <c r="A574" s="279" t="s">
        <v>1176</v>
      </c>
      <c r="B574" s="279" t="s">
        <v>1177</v>
      </c>
      <c r="C574" s="283"/>
      <c r="D574" s="283"/>
      <c r="E574" s="283"/>
      <c r="F574" s="283"/>
      <c r="G574" s="283"/>
    </row>
    <row r="575" spans="1:7" x14ac:dyDescent="0.3">
      <c r="A575" s="279" t="s">
        <v>1178</v>
      </c>
      <c r="B575" s="279" t="s">
        <v>1179</v>
      </c>
      <c r="C575" s="283"/>
      <c r="D575" s="283"/>
      <c r="E575" s="283"/>
      <c r="F575" s="283"/>
      <c r="G575" s="283"/>
    </row>
    <row r="576" spans="1:7" x14ac:dyDescent="0.3">
      <c r="A576" s="279" t="s">
        <v>1180</v>
      </c>
      <c r="B576" s="279" t="s">
        <v>1181</v>
      </c>
      <c r="C576" s="283"/>
      <c r="D576" s="283"/>
      <c r="E576" s="283"/>
      <c r="F576" s="283"/>
      <c r="G576" s="283"/>
    </row>
    <row r="577" spans="1:7" x14ac:dyDescent="0.3">
      <c r="A577" s="279" t="s">
        <v>1182</v>
      </c>
      <c r="B577" s="279" t="s">
        <v>1183</v>
      </c>
      <c r="C577" s="283"/>
      <c r="D577" s="283"/>
      <c r="E577" s="283"/>
      <c r="F577" s="283"/>
      <c r="G577" s="283"/>
    </row>
    <row r="578" spans="1:7" x14ac:dyDescent="0.3">
      <c r="A578" s="279" t="s">
        <v>1184</v>
      </c>
      <c r="B578" s="279" t="s">
        <v>1185</v>
      </c>
      <c r="C578" s="283"/>
      <c r="D578" s="283"/>
      <c r="E578" s="283"/>
      <c r="F578" s="283"/>
      <c r="G578" s="283"/>
    </row>
    <row r="579" spans="1:7" x14ac:dyDescent="0.3">
      <c r="A579" s="279" t="s">
        <v>1186</v>
      </c>
      <c r="B579" s="279" t="s">
        <v>1187</v>
      </c>
      <c r="C579" s="283"/>
      <c r="D579" s="283"/>
      <c r="E579" s="283"/>
      <c r="F579" s="283"/>
      <c r="G579" s="283"/>
    </row>
    <row r="580" spans="1:7" x14ac:dyDescent="0.3">
      <c r="A580" s="279" t="s">
        <v>1188</v>
      </c>
      <c r="B580" s="279" t="s">
        <v>1189</v>
      </c>
      <c r="C580" s="283"/>
      <c r="D580" s="283"/>
      <c r="E580" s="283"/>
      <c r="F580" s="283"/>
      <c r="G580" s="283"/>
    </row>
    <row r="581" spans="1:7" x14ac:dyDescent="0.3">
      <c r="A581" s="279" t="s">
        <v>1190</v>
      </c>
      <c r="B581" s="279" t="s">
        <v>1191</v>
      </c>
      <c r="C581" s="283"/>
      <c r="D581" s="283"/>
      <c r="E581" s="283"/>
      <c r="F581" s="283"/>
      <c r="G581" s="283"/>
    </row>
    <row r="582" spans="1:7" x14ac:dyDescent="0.3">
      <c r="A582" s="279" t="s">
        <v>1192</v>
      </c>
      <c r="B582" s="279" t="s">
        <v>1193</v>
      </c>
      <c r="C582" s="283"/>
      <c r="D582" s="283"/>
      <c r="E582" s="283"/>
      <c r="F582" s="283"/>
      <c r="G582" s="283"/>
    </row>
    <row r="583" spans="1:7" x14ac:dyDescent="0.3">
      <c r="A583" s="279" t="s">
        <v>1194</v>
      </c>
      <c r="B583" s="279" t="s">
        <v>1195</v>
      </c>
      <c r="C583" s="283"/>
      <c r="D583" s="283"/>
      <c r="E583" s="283"/>
      <c r="F583" s="283"/>
      <c r="G583" s="283"/>
    </row>
    <row r="584" spans="1:7" x14ac:dyDescent="0.3">
      <c r="A584" s="279" t="s">
        <v>1196</v>
      </c>
      <c r="B584" s="279" t="s">
        <v>1197</v>
      </c>
      <c r="C584" s="283"/>
      <c r="D584" s="283"/>
      <c r="E584" s="283"/>
      <c r="F584" s="283"/>
      <c r="G584" s="283"/>
    </row>
    <row r="585" spans="1:7" x14ac:dyDescent="0.3">
      <c r="A585" s="279" t="s">
        <v>1198</v>
      </c>
      <c r="B585" s="279" t="s">
        <v>1199</v>
      </c>
      <c r="C585" s="283"/>
      <c r="D585" s="283"/>
      <c r="E585" s="283"/>
      <c r="F585" s="283"/>
      <c r="G585" s="283"/>
    </row>
    <row r="586" spans="1:7" x14ac:dyDescent="0.3">
      <c r="A586" s="279" t="s">
        <v>1200</v>
      </c>
      <c r="B586" s="279" t="s">
        <v>1201</v>
      </c>
      <c r="C586" s="283"/>
      <c r="D586" s="283"/>
      <c r="E586" s="283"/>
      <c r="F586" s="283"/>
      <c r="G586" s="283"/>
    </row>
    <row r="587" spans="1:7" x14ac:dyDescent="0.3">
      <c r="A587" s="279" t="s">
        <v>1202</v>
      </c>
      <c r="B587" s="279" t="s">
        <v>1203</v>
      </c>
      <c r="C587" s="283"/>
      <c r="D587" s="283"/>
      <c r="E587" s="283"/>
      <c r="F587" s="283"/>
      <c r="G587" s="283"/>
    </row>
    <row r="588" spans="1:7" x14ac:dyDescent="0.3">
      <c r="A588" s="279" t="s">
        <v>1204</v>
      </c>
      <c r="B588" s="279" t="s">
        <v>1205</v>
      </c>
      <c r="C588" s="283"/>
      <c r="D588" s="283"/>
      <c r="E588" s="283"/>
      <c r="F588" s="283"/>
      <c r="G588" s="283"/>
    </row>
    <row r="589" spans="1:7" x14ac:dyDescent="0.3">
      <c r="A589" s="279" t="s">
        <v>1206</v>
      </c>
      <c r="B589" s="279" t="s">
        <v>44</v>
      </c>
      <c r="C589" s="283"/>
      <c r="D589" s="283"/>
      <c r="E589" s="283"/>
      <c r="F589" s="283"/>
      <c r="G589" s="283"/>
    </row>
    <row r="590" spans="1:7" x14ac:dyDescent="0.3">
      <c r="A590" s="279" t="s">
        <v>1207</v>
      </c>
      <c r="B590" s="279" t="s">
        <v>244</v>
      </c>
      <c r="C590" s="283"/>
      <c r="D590" s="283"/>
      <c r="E590" s="283"/>
      <c r="F590" s="283"/>
      <c r="G590" s="283"/>
    </row>
    <row r="591" spans="1:7" x14ac:dyDescent="0.3">
      <c r="A591" s="279" t="s">
        <v>1208</v>
      </c>
      <c r="B591" s="279" t="s">
        <v>1209</v>
      </c>
      <c r="C591" s="283"/>
      <c r="D591" s="283"/>
      <c r="E591" s="283"/>
      <c r="F591" s="283"/>
      <c r="G591" s="283"/>
    </row>
    <row r="592" spans="1:7" x14ac:dyDescent="0.3">
      <c r="A592" s="279" t="s">
        <v>1210</v>
      </c>
      <c r="B592" s="279" t="s">
        <v>51</v>
      </c>
      <c r="C592" s="283"/>
      <c r="D592" s="283"/>
      <c r="E592" s="283"/>
      <c r="F592" s="283"/>
      <c r="G592" s="283"/>
    </row>
    <row r="593" spans="1:7" x14ac:dyDescent="0.3">
      <c r="A593" s="279" t="s">
        <v>1211</v>
      </c>
      <c r="B593" s="279" t="s">
        <v>181</v>
      </c>
      <c r="C593" s="283"/>
      <c r="D593" s="283"/>
      <c r="E593" s="283"/>
      <c r="F593" s="283"/>
      <c r="G593" s="283"/>
    </row>
    <row r="594" spans="1:7" x14ac:dyDescent="0.3">
      <c r="A594" s="279" t="s">
        <v>1212</v>
      </c>
      <c r="B594" s="279" t="s">
        <v>580</v>
      </c>
      <c r="C594" s="283"/>
      <c r="D594" s="283"/>
      <c r="E594" s="283"/>
      <c r="F594" s="283"/>
      <c r="G594" s="283"/>
    </row>
    <row r="595" spans="1:7" x14ac:dyDescent="0.3">
      <c r="A595" s="279" t="s">
        <v>1213</v>
      </c>
      <c r="B595" s="279" t="s">
        <v>259</v>
      </c>
      <c r="C595" s="283"/>
      <c r="D595" s="283"/>
      <c r="E595" s="283"/>
      <c r="F595" s="283"/>
      <c r="G595" s="283"/>
    </row>
    <row r="596" spans="1:7" x14ac:dyDescent="0.3">
      <c r="A596" s="279" t="s">
        <v>1214</v>
      </c>
      <c r="B596" s="279" t="s">
        <v>53</v>
      </c>
      <c r="C596" s="283"/>
      <c r="D596" s="283"/>
      <c r="E596" s="283"/>
      <c r="F596" s="283"/>
      <c r="G596" s="283"/>
    </row>
    <row r="597" spans="1:7" x14ac:dyDescent="0.3">
      <c r="A597" s="279" t="s">
        <v>1215</v>
      </c>
      <c r="B597" s="279" t="s">
        <v>257</v>
      </c>
      <c r="C597" s="283"/>
      <c r="D597" s="283"/>
      <c r="E597" s="283"/>
      <c r="F597" s="283"/>
      <c r="G597" s="283"/>
    </row>
    <row r="598" spans="1:7" x14ac:dyDescent="0.3">
      <c r="A598" s="279" t="s">
        <v>1216</v>
      </c>
      <c r="B598" s="279" t="s">
        <v>588</v>
      </c>
      <c r="C598" s="283"/>
      <c r="D598" s="283"/>
      <c r="E598" s="283"/>
      <c r="F598" s="283"/>
      <c r="G598" s="283"/>
    </row>
    <row r="599" spans="1:7" x14ac:dyDescent="0.3">
      <c r="A599" s="279" t="s">
        <v>1217</v>
      </c>
      <c r="B599" s="279" t="s">
        <v>812</v>
      </c>
      <c r="C599" s="283"/>
      <c r="D599" s="283"/>
      <c r="E599" s="283"/>
      <c r="F599" s="283"/>
      <c r="G599" s="283"/>
    </row>
    <row r="600" spans="1:7" x14ac:dyDescent="0.3">
      <c r="A600" s="279" t="s">
        <v>1218</v>
      </c>
      <c r="B600" s="279" t="s">
        <v>592</v>
      </c>
      <c r="C600" s="283"/>
      <c r="D600" s="283"/>
      <c r="E600" s="283"/>
      <c r="F600" s="283"/>
      <c r="G600" s="283"/>
    </row>
    <row r="601" spans="1:7" x14ac:dyDescent="0.3">
      <c r="A601" s="279" t="s">
        <v>1219</v>
      </c>
      <c r="B601" s="279" t="s">
        <v>44</v>
      </c>
      <c r="C601" s="283"/>
      <c r="D601" s="283"/>
      <c r="E601" s="283"/>
      <c r="F601" s="283"/>
      <c r="G601" s="283"/>
    </row>
    <row r="602" spans="1:7" x14ac:dyDescent="0.3">
      <c r="A602" s="279" t="s">
        <v>1220</v>
      </c>
      <c r="B602" s="279" t="s">
        <v>1221</v>
      </c>
      <c r="C602" s="283"/>
      <c r="D602" s="283"/>
      <c r="E602" s="283"/>
      <c r="F602" s="283"/>
      <c r="G602" s="283"/>
    </row>
    <row r="603" spans="1:7" x14ac:dyDescent="0.3">
      <c r="A603" s="279" t="s">
        <v>1222</v>
      </c>
      <c r="B603" s="279" t="s">
        <v>914</v>
      </c>
      <c r="C603" s="283"/>
      <c r="D603" s="283"/>
      <c r="E603" s="283"/>
      <c r="F603" s="283"/>
      <c r="G603" s="283"/>
    </row>
    <row r="604" spans="1:7" x14ac:dyDescent="0.3">
      <c r="A604" s="279" t="s">
        <v>1223</v>
      </c>
      <c r="B604" s="279" t="s">
        <v>713</v>
      </c>
      <c r="C604" s="283"/>
      <c r="D604" s="283"/>
      <c r="E604" s="283"/>
      <c r="F604" s="283"/>
      <c r="G604" s="283"/>
    </row>
    <row r="605" spans="1:7" x14ac:dyDescent="0.3">
      <c r="A605" s="279" t="s">
        <v>1224</v>
      </c>
      <c r="B605" s="279" t="s">
        <v>252</v>
      </c>
      <c r="C605" s="283"/>
      <c r="D605" s="283"/>
      <c r="E605" s="283"/>
      <c r="F605" s="283"/>
      <c r="G605" s="283"/>
    </row>
    <row r="606" spans="1:7" x14ac:dyDescent="0.3">
      <c r="A606" s="279" t="s">
        <v>1226</v>
      </c>
      <c r="B606" s="279" t="s">
        <v>1227</v>
      </c>
      <c r="C606" s="283"/>
      <c r="D606" s="283"/>
      <c r="E606" s="283"/>
      <c r="F606" s="283"/>
      <c r="G606" s="283"/>
    </row>
    <row r="607" spans="1:7" x14ac:dyDescent="0.3">
      <c r="A607" s="279" t="s">
        <v>1228</v>
      </c>
      <c r="B607" s="279" t="s">
        <v>183</v>
      </c>
      <c r="C607" s="283"/>
      <c r="D607" s="283"/>
      <c r="E607" s="283"/>
      <c r="F607" s="283"/>
      <c r="G607" s="283"/>
    </row>
    <row r="608" spans="1:7" x14ac:dyDescent="0.3">
      <c r="A608" s="279" t="s">
        <v>1229</v>
      </c>
      <c r="B608" s="279" t="s">
        <v>1227</v>
      </c>
      <c r="C608" s="283"/>
      <c r="D608" s="283"/>
      <c r="E608" s="283"/>
      <c r="F608" s="283"/>
      <c r="G608" s="283"/>
    </row>
    <row r="609" spans="1:7" x14ac:dyDescent="0.3">
      <c r="A609" s="279" t="s">
        <v>1230</v>
      </c>
      <c r="B609" s="279" t="s">
        <v>55</v>
      </c>
      <c r="C609" s="283"/>
      <c r="D609" s="283"/>
      <c r="E609" s="283"/>
      <c r="F609" s="283"/>
      <c r="G609" s="283"/>
    </row>
    <row r="610" spans="1:7" x14ac:dyDescent="0.3">
      <c r="A610" s="279" t="s">
        <v>1231</v>
      </c>
      <c r="B610" s="279" t="s">
        <v>575</v>
      </c>
      <c r="C610" s="283"/>
      <c r="D610" s="283"/>
      <c r="E610" s="283"/>
      <c r="F610" s="283"/>
      <c r="G610" s="283"/>
    </row>
    <row r="611" spans="1:7" x14ac:dyDescent="0.3">
      <c r="A611" s="279" t="s">
        <v>1232</v>
      </c>
      <c r="B611" s="279" t="s">
        <v>1233</v>
      </c>
      <c r="C611" s="283"/>
      <c r="D611" s="283"/>
      <c r="E611" s="283"/>
      <c r="F611" s="283"/>
      <c r="G611" s="283"/>
    </row>
    <row r="612" spans="1:7" x14ac:dyDescent="0.3">
      <c r="A612" s="279" t="s">
        <v>1234</v>
      </c>
      <c r="B612" s="279" t="s">
        <v>1227</v>
      </c>
      <c r="C612" s="283"/>
      <c r="D612" s="283"/>
      <c r="E612" s="283"/>
      <c r="F612" s="283"/>
      <c r="G612" s="283"/>
    </row>
    <row r="613" spans="1:7" x14ac:dyDescent="0.3">
      <c r="A613" s="279" t="s">
        <v>1235</v>
      </c>
      <c r="B613" s="279" t="s">
        <v>183</v>
      </c>
      <c r="C613" s="283"/>
      <c r="D613" s="283"/>
      <c r="E613" s="283"/>
      <c r="F613" s="283"/>
      <c r="G613" s="283"/>
    </row>
    <row r="614" spans="1:7" x14ac:dyDescent="0.3">
      <c r="A614" s="279" t="s">
        <v>1236</v>
      </c>
      <c r="B614" s="279" t="s">
        <v>575</v>
      </c>
      <c r="C614" s="283"/>
      <c r="D614" s="283"/>
      <c r="E614" s="283"/>
      <c r="F614" s="283"/>
      <c r="G614" s="283"/>
    </row>
    <row r="615" spans="1:7" x14ac:dyDescent="0.3">
      <c r="A615" s="279" t="s">
        <v>1237</v>
      </c>
      <c r="B615" s="279" t="s">
        <v>183</v>
      </c>
      <c r="C615" s="283"/>
      <c r="D615" s="283"/>
      <c r="E615" s="283"/>
      <c r="F615" s="283"/>
      <c r="G615" s="283"/>
    </row>
    <row r="616" spans="1:7" x14ac:dyDescent="0.3">
      <c r="A616" s="279" t="s">
        <v>1238</v>
      </c>
      <c r="B616" s="279" t="s">
        <v>183</v>
      </c>
      <c r="C616" s="283"/>
      <c r="D616" s="283"/>
      <c r="E616" s="283"/>
      <c r="F616" s="283"/>
      <c r="G616" s="283"/>
    </row>
    <row r="617" spans="1:7" x14ac:dyDescent="0.3">
      <c r="A617" s="279" t="s">
        <v>1239</v>
      </c>
      <c r="B617" s="279" t="s">
        <v>1227</v>
      </c>
      <c r="C617" s="283"/>
      <c r="D617" s="283"/>
      <c r="E617" s="283"/>
      <c r="F617" s="283"/>
      <c r="G617" s="283"/>
    </row>
    <row r="618" spans="1:7" x14ac:dyDescent="0.3">
      <c r="A618" s="279" t="s">
        <v>1240</v>
      </c>
      <c r="B618" s="279" t="s">
        <v>183</v>
      </c>
      <c r="C618" s="283"/>
      <c r="D618" s="283"/>
      <c r="E618" s="283"/>
      <c r="F618" s="283"/>
      <c r="G618" s="283"/>
    </row>
    <row r="619" spans="1:7" x14ac:dyDescent="0.3">
      <c r="A619" s="279" t="s">
        <v>1241</v>
      </c>
      <c r="B619" s="279" t="s">
        <v>1242</v>
      </c>
      <c r="C619" s="283"/>
      <c r="D619" s="283"/>
      <c r="E619" s="283"/>
      <c r="F619" s="283"/>
      <c r="G619" s="283"/>
    </row>
    <row r="620" spans="1:7" x14ac:dyDescent="0.3">
      <c r="A620" s="279" t="s">
        <v>1243</v>
      </c>
      <c r="B620" s="279" t="s">
        <v>1244</v>
      </c>
      <c r="C620" s="283"/>
      <c r="D620" s="283"/>
      <c r="E620" s="283"/>
      <c r="F620" s="283"/>
      <c r="G620" s="283"/>
    </row>
    <row r="621" spans="1:7" x14ac:dyDescent="0.3">
      <c r="A621" s="279" t="s">
        <v>1245</v>
      </c>
      <c r="B621" s="279" t="s">
        <v>1246</v>
      </c>
      <c r="C621" s="283"/>
      <c r="D621" s="283"/>
      <c r="E621" s="283"/>
      <c r="F621" s="283"/>
      <c r="G621" s="283"/>
    </row>
    <row r="622" spans="1:7" x14ac:dyDescent="0.3">
      <c r="A622" s="279" t="s">
        <v>1247</v>
      </c>
      <c r="B622" s="279" t="s">
        <v>575</v>
      </c>
      <c r="C622" s="283"/>
      <c r="D622" s="283"/>
      <c r="E622" s="283"/>
      <c r="F622" s="283"/>
      <c r="G622" s="283"/>
    </row>
    <row r="623" spans="1:7" x14ac:dyDescent="0.3">
      <c r="A623" s="279" t="s">
        <v>1248</v>
      </c>
      <c r="B623" s="279" t="s">
        <v>1249</v>
      </c>
      <c r="C623" s="283"/>
      <c r="D623" s="283"/>
      <c r="E623" s="283"/>
      <c r="F623" s="283"/>
      <c r="G623" s="283"/>
    </row>
    <row r="624" spans="1:7" x14ac:dyDescent="0.3">
      <c r="A624" s="279" t="s">
        <v>1250</v>
      </c>
      <c r="B624" s="279" t="s">
        <v>1242</v>
      </c>
      <c r="C624" s="283"/>
      <c r="D624" s="283"/>
      <c r="E624" s="283"/>
      <c r="F624" s="283"/>
      <c r="G624" s="283"/>
    </row>
    <row r="625" spans="1:7" x14ac:dyDescent="0.3">
      <c r="A625" s="279" t="s">
        <v>1251</v>
      </c>
      <c r="B625" s="279" t="s">
        <v>1227</v>
      </c>
      <c r="C625" s="283"/>
      <c r="D625" s="283"/>
      <c r="E625" s="283"/>
      <c r="F625" s="283"/>
      <c r="G625" s="283"/>
    </row>
    <row r="626" spans="1:7" x14ac:dyDescent="0.3">
      <c r="A626" s="279" t="s">
        <v>1252</v>
      </c>
      <c r="B626" s="279" t="s">
        <v>183</v>
      </c>
      <c r="C626" s="283"/>
      <c r="D626" s="283"/>
      <c r="E626" s="283"/>
      <c r="F626" s="283"/>
      <c r="G626" s="283"/>
    </row>
    <row r="627" spans="1:7" x14ac:dyDescent="0.3">
      <c r="A627" s="279" t="s">
        <v>1253</v>
      </c>
      <c r="B627" s="279" t="s">
        <v>616</v>
      </c>
      <c r="C627" s="283"/>
      <c r="D627" s="283"/>
      <c r="E627" s="283"/>
      <c r="F627" s="283"/>
      <c r="G627" s="283"/>
    </row>
    <row r="628" spans="1:7" x14ac:dyDescent="0.3">
      <c r="A628" s="279" t="s">
        <v>1254</v>
      </c>
      <c r="B628" s="279" t="s">
        <v>1242</v>
      </c>
      <c r="C628" s="283"/>
      <c r="D628" s="283"/>
      <c r="E628" s="283"/>
      <c r="F628" s="283"/>
      <c r="G628" s="283"/>
    </row>
    <row r="629" spans="1:7" x14ac:dyDescent="0.3">
      <c r="A629" s="279" t="s">
        <v>1255</v>
      </c>
      <c r="B629" s="279" t="s">
        <v>1256</v>
      </c>
      <c r="C629" s="283"/>
      <c r="D629" s="283"/>
      <c r="E629" s="283"/>
      <c r="F629" s="283"/>
      <c r="G629" s="283"/>
    </row>
    <row r="630" spans="1:7" x14ac:dyDescent="0.3">
      <c r="A630" s="279" t="s">
        <v>1257</v>
      </c>
      <c r="B630" s="279" t="s">
        <v>183</v>
      </c>
      <c r="C630" s="283"/>
      <c r="D630" s="283"/>
      <c r="E630" s="283"/>
      <c r="F630" s="283"/>
      <c r="G630" s="283"/>
    </row>
    <row r="631" spans="1:7" x14ac:dyDescent="0.3">
      <c r="A631" s="279" t="s">
        <v>1258</v>
      </c>
      <c r="B631" s="279" t="s">
        <v>616</v>
      </c>
      <c r="C631" s="283"/>
      <c r="D631" s="283"/>
      <c r="E631" s="283"/>
      <c r="F631" s="283"/>
      <c r="G631" s="283"/>
    </row>
    <row r="632" spans="1:7" x14ac:dyDescent="0.3">
      <c r="A632" s="279" t="s">
        <v>1259</v>
      </c>
      <c r="B632" s="279" t="s">
        <v>1242</v>
      </c>
      <c r="C632" s="283"/>
      <c r="D632" s="283"/>
      <c r="E632" s="283"/>
      <c r="F632" s="283"/>
      <c r="G632" s="283"/>
    </row>
    <row r="633" spans="1:7" x14ac:dyDescent="0.3">
      <c r="A633" s="279" t="s">
        <v>1260</v>
      </c>
      <c r="B633" s="279" t="s">
        <v>1256</v>
      </c>
      <c r="C633" s="283"/>
      <c r="D633" s="283"/>
      <c r="E633" s="283"/>
      <c r="F633" s="283"/>
      <c r="G633" s="283"/>
    </row>
    <row r="634" spans="1:7" x14ac:dyDescent="0.3">
      <c r="A634" s="279" t="s">
        <v>1261</v>
      </c>
      <c r="B634" s="279" t="s">
        <v>183</v>
      </c>
      <c r="C634" s="283"/>
      <c r="D634" s="283"/>
      <c r="E634" s="283"/>
      <c r="F634" s="283"/>
      <c r="G634" s="283"/>
    </row>
    <row r="635" spans="1:7" x14ac:dyDescent="0.3">
      <c r="A635" s="279" t="s">
        <v>1262</v>
      </c>
      <c r="B635" s="279" t="s">
        <v>183</v>
      </c>
      <c r="C635" s="283"/>
      <c r="D635" s="283"/>
      <c r="E635" s="283"/>
      <c r="F635" s="283"/>
      <c r="G635" s="283"/>
    </row>
    <row r="636" spans="1:7" x14ac:dyDescent="0.3">
      <c r="A636" s="279" t="s">
        <v>1263</v>
      </c>
      <c r="B636" s="279" t="s">
        <v>575</v>
      </c>
      <c r="C636" s="283"/>
      <c r="D636" s="283"/>
      <c r="E636" s="283"/>
      <c r="F636" s="283"/>
      <c r="G636" s="283"/>
    </row>
    <row r="637" spans="1:7" x14ac:dyDescent="0.3">
      <c r="A637" s="279" t="s">
        <v>1264</v>
      </c>
      <c r="B637" s="279" t="s">
        <v>1227</v>
      </c>
      <c r="C637" s="283"/>
      <c r="D637" s="283"/>
      <c r="E637" s="283"/>
      <c r="F637" s="283"/>
      <c r="G637" s="283"/>
    </row>
    <row r="638" spans="1:7" x14ac:dyDescent="0.3">
      <c r="A638" s="279" t="s">
        <v>1265</v>
      </c>
      <c r="B638" s="279" t="s">
        <v>1266</v>
      </c>
      <c r="C638" s="283"/>
      <c r="D638" s="283"/>
      <c r="E638" s="283"/>
      <c r="F638" s="283"/>
      <c r="G638" s="283"/>
    </row>
    <row r="639" spans="1:7" x14ac:dyDescent="0.3">
      <c r="A639" s="279" t="s">
        <v>1267</v>
      </c>
      <c r="B639" s="279" t="s">
        <v>183</v>
      </c>
      <c r="C639" s="283"/>
      <c r="D639" s="283"/>
      <c r="E639" s="283"/>
      <c r="F639" s="283"/>
      <c r="G639" s="283"/>
    </row>
    <row r="640" spans="1:7" x14ac:dyDescent="0.3">
      <c r="A640" s="279" t="s">
        <v>1268</v>
      </c>
      <c r="B640" s="279" t="s">
        <v>575</v>
      </c>
      <c r="C640" s="283"/>
      <c r="D640" s="283"/>
      <c r="E640" s="283"/>
      <c r="F640" s="283"/>
      <c r="G640" s="283"/>
    </row>
    <row r="641" spans="1:7" x14ac:dyDescent="0.3">
      <c r="A641" s="279" t="s">
        <v>1269</v>
      </c>
      <c r="B641" s="279" t="s">
        <v>183</v>
      </c>
      <c r="C641" s="283"/>
      <c r="D641" s="283"/>
      <c r="E641" s="283"/>
      <c r="F641" s="283"/>
      <c r="G641" s="283"/>
    </row>
    <row r="642" spans="1:7" x14ac:dyDescent="0.3">
      <c r="A642" s="279" t="s">
        <v>1270</v>
      </c>
      <c r="B642" s="279" t="s">
        <v>575</v>
      </c>
      <c r="C642" s="283"/>
      <c r="D642" s="283"/>
      <c r="E642" s="283"/>
      <c r="F642" s="283"/>
      <c r="G642" s="283"/>
    </row>
    <row r="643" spans="1:7" x14ac:dyDescent="0.3">
      <c r="A643" s="279" t="s">
        <v>1271</v>
      </c>
      <c r="B643" s="279" t="s">
        <v>1272</v>
      </c>
      <c r="C643" s="283"/>
      <c r="D643" s="283"/>
      <c r="E643" s="283"/>
      <c r="F643" s="283"/>
      <c r="G643" s="283"/>
    </row>
    <row r="644" spans="1:7" x14ac:dyDescent="0.3">
      <c r="A644" s="279" t="s">
        <v>1273</v>
      </c>
      <c r="B644" s="279" t="s">
        <v>183</v>
      </c>
      <c r="C644" s="283"/>
      <c r="D644" s="283"/>
      <c r="E644" s="283"/>
      <c r="F644" s="283"/>
      <c r="G644" s="283"/>
    </row>
    <row r="645" spans="1:7" x14ac:dyDescent="0.3">
      <c r="A645" s="279" t="s">
        <v>1274</v>
      </c>
      <c r="B645" s="279" t="s">
        <v>575</v>
      </c>
      <c r="C645" s="283"/>
      <c r="D645" s="283"/>
      <c r="E645" s="283"/>
      <c r="F645" s="283"/>
      <c r="G645" s="283"/>
    </row>
    <row r="646" spans="1:7" x14ac:dyDescent="0.3">
      <c r="A646" s="279" t="s">
        <v>1275</v>
      </c>
      <c r="B646" s="279" t="s">
        <v>575</v>
      </c>
      <c r="C646" s="283"/>
      <c r="D646" s="283"/>
      <c r="E646" s="283"/>
      <c r="F646" s="283"/>
      <c r="G646" s="283"/>
    </row>
    <row r="647" spans="1:7" x14ac:dyDescent="0.3">
      <c r="A647" s="279" t="s">
        <v>1276</v>
      </c>
      <c r="B647" s="279" t="s">
        <v>1242</v>
      </c>
      <c r="C647" s="283"/>
      <c r="D647" s="283"/>
      <c r="E647" s="283"/>
      <c r="F647" s="283"/>
      <c r="G647" s="283"/>
    </row>
    <row r="648" spans="1:7" x14ac:dyDescent="0.3">
      <c r="A648" s="279" t="s">
        <v>1277</v>
      </c>
      <c r="B648" s="279" t="s">
        <v>575</v>
      </c>
      <c r="C648" s="283"/>
      <c r="D648" s="283"/>
      <c r="E648" s="283"/>
      <c r="F648" s="283"/>
      <c r="G648" s="283"/>
    </row>
    <row r="649" spans="1:7" x14ac:dyDescent="0.3">
      <c r="A649" s="279" t="s">
        <v>1278</v>
      </c>
      <c r="B649" s="279" t="s">
        <v>1279</v>
      </c>
      <c r="C649" s="283"/>
      <c r="D649" s="283"/>
      <c r="E649" s="283"/>
      <c r="F649" s="283"/>
      <c r="G649" s="283"/>
    </row>
    <row r="650" spans="1:7" x14ac:dyDescent="0.3">
      <c r="A650" s="279" t="s">
        <v>1280</v>
      </c>
      <c r="B650" s="279" t="s">
        <v>575</v>
      </c>
      <c r="C650" s="283"/>
      <c r="D650" s="283"/>
      <c r="E650" s="283"/>
      <c r="F650" s="283"/>
      <c r="G650" s="283"/>
    </row>
    <row r="651" spans="1:7" x14ac:dyDescent="0.3">
      <c r="A651" s="279" t="s">
        <v>1281</v>
      </c>
      <c r="B651" s="279" t="s">
        <v>575</v>
      </c>
      <c r="C651" s="283"/>
      <c r="D651" s="283"/>
      <c r="E651" s="283"/>
      <c r="F651" s="283"/>
      <c r="G651" s="283"/>
    </row>
    <row r="652" spans="1:7" x14ac:dyDescent="0.3">
      <c r="A652" s="279" t="s">
        <v>1282</v>
      </c>
      <c r="B652" s="279" t="s">
        <v>1283</v>
      </c>
      <c r="C652" s="284"/>
      <c r="D652" s="284"/>
      <c r="E652" s="284"/>
      <c r="F652" s="284"/>
      <c r="G652" s="284"/>
    </row>
    <row r="653" spans="1:7" x14ac:dyDescent="0.3">
      <c r="A653" s="279" t="s">
        <v>1284</v>
      </c>
      <c r="B653" s="285"/>
      <c r="C653" s="283"/>
      <c r="D653" s="283"/>
      <c r="E653" s="283"/>
      <c r="F653" s="283"/>
      <c r="G653" s="283"/>
    </row>
    <row r="654" spans="1:7" x14ac:dyDescent="0.3">
      <c r="A654" s="240"/>
      <c r="B654" s="244"/>
      <c r="C654" s="245"/>
      <c r="D654" s="245"/>
      <c r="E654" s="245"/>
      <c r="F654" s="245"/>
      <c r="G654" s="245"/>
    </row>
    <row r="655" spans="1:7" x14ac:dyDescent="0.3">
      <c r="A655" s="279" t="s">
        <v>975</v>
      </c>
      <c r="B655" s="285"/>
      <c r="C655" s="283"/>
      <c r="D655" s="283"/>
      <c r="E655" s="283"/>
      <c r="F655" s="283"/>
      <c r="G655" s="283"/>
    </row>
    <row r="656" spans="1:7" x14ac:dyDescent="0.3">
      <c r="A656" s="279" t="s">
        <v>976</v>
      </c>
      <c r="B656" s="285"/>
      <c r="C656" s="284"/>
      <c r="D656" s="284"/>
      <c r="E656" s="284"/>
      <c r="F656" s="284"/>
      <c r="G656" s="284"/>
    </row>
    <row r="657" spans="1:7" x14ac:dyDescent="0.3">
      <c r="A657" s="279" t="s">
        <v>977</v>
      </c>
      <c r="B657" s="285"/>
      <c r="C657" s="283"/>
      <c r="D657" s="283"/>
      <c r="E657" s="283"/>
      <c r="F657" s="283"/>
      <c r="G657" s="283"/>
    </row>
    <row r="658" spans="1:7" x14ac:dyDescent="0.3">
      <c r="A658" s="240"/>
    </row>
    <row r="659" spans="1:7" x14ac:dyDescent="0.3">
      <c r="A659" s="279" t="s">
        <v>372</v>
      </c>
      <c r="B659" s="278"/>
      <c r="C659" s="278"/>
      <c r="D659" s="278"/>
      <c r="E659" s="278"/>
      <c r="F659" s="278"/>
      <c r="G659" s="278"/>
    </row>
    <row r="660" spans="1:7" x14ac:dyDescent="0.3">
      <c r="A660" s="279" t="s">
        <v>1285</v>
      </c>
      <c r="B660" s="279" t="s">
        <v>43</v>
      </c>
      <c r="C660" s="283"/>
      <c r="D660" s="283"/>
      <c r="E660" s="283"/>
      <c r="F660" s="283"/>
      <c r="G660" s="283"/>
    </row>
    <row r="661" spans="1:7" x14ac:dyDescent="0.3">
      <c r="A661" s="279" t="s">
        <v>1286</v>
      </c>
      <c r="B661" s="279" t="s">
        <v>49</v>
      </c>
      <c r="C661" s="283"/>
      <c r="D661" s="283"/>
      <c r="E661" s="283"/>
      <c r="F661" s="283"/>
      <c r="G661" s="283"/>
    </row>
    <row r="662" spans="1:7" x14ac:dyDescent="0.3">
      <c r="A662" s="279" t="s">
        <v>1287</v>
      </c>
      <c r="B662" s="279" t="s">
        <v>1288</v>
      </c>
      <c r="C662" s="283"/>
      <c r="D662" s="283"/>
      <c r="E662" s="283"/>
      <c r="F662" s="283"/>
      <c r="G662" s="283"/>
    </row>
    <row r="663" spans="1:7" x14ac:dyDescent="0.3">
      <c r="A663" s="279" t="s">
        <v>1289</v>
      </c>
      <c r="B663" s="279" t="s">
        <v>44</v>
      </c>
      <c r="C663" s="283"/>
      <c r="D663" s="283"/>
      <c r="E663" s="283"/>
      <c r="F663" s="283"/>
      <c r="G663" s="283"/>
    </row>
    <row r="664" spans="1:7" x14ac:dyDescent="0.3">
      <c r="A664" s="279" t="s">
        <v>1290</v>
      </c>
      <c r="B664" s="279" t="s">
        <v>244</v>
      </c>
      <c r="C664" s="283"/>
      <c r="D664" s="283"/>
      <c r="E664" s="283"/>
      <c r="F664" s="283"/>
      <c r="G664" s="283"/>
    </row>
    <row r="665" spans="1:7" x14ac:dyDescent="0.3">
      <c r="A665" s="279" t="s">
        <v>1291</v>
      </c>
      <c r="B665" s="279" t="s">
        <v>1227</v>
      </c>
      <c r="C665" s="283"/>
      <c r="D665" s="283"/>
      <c r="E665" s="283"/>
      <c r="F665" s="283"/>
      <c r="G665" s="283"/>
    </row>
    <row r="666" spans="1:7" x14ac:dyDescent="0.3">
      <c r="A666" s="279" t="s">
        <v>1292</v>
      </c>
      <c r="B666" s="279" t="s">
        <v>183</v>
      </c>
      <c r="C666" s="283"/>
      <c r="D666" s="283"/>
      <c r="E666" s="283"/>
      <c r="F666" s="283"/>
      <c r="G666" s="283"/>
    </row>
    <row r="667" spans="1:7" x14ac:dyDescent="0.3">
      <c r="A667" s="279" t="s">
        <v>1293</v>
      </c>
      <c r="B667" s="279" t="s">
        <v>180</v>
      </c>
      <c r="C667" s="283"/>
      <c r="D667" s="283"/>
      <c r="E667" s="283"/>
      <c r="F667" s="283"/>
      <c r="G667" s="283"/>
    </row>
    <row r="668" spans="1:7" x14ac:dyDescent="0.3">
      <c r="A668" s="279" t="s">
        <v>1294</v>
      </c>
      <c r="B668" s="279" t="s">
        <v>181</v>
      </c>
      <c r="C668" s="283"/>
      <c r="D668" s="283"/>
      <c r="E668" s="283"/>
      <c r="F668" s="283"/>
      <c r="G668" s="283"/>
    </row>
    <row r="669" spans="1:7" x14ac:dyDescent="0.3">
      <c r="A669" s="279" t="s">
        <v>1295</v>
      </c>
      <c r="B669" s="279" t="s">
        <v>582</v>
      </c>
      <c r="C669" s="283"/>
      <c r="D669" s="283"/>
      <c r="E669" s="283"/>
      <c r="F669" s="283"/>
      <c r="G669" s="283"/>
    </row>
    <row r="670" spans="1:7" x14ac:dyDescent="0.3">
      <c r="A670" s="279" t="s">
        <v>1296</v>
      </c>
      <c r="B670" s="279" t="s">
        <v>259</v>
      </c>
      <c r="C670" s="283"/>
      <c r="D670" s="283"/>
      <c r="E670" s="283"/>
      <c r="F670" s="283"/>
      <c r="G670" s="283"/>
    </row>
    <row r="671" spans="1:7" x14ac:dyDescent="0.3">
      <c r="A671" s="279" t="s">
        <v>1297</v>
      </c>
      <c r="B671" s="279" t="s">
        <v>53</v>
      </c>
      <c r="C671" s="283"/>
      <c r="D671" s="283"/>
      <c r="E671" s="283"/>
      <c r="F671" s="283"/>
      <c r="G671" s="283"/>
    </row>
    <row r="672" spans="1:7" x14ac:dyDescent="0.3">
      <c r="A672" s="279" t="s">
        <v>1298</v>
      </c>
      <c r="B672" s="279" t="s">
        <v>257</v>
      </c>
      <c r="C672" s="283"/>
      <c r="D672" s="283"/>
      <c r="E672" s="283"/>
      <c r="F672" s="283"/>
      <c r="G672" s="283"/>
    </row>
    <row r="673" spans="1:7" x14ac:dyDescent="0.3">
      <c r="A673" s="279" t="s">
        <v>1299</v>
      </c>
      <c r="B673" s="279" t="s">
        <v>54</v>
      </c>
      <c r="C673" s="283"/>
      <c r="D673" s="283"/>
      <c r="E673" s="283"/>
      <c r="F673" s="283"/>
      <c r="G673" s="283"/>
    </row>
    <row r="674" spans="1:7" x14ac:dyDescent="0.3">
      <c r="A674" s="279" t="s">
        <v>1300</v>
      </c>
      <c r="B674" s="279" t="s">
        <v>590</v>
      </c>
      <c r="C674" s="283"/>
      <c r="D674" s="283"/>
      <c r="E674" s="283"/>
      <c r="F674" s="283"/>
      <c r="G674" s="283"/>
    </row>
    <row r="675" spans="1:7" x14ac:dyDescent="0.3">
      <c r="A675" s="279" t="s">
        <v>1301</v>
      </c>
      <c r="B675" s="279" t="s">
        <v>592</v>
      </c>
      <c r="C675" s="283"/>
      <c r="D675" s="283"/>
      <c r="E675" s="283"/>
      <c r="F675" s="283"/>
      <c r="G675" s="283"/>
    </row>
    <row r="676" spans="1:7" x14ac:dyDescent="0.3">
      <c r="A676" s="279" t="s">
        <v>1302</v>
      </c>
      <c r="B676" s="279" t="s">
        <v>595</v>
      </c>
      <c r="C676" s="283"/>
      <c r="D676" s="283"/>
      <c r="E676" s="283"/>
      <c r="F676" s="283"/>
      <c r="G676" s="283"/>
    </row>
    <row r="677" spans="1:7" x14ac:dyDescent="0.3">
      <c r="A677" s="279" t="s">
        <v>1303</v>
      </c>
      <c r="B677" s="279" t="s">
        <v>616</v>
      </c>
      <c r="C677" s="283"/>
      <c r="D677" s="283"/>
      <c r="E677" s="283"/>
      <c r="F677" s="283"/>
      <c r="G677" s="283"/>
    </row>
    <row r="678" spans="1:7" x14ac:dyDescent="0.3">
      <c r="A678" s="279" t="s">
        <v>1304</v>
      </c>
      <c r="B678" s="279" t="s">
        <v>682</v>
      </c>
      <c r="C678" s="283"/>
      <c r="D678" s="283"/>
      <c r="E678" s="283"/>
      <c r="F678" s="283"/>
      <c r="G678" s="283"/>
    </row>
    <row r="679" spans="1:7" x14ac:dyDescent="0.3">
      <c r="A679" s="279" t="s">
        <v>1305</v>
      </c>
      <c r="B679" s="279" t="s">
        <v>258</v>
      </c>
      <c r="C679" s="283"/>
      <c r="D679" s="283"/>
      <c r="E679" s="283"/>
      <c r="F679" s="283"/>
      <c r="G679" s="283"/>
    </row>
    <row r="680" spans="1:7" x14ac:dyDescent="0.3">
      <c r="A680" s="279" t="s">
        <v>1306</v>
      </c>
      <c r="B680" s="279" t="s">
        <v>44</v>
      </c>
      <c r="C680" s="283"/>
      <c r="D680" s="283"/>
      <c r="E680" s="283"/>
      <c r="F680" s="283"/>
      <c r="G680" s="283"/>
    </row>
    <row r="681" spans="1:7" x14ac:dyDescent="0.3">
      <c r="A681" s="279" t="s">
        <v>1307</v>
      </c>
      <c r="B681" s="279" t="s">
        <v>685</v>
      </c>
      <c r="C681" s="283"/>
      <c r="D681" s="283"/>
      <c r="E681" s="283"/>
      <c r="F681" s="283"/>
      <c r="G681" s="283"/>
    </row>
    <row r="682" spans="1:7" x14ac:dyDescent="0.3">
      <c r="A682" s="279" t="s">
        <v>1308</v>
      </c>
      <c r="B682" s="279" t="s">
        <v>687</v>
      </c>
      <c r="C682" s="283"/>
      <c r="D682" s="283"/>
      <c r="E682" s="283"/>
      <c r="F682" s="283"/>
      <c r="G682" s="283"/>
    </row>
    <row r="683" spans="1:7" x14ac:dyDescent="0.3">
      <c r="A683" s="279" t="s">
        <v>1309</v>
      </c>
      <c r="B683" s="279" t="s">
        <v>1310</v>
      </c>
      <c r="C683" s="283"/>
      <c r="D683" s="283"/>
      <c r="E683" s="283"/>
      <c r="F683" s="283"/>
      <c r="G683" s="283"/>
    </row>
    <row r="684" spans="1:7" x14ac:dyDescent="0.3">
      <c r="A684" s="279" t="s">
        <v>1311</v>
      </c>
      <c r="B684" s="279" t="s">
        <v>1312</v>
      </c>
      <c r="C684" s="283"/>
      <c r="D684" s="283"/>
      <c r="E684" s="283"/>
      <c r="F684" s="283"/>
      <c r="G684" s="283"/>
    </row>
    <row r="685" spans="1:7" x14ac:dyDescent="0.3">
      <c r="A685" s="279" t="s">
        <v>1313</v>
      </c>
      <c r="B685" s="279" t="s">
        <v>1314</v>
      </c>
      <c r="C685" s="283"/>
      <c r="D685" s="283"/>
      <c r="E685" s="283"/>
      <c r="F685" s="283"/>
      <c r="G685" s="283"/>
    </row>
    <row r="686" spans="1:7" x14ac:dyDescent="0.3">
      <c r="A686" s="279" t="s">
        <v>1315</v>
      </c>
      <c r="B686" s="279" t="s">
        <v>1316</v>
      </c>
      <c r="C686" s="283"/>
      <c r="D686" s="283"/>
      <c r="E686" s="283"/>
      <c r="F686" s="283"/>
      <c r="G686" s="283"/>
    </row>
    <row r="687" spans="1:7" x14ac:dyDescent="0.3">
      <c r="A687" s="279" t="s">
        <v>1317</v>
      </c>
      <c r="B687" s="279" t="s">
        <v>1318</v>
      </c>
      <c r="C687" s="283"/>
      <c r="D687" s="283"/>
      <c r="E687" s="283"/>
      <c r="F687" s="283"/>
      <c r="G687" s="283"/>
    </row>
    <row r="688" spans="1:7" x14ac:dyDescent="0.3">
      <c r="A688" s="279" t="s">
        <v>1319</v>
      </c>
      <c r="B688" s="279" t="s">
        <v>1221</v>
      </c>
      <c r="C688" s="283"/>
      <c r="D688" s="283"/>
      <c r="E688" s="283"/>
      <c r="F688" s="283"/>
      <c r="G688" s="283"/>
    </row>
    <row r="689" spans="1:7" x14ac:dyDescent="0.3">
      <c r="A689" s="279" t="s">
        <v>1320</v>
      </c>
      <c r="B689" s="279" t="s">
        <v>262</v>
      </c>
      <c r="C689" s="283"/>
      <c r="D689" s="283"/>
      <c r="E689" s="283"/>
      <c r="F689" s="283"/>
      <c r="G689" s="283"/>
    </row>
    <row r="690" spans="1:7" x14ac:dyDescent="0.3">
      <c r="A690" s="279" t="s">
        <v>1321</v>
      </c>
      <c r="B690" s="279" t="s">
        <v>697</v>
      </c>
      <c r="C690" s="283"/>
      <c r="D690" s="283"/>
      <c r="E690" s="283"/>
      <c r="F690" s="283"/>
      <c r="G690" s="283"/>
    </row>
    <row r="691" spans="1:7" x14ac:dyDescent="0.3">
      <c r="A691" s="279" t="s">
        <v>1322</v>
      </c>
      <c r="B691" s="279" t="s">
        <v>1323</v>
      </c>
      <c r="C691" s="283"/>
      <c r="D691" s="283"/>
      <c r="E691" s="283"/>
      <c r="F691" s="283"/>
      <c r="G691" s="283"/>
    </row>
    <row r="692" spans="1:7" x14ac:dyDescent="0.3">
      <c r="A692" s="279" t="s">
        <v>1324</v>
      </c>
      <c r="B692" s="279" t="s">
        <v>569</v>
      </c>
      <c r="C692" s="283"/>
      <c r="D692" s="283"/>
      <c r="E692" s="283"/>
      <c r="F692" s="283"/>
      <c r="G692" s="283"/>
    </row>
    <row r="693" spans="1:7" x14ac:dyDescent="0.3">
      <c r="A693" s="279" t="s">
        <v>1325</v>
      </c>
      <c r="B693" s="279" t="s">
        <v>571</v>
      </c>
      <c r="C693" s="283"/>
      <c r="D693" s="283"/>
      <c r="E693" s="283"/>
      <c r="F693" s="283"/>
      <c r="G693" s="283"/>
    </row>
    <row r="694" spans="1:7" x14ac:dyDescent="0.3">
      <c r="A694" s="279" t="s">
        <v>1326</v>
      </c>
      <c r="B694" s="279" t="s">
        <v>605</v>
      </c>
      <c r="C694" s="283"/>
      <c r="D694" s="283"/>
      <c r="E694" s="283"/>
      <c r="F694" s="283"/>
      <c r="G694" s="283"/>
    </row>
    <row r="695" spans="1:7" x14ac:dyDescent="0.3">
      <c r="A695" s="279" t="s">
        <v>1327</v>
      </c>
      <c r="B695" s="279" t="s">
        <v>607</v>
      </c>
      <c r="C695" s="283"/>
      <c r="D695" s="283"/>
      <c r="E695" s="283"/>
      <c r="F695" s="283"/>
      <c r="G695" s="283"/>
    </row>
    <row r="696" spans="1:7" x14ac:dyDescent="0.3">
      <c r="A696" s="279" t="s">
        <v>1328</v>
      </c>
      <c r="B696" s="279" t="s">
        <v>261</v>
      </c>
      <c r="C696" s="283"/>
      <c r="D696" s="283"/>
      <c r="E696" s="283"/>
      <c r="F696" s="283"/>
      <c r="G696" s="283"/>
    </row>
    <row r="697" spans="1:7" x14ac:dyDescent="0.3">
      <c r="A697" s="279" t="s">
        <v>1329</v>
      </c>
      <c r="B697" s="279" t="s">
        <v>330</v>
      </c>
      <c r="C697" s="283"/>
      <c r="D697" s="283"/>
      <c r="E697" s="283"/>
      <c r="F697" s="283"/>
      <c r="G697" s="283"/>
    </row>
    <row r="698" spans="1:7" x14ac:dyDescent="0.3">
      <c r="A698" s="279" t="s">
        <v>1330</v>
      </c>
      <c r="B698" s="279" t="s">
        <v>674</v>
      </c>
      <c r="C698" s="283"/>
      <c r="D698" s="283"/>
      <c r="E698" s="283"/>
      <c r="F698" s="283"/>
      <c r="G698" s="283"/>
    </row>
    <row r="699" spans="1:7" x14ac:dyDescent="0.3">
      <c r="A699" s="279" t="s">
        <v>1331</v>
      </c>
      <c r="B699" s="279" t="s">
        <v>317</v>
      </c>
      <c r="C699" s="283"/>
      <c r="D699" s="283"/>
      <c r="E699" s="283"/>
      <c r="F699" s="283"/>
      <c r="G699" s="283"/>
    </row>
    <row r="700" spans="1:7" x14ac:dyDescent="0.3">
      <c r="A700" s="279" t="s">
        <v>1332</v>
      </c>
      <c r="B700" s="279" t="s">
        <v>1333</v>
      </c>
      <c r="C700" s="283"/>
      <c r="D700" s="283"/>
      <c r="E700" s="283"/>
      <c r="F700" s="283"/>
      <c r="G700" s="283"/>
    </row>
    <row r="701" spans="1:7" x14ac:dyDescent="0.3">
      <c r="A701" s="279" t="s">
        <v>1334</v>
      </c>
      <c r="B701" s="279" t="s">
        <v>573</v>
      </c>
      <c r="C701" s="283"/>
      <c r="D701" s="283"/>
      <c r="E701" s="283"/>
      <c r="F701" s="283"/>
      <c r="G701" s="283"/>
    </row>
    <row r="702" spans="1:7" x14ac:dyDescent="0.3">
      <c r="A702" s="279" t="s">
        <v>1335</v>
      </c>
      <c r="B702" s="279" t="s">
        <v>1336</v>
      </c>
      <c r="C702" s="283"/>
      <c r="D702" s="283"/>
      <c r="E702" s="283"/>
      <c r="F702" s="283"/>
      <c r="G702" s="283"/>
    </row>
    <row r="703" spans="1:7" x14ac:dyDescent="0.3">
      <c r="A703" s="279" t="s">
        <v>1337</v>
      </c>
      <c r="B703" s="279" t="s">
        <v>1338</v>
      </c>
      <c r="C703" s="283"/>
      <c r="D703" s="283"/>
      <c r="E703" s="283"/>
      <c r="F703" s="283"/>
      <c r="G703" s="283"/>
    </row>
    <row r="704" spans="1:7" x14ac:dyDescent="0.3">
      <c r="A704" s="279" t="s">
        <v>1339</v>
      </c>
      <c r="B704" s="279" t="s">
        <v>1340</v>
      </c>
      <c r="C704" s="283"/>
      <c r="D704" s="283"/>
      <c r="E704" s="283"/>
      <c r="F704" s="283"/>
      <c r="G704" s="283"/>
    </row>
    <row r="705" spans="1:7" x14ac:dyDescent="0.3">
      <c r="A705" s="279" t="s">
        <v>1341</v>
      </c>
      <c r="B705" s="279" t="s">
        <v>1342</v>
      </c>
      <c r="C705" s="283"/>
      <c r="D705" s="283"/>
      <c r="E705" s="283"/>
      <c r="F705" s="283"/>
      <c r="G705" s="283"/>
    </row>
    <row r="706" spans="1:7" x14ac:dyDescent="0.3">
      <c r="A706" s="279" t="s">
        <v>1343</v>
      </c>
      <c r="B706" s="279" t="s">
        <v>967</v>
      </c>
      <c r="C706" s="283"/>
      <c r="D706" s="283"/>
      <c r="E706" s="283"/>
      <c r="F706" s="283"/>
      <c r="G706" s="283"/>
    </row>
    <row r="707" spans="1:7" x14ac:dyDescent="0.3">
      <c r="A707" s="279" t="s">
        <v>1344</v>
      </c>
      <c r="B707" s="279" t="s">
        <v>1345</v>
      </c>
      <c r="C707" s="284"/>
      <c r="D707" s="284"/>
      <c r="E707" s="284"/>
      <c r="F707" s="284"/>
      <c r="G707" s="284"/>
    </row>
    <row r="708" spans="1:7" x14ac:dyDescent="0.3">
      <c r="A708" s="279" t="s">
        <v>1346</v>
      </c>
      <c r="B708" s="285"/>
      <c r="C708" s="283"/>
      <c r="D708" s="283"/>
      <c r="E708" s="283"/>
      <c r="F708" s="283"/>
      <c r="G708" s="283"/>
    </row>
    <row r="709" spans="1:7" x14ac:dyDescent="0.3">
      <c r="A709" s="240"/>
      <c r="B709" s="244"/>
      <c r="C709" s="245"/>
      <c r="D709" s="245"/>
      <c r="E709" s="245"/>
      <c r="F709" s="245"/>
      <c r="G709" s="245"/>
    </row>
    <row r="710" spans="1:7" x14ac:dyDescent="0.3">
      <c r="A710" s="279" t="s">
        <v>975</v>
      </c>
      <c r="B710" s="285"/>
      <c r="C710" s="283"/>
      <c r="D710" s="283"/>
      <c r="E710" s="283"/>
      <c r="F710" s="283"/>
      <c r="G710" s="283"/>
    </row>
    <row r="711" spans="1:7" x14ac:dyDescent="0.3">
      <c r="A711" s="279" t="s">
        <v>976</v>
      </c>
      <c r="B711" s="285"/>
      <c r="C711" s="284"/>
      <c r="D711" s="284"/>
      <c r="E711" s="284"/>
      <c r="F711" s="284"/>
      <c r="G711" s="284"/>
    </row>
    <row r="712" spans="1:7" x14ac:dyDescent="0.3">
      <c r="A712" s="279" t="s">
        <v>977</v>
      </c>
      <c r="B712" s="285"/>
      <c r="C712" s="283"/>
      <c r="D712" s="283"/>
      <c r="E712" s="283"/>
      <c r="F712" s="283"/>
      <c r="G712" s="283"/>
    </row>
    <row r="713" spans="1:7" x14ac:dyDescent="0.3">
      <c r="A713" s="240"/>
    </row>
    <row r="714" spans="1:7" x14ac:dyDescent="0.3">
      <c r="A714" s="279" t="s">
        <v>373</v>
      </c>
      <c r="B714" s="278"/>
      <c r="C714" s="278"/>
      <c r="D714" s="278"/>
      <c r="E714" s="278"/>
      <c r="F714" s="278"/>
      <c r="G714" s="278"/>
    </row>
    <row r="715" spans="1:7" x14ac:dyDescent="0.3">
      <c r="A715" s="279" t="s">
        <v>1347</v>
      </c>
      <c r="B715" s="279" t="s">
        <v>1074</v>
      </c>
      <c r="C715" s="283"/>
      <c r="D715" s="283"/>
      <c r="E715" s="283"/>
      <c r="F715" s="283"/>
      <c r="G715" s="283"/>
    </row>
    <row r="716" spans="1:7" x14ac:dyDescent="0.3">
      <c r="A716" s="279" t="s">
        <v>1348</v>
      </c>
      <c r="B716" s="279" t="s">
        <v>1349</v>
      </c>
      <c r="C716" s="284"/>
      <c r="D716" s="284"/>
      <c r="E716" s="284"/>
      <c r="F716" s="284"/>
      <c r="G716" s="284"/>
    </row>
    <row r="717" spans="1:7" x14ac:dyDescent="0.3">
      <c r="A717" s="279" t="s">
        <v>1350</v>
      </c>
      <c r="B717" s="285"/>
      <c r="C717" s="283"/>
      <c r="D717" s="283"/>
      <c r="E717" s="283"/>
      <c r="F717" s="283"/>
      <c r="G717" s="283"/>
    </row>
    <row r="718" spans="1:7" x14ac:dyDescent="0.3">
      <c r="A718" s="240"/>
      <c r="B718" s="244"/>
      <c r="C718" s="245"/>
      <c r="D718" s="245"/>
      <c r="E718" s="245"/>
      <c r="F718" s="245"/>
      <c r="G718" s="245"/>
    </row>
    <row r="719" spans="1:7" x14ac:dyDescent="0.3">
      <c r="A719" s="279" t="s">
        <v>975</v>
      </c>
      <c r="B719" s="285"/>
      <c r="C719" s="283"/>
      <c r="D719" s="283"/>
      <c r="E719" s="283"/>
      <c r="F719" s="283"/>
      <c r="G719" s="283"/>
    </row>
    <row r="720" spans="1:7" x14ac:dyDescent="0.3">
      <c r="A720" s="279" t="s">
        <v>976</v>
      </c>
      <c r="B720" s="285"/>
      <c r="C720" s="284"/>
      <c r="D720" s="284"/>
      <c r="E720" s="284"/>
      <c r="F720" s="284"/>
      <c r="G720" s="284"/>
    </row>
    <row r="721" spans="1:7" x14ac:dyDescent="0.3">
      <c r="A721" s="279" t="s">
        <v>977</v>
      </c>
      <c r="B721" s="285"/>
      <c r="C721" s="283"/>
      <c r="D721" s="283"/>
      <c r="E721" s="283"/>
      <c r="F721" s="283"/>
      <c r="G721" s="283"/>
    </row>
    <row r="722" spans="1:7" x14ac:dyDescent="0.3">
      <c r="A722" s="240"/>
      <c r="B722" s="244"/>
      <c r="C722" s="245"/>
      <c r="D722" s="245"/>
      <c r="E722" s="245"/>
      <c r="F722" s="245"/>
      <c r="G722" s="245"/>
    </row>
    <row r="723" spans="1:7" x14ac:dyDescent="0.3">
      <c r="A723" s="279" t="s">
        <v>374</v>
      </c>
      <c r="B723" s="278"/>
      <c r="C723" s="278"/>
      <c r="D723" s="278"/>
      <c r="E723" s="278"/>
      <c r="F723" s="278"/>
      <c r="G723" s="278"/>
    </row>
    <row r="724" spans="1:7" x14ac:dyDescent="0.3">
      <c r="A724" s="279" t="s">
        <v>1351</v>
      </c>
      <c r="B724" s="279" t="s">
        <v>240</v>
      </c>
      <c r="C724" s="283"/>
      <c r="D724" s="283"/>
      <c r="E724" s="283"/>
      <c r="F724" s="283"/>
      <c r="G724" s="283"/>
    </row>
    <row r="725" spans="1:7" x14ac:dyDescent="0.3">
      <c r="A725" s="279" t="s">
        <v>1352</v>
      </c>
      <c r="B725" s="279" t="s">
        <v>242</v>
      </c>
      <c r="C725" s="283"/>
      <c r="D725" s="283"/>
      <c r="E725" s="283"/>
      <c r="F725" s="283"/>
      <c r="G725" s="283"/>
    </row>
    <row r="726" spans="1:7" x14ac:dyDescent="0.3">
      <c r="A726" s="279" t="s">
        <v>1353</v>
      </c>
      <c r="B726" s="279" t="s">
        <v>243</v>
      </c>
      <c r="C726" s="283"/>
      <c r="D726" s="283"/>
      <c r="E726" s="283"/>
      <c r="F726" s="283"/>
      <c r="G726" s="283"/>
    </row>
    <row r="727" spans="1:7" x14ac:dyDescent="0.3">
      <c r="A727" s="279" t="s">
        <v>1354</v>
      </c>
      <c r="B727" s="279" t="s">
        <v>245</v>
      </c>
      <c r="C727" s="283"/>
      <c r="D727" s="283"/>
      <c r="E727" s="283"/>
      <c r="F727" s="283"/>
      <c r="G727" s="283"/>
    </row>
    <row r="728" spans="1:7" x14ac:dyDescent="0.3">
      <c r="A728" s="279" t="s">
        <v>1355</v>
      </c>
      <c r="B728" s="279" t="s">
        <v>241</v>
      </c>
      <c r="C728" s="283"/>
      <c r="D728" s="283"/>
      <c r="E728" s="283"/>
      <c r="F728" s="283"/>
      <c r="G728" s="283"/>
    </row>
    <row r="729" spans="1:7" x14ac:dyDescent="0.3">
      <c r="A729" s="279" t="s">
        <v>1356</v>
      </c>
      <c r="B729" s="279" t="s">
        <v>44</v>
      </c>
      <c r="C729" s="283"/>
      <c r="D729" s="283"/>
      <c r="E729" s="283"/>
      <c r="F729" s="283"/>
      <c r="G729" s="283"/>
    </row>
    <row r="730" spans="1:7" x14ac:dyDescent="0.3">
      <c r="A730" s="279" t="s">
        <v>1357</v>
      </c>
      <c r="B730" s="279" t="s">
        <v>244</v>
      </c>
      <c r="C730" s="283"/>
      <c r="D730" s="283"/>
      <c r="E730" s="283"/>
      <c r="F730" s="283"/>
      <c r="G730" s="283"/>
    </row>
    <row r="731" spans="1:7" x14ac:dyDescent="0.3">
      <c r="A731" s="279" t="s">
        <v>1358</v>
      </c>
      <c r="B731" s="279" t="s">
        <v>246</v>
      </c>
      <c r="C731" s="283"/>
      <c r="D731" s="283"/>
      <c r="E731" s="283"/>
      <c r="F731" s="283"/>
      <c r="G731" s="283"/>
    </row>
    <row r="732" spans="1:7" x14ac:dyDescent="0.3">
      <c r="A732" s="279" t="s">
        <v>1359</v>
      </c>
      <c r="B732" s="279" t="s">
        <v>580</v>
      </c>
      <c r="C732" s="283"/>
      <c r="D732" s="283"/>
      <c r="E732" s="283"/>
      <c r="F732" s="283"/>
      <c r="G732" s="283"/>
    </row>
    <row r="733" spans="1:7" x14ac:dyDescent="0.3">
      <c r="A733" s="279" t="s">
        <v>1360</v>
      </c>
      <c r="B733" s="279" t="s">
        <v>249</v>
      </c>
      <c r="C733" s="283"/>
      <c r="D733" s="283"/>
      <c r="E733" s="283"/>
      <c r="F733" s="283"/>
      <c r="G733" s="283"/>
    </row>
    <row r="734" spans="1:7" x14ac:dyDescent="0.3">
      <c r="A734" s="279" t="s">
        <v>1361</v>
      </c>
      <c r="B734" s="279" t="s">
        <v>256</v>
      </c>
      <c r="C734" s="283"/>
      <c r="D734" s="283"/>
      <c r="E734" s="283"/>
      <c r="F734" s="283"/>
      <c r="G734" s="283"/>
    </row>
    <row r="735" spans="1:7" x14ac:dyDescent="0.3">
      <c r="A735" s="279" t="s">
        <v>1362</v>
      </c>
      <c r="B735" s="279" t="s">
        <v>259</v>
      </c>
      <c r="C735" s="283"/>
      <c r="D735" s="283"/>
      <c r="E735" s="283"/>
      <c r="F735" s="283"/>
      <c r="G735" s="283"/>
    </row>
    <row r="736" spans="1:7" x14ac:dyDescent="0.3">
      <c r="A736" s="279" t="s">
        <v>1363</v>
      </c>
      <c r="B736" s="279" t="s">
        <v>53</v>
      </c>
      <c r="C736" s="283"/>
      <c r="D736" s="283"/>
      <c r="E736" s="283"/>
      <c r="F736" s="283"/>
      <c r="G736" s="283"/>
    </row>
    <row r="737" spans="1:7" x14ac:dyDescent="0.3">
      <c r="A737" s="279" t="s">
        <v>1364</v>
      </c>
      <c r="B737" s="279" t="s">
        <v>257</v>
      </c>
      <c r="C737" s="283"/>
      <c r="D737" s="283"/>
      <c r="E737" s="283"/>
      <c r="F737" s="283"/>
      <c r="G737" s="283"/>
    </row>
    <row r="738" spans="1:7" x14ac:dyDescent="0.3">
      <c r="A738" s="279" t="s">
        <v>1365</v>
      </c>
      <c r="B738" s="279" t="s">
        <v>588</v>
      </c>
      <c r="C738" s="283"/>
      <c r="D738" s="283"/>
      <c r="E738" s="283"/>
      <c r="F738" s="283"/>
      <c r="G738" s="283"/>
    </row>
    <row r="739" spans="1:7" x14ac:dyDescent="0.3">
      <c r="A739" s="279" t="s">
        <v>1366</v>
      </c>
      <c r="B739" s="279" t="s">
        <v>812</v>
      </c>
      <c r="C739" s="283"/>
      <c r="D739" s="283"/>
      <c r="E739" s="283"/>
      <c r="F739" s="283"/>
      <c r="G739" s="283"/>
    </row>
    <row r="740" spans="1:7" x14ac:dyDescent="0.3">
      <c r="A740" s="279" t="s">
        <v>1367</v>
      </c>
      <c r="B740" s="279" t="s">
        <v>258</v>
      </c>
      <c r="C740" s="283"/>
      <c r="D740" s="283"/>
      <c r="E740" s="283"/>
      <c r="F740" s="283"/>
      <c r="G740" s="283"/>
    </row>
    <row r="741" spans="1:7" x14ac:dyDescent="0.3">
      <c r="A741" s="279" t="s">
        <v>1368</v>
      </c>
      <c r="B741" s="279" t="s">
        <v>1077</v>
      </c>
      <c r="C741" s="283"/>
      <c r="D741" s="283"/>
      <c r="E741" s="283"/>
      <c r="F741" s="283"/>
      <c r="G741" s="283"/>
    </row>
    <row r="742" spans="1:7" x14ac:dyDescent="0.3">
      <c r="A742" s="279" t="s">
        <v>1369</v>
      </c>
      <c r="B742" s="279" t="s">
        <v>255</v>
      </c>
      <c r="C742" s="283"/>
      <c r="D742" s="283"/>
      <c r="E742" s="283"/>
      <c r="F742" s="283"/>
      <c r="G742" s="283"/>
    </row>
    <row r="743" spans="1:7" x14ac:dyDescent="0.3">
      <c r="A743" s="279" t="s">
        <v>1370</v>
      </c>
      <c r="B743" s="279" t="s">
        <v>44</v>
      </c>
      <c r="C743" s="283"/>
      <c r="D743" s="283"/>
      <c r="E743" s="283"/>
      <c r="F743" s="283"/>
      <c r="G743" s="283"/>
    </row>
    <row r="744" spans="1:7" x14ac:dyDescent="0.3">
      <c r="A744" s="279" t="s">
        <v>1371</v>
      </c>
      <c r="B744" s="279" t="s">
        <v>685</v>
      </c>
      <c r="C744" s="283"/>
      <c r="D744" s="283"/>
      <c r="E744" s="283"/>
      <c r="F744" s="283"/>
      <c r="G744" s="283"/>
    </row>
    <row r="745" spans="1:7" x14ac:dyDescent="0.3">
      <c r="A745" s="279" t="s">
        <v>1372</v>
      </c>
      <c r="B745" s="279" t="s">
        <v>687</v>
      </c>
      <c r="C745" s="283"/>
      <c r="D745" s="283"/>
      <c r="E745" s="283"/>
      <c r="F745" s="283"/>
      <c r="G745" s="283"/>
    </row>
    <row r="746" spans="1:7" x14ac:dyDescent="0.3">
      <c r="A746" s="279" t="s">
        <v>1373</v>
      </c>
      <c r="B746" s="279" t="s">
        <v>183</v>
      </c>
      <c r="C746" s="283"/>
      <c r="D746" s="283"/>
      <c r="E746" s="283"/>
      <c r="F746" s="283"/>
      <c r="G746" s="283"/>
    </row>
    <row r="747" spans="1:7" x14ac:dyDescent="0.3">
      <c r="A747" s="279" t="s">
        <v>1374</v>
      </c>
      <c r="B747" s="279" t="s">
        <v>262</v>
      </c>
      <c r="C747" s="283"/>
      <c r="D747" s="283"/>
      <c r="E747" s="283"/>
      <c r="F747" s="283"/>
      <c r="G747" s="283"/>
    </row>
    <row r="748" spans="1:7" x14ac:dyDescent="0.3">
      <c r="A748" s="279" t="s">
        <v>1375</v>
      </c>
      <c r="B748" s="279" t="s">
        <v>697</v>
      </c>
      <c r="C748" s="283"/>
      <c r="D748" s="283"/>
      <c r="E748" s="283"/>
      <c r="F748" s="283"/>
      <c r="G748" s="283"/>
    </row>
    <row r="749" spans="1:7" x14ac:dyDescent="0.3">
      <c r="A749" s="279" t="s">
        <v>1376</v>
      </c>
      <c r="B749" s="279" t="s">
        <v>55</v>
      </c>
      <c r="C749" s="283"/>
      <c r="D749" s="283"/>
      <c r="E749" s="283"/>
      <c r="F749" s="283"/>
      <c r="G749" s="283"/>
    </row>
    <row r="750" spans="1:7" x14ac:dyDescent="0.3">
      <c r="A750" s="279" t="s">
        <v>1377</v>
      </c>
      <c r="B750" s="279" t="s">
        <v>261</v>
      </c>
      <c r="C750" s="283"/>
      <c r="D750" s="283"/>
      <c r="E750" s="283"/>
      <c r="F750" s="283"/>
      <c r="G750" s="283"/>
    </row>
    <row r="751" spans="1:7" x14ac:dyDescent="0.3">
      <c r="A751" s="279" t="s">
        <v>1378</v>
      </c>
      <c r="B751" s="279" t="s">
        <v>330</v>
      </c>
      <c r="C751" s="283"/>
      <c r="D751" s="283"/>
      <c r="E751" s="283"/>
      <c r="F751" s="283"/>
      <c r="G751" s="283"/>
    </row>
    <row r="752" spans="1:7" x14ac:dyDescent="0.3">
      <c r="A752" s="279" t="s">
        <v>1379</v>
      </c>
      <c r="B752" s="279" t="s">
        <v>676</v>
      </c>
      <c r="C752" s="283"/>
      <c r="D752" s="283"/>
      <c r="E752" s="283"/>
      <c r="F752" s="283"/>
      <c r="G752" s="283"/>
    </row>
    <row r="753" spans="1:7" x14ac:dyDescent="0.3">
      <c r="A753" s="279" t="s">
        <v>1380</v>
      </c>
      <c r="B753" s="279" t="s">
        <v>253</v>
      </c>
      <c r="C753" s="283"/>
      <c r="D753" s="283"/>
      <c r="E753" s="283"/>
      <c r="F753" s="283"/>
      <c r="G753" s="283"/>
    </row>
    <row r="754" spans="1:7" x14ac:dyDescent="0.3">
      <c r="A754" s="279" t="s">
        <v>1381</v>
      </c>
      <c r="B754" s="279" t="s">
        <v>317</v>
      </c>
      <c r="C754" s="283"/>
      <c r="D754" s="283"/>
      <c r="E754" s="283"/>
      <c r="F754" s="283"/>
      <c r="G754" s="283"/>
    </row>
    <row r="755" spans="1:7" x14ac:dyDescent="0.3">
      <c r="A755" s="279" t="s">
        <v>1382</v>
      </c>
      <c r="B755" s="279" t="s">
        <v>318</v>
      </c>
      <c r="C755" s="283"/>
      <c r="D755" s="283"/>
      <c r="E755" s="283"/>
      <c r="F755" s="283"/>
      <c r="G755" s="283"/>
    </row>
    <row r="756" spans="1:7" x14ac:dyDescent="0.3">
      <c r="A756" s="279" t="s">
        <v>1383</v>
      </c>
      <c r="B756" s="279" t="s">
        <v>575</v>
      </c>
      <c r="C756" s="283"/>
      <c r="D756" s="283"/>
      <c r="E756" s="283"/>
      <c r="F756" s="283"/>
      <c r="G756" s="283"/>
    </row>
    <row r="757" spans="1:7" x14ac:dyDescent="0.3">
      <c r="A757" s="279" t="s">
        <v>1384</v>
      </c>
      <c r="B757" s="279" t="s">
        <v>252</v>
      </c>
      <c r="C757" s="283"/>
      <c r="D757" s="283"/>
      <c r="E757" s="283"/>
      <c r="F757" s="283"/>
      <c r="G757" s="283"/>
    </row>
    <row r="758" spans="1:7" x14ac:dyDescent="0.3">
      <c r="A758" s="279" t="s">
        <v>1385</v>
      </c>
      <c r="B758" s="279" t="s">
        <v>250</v>
      </c>
      <c r="C758" s="283"/>
      <c r="D758" s="283"/>
      <c r="E758" s="283"/>
      <c r="F758" s="283"/>
      <c r="G758" s="283"/>
    </row>
    <row r="759" spans="1:7" x14ac:dyDescent="0.3">
      <c r="A759" s="279" t="s">
        <v>1386</v>
      </c>
      <c r="B759" s="279" t="s">
        <v>260</v>
      </c>
      <c r="C759" s="283"/>
      <c r="D759" s="283"/>
      <c r="E759" s="283"/>
      <c r="F759" s="283"/>
      <c r="G759" s="283"/>
    </row>
    <row r="760" spans="1:7" x14ac:dyDescent="0.3">
      <c r="A760" s="279" t="s">
        <v>1387</v>
      </c>
      <c r="B760" s="279" t="s">
        <v>254</v>
      </c>
      <c r="C760" s="283"/>
      <c r="D760" s="283"/>
      <c r="E760" s="283"/>
      <c r="F760" s="283"/>
      <c r="G760" s="283"/>
    </row>
    <row r="761" spans="1:7" x14ac:dyDescent="0.3">
      <c r="A761" s="279" t="s">
        <v>1388</v>
      </c>
      <c r="B761" s="279" t="s">
        <v>251</v>
      </c>
      <c r="C761" s="283"/>
      <c r="D761" s="283"/>
      <c r="E761" s="283"/>
      <c r="F761" s="283"/>
      <c r="G761" s="283"/>
    </row>
    <row r="762" spans="1:7" x14ac:dyDescent="0.3">
      <c r="A762" s="279" t="s">
        <v>1390</v>
      </c>
      <c r="B762" s="279" t="s">
        <v>247</v>
      </c>
      <c r="C762" s="283"/>
      <c r="D762" s="283"/>
      <c r="E762" s="283"/>
      <c r="F762" s="283"/>
      <c r="G762" s="283"/>
    </row>
    <row r="763" spans="1:7" x14ac:dyDescent="0.3">
      <c r="A763" s="279" t="s">
        <v>1391</v>
      </c>
      <c r="B763" s="279" t="s">
        <v>248</v>
      </c>
      <c r="C763" s="283"/>
      <c r="D763" s="283"/>
      <c r="E763" s="283"/>
      <c r="F763" s="283"/>
      <c r="G763" s="283"/>
    </row>
    <row r="764" spans="1:7" x14ac:dyDescent="0.3">
      <c r="A764" s="279" t="s">
        <v>1392</v>
      </c>
      <c r="B764" s="279" t="s">
        <v>1115</v>
      </c>
      <c r="C764" s="284"/>
      <c r="D764" s="284"/>
      <c r="E764" s="284"/>
      <c r="F764" s="284"/>
      <c r="G764" s="284"/>
    </row>
    <row r="765" spans="1:7" x14ac:dyDescent="0.3">
      <c r="A765" s="279" t="s">
        <v>1393</v>
      </c>
      <c r="B765" s="285"/>
      <c r="C765" s="283"/>
      <c r="D765" s="283"/>
      <c r="E765" s="283"/>
      <c r="F765" s="283"/>
      <c r="G765" s="283"/>
    </row>
    <row r="766" spans="1:7" x14ac:dyDescent="0.3">
      <c r="A766" s="240"/>
      <c r="B766" s="240"/>
      <c r="C766" s="245"/>
      <c r="D766" s="245"/>
      <c r="E766" s="245"/>
      <c r="F766" s="245"/>
      <c r="G766" s="245"/>
    </row>
    <row r="767" spans="1:7" x14ac:dyDescent="0.3">
      <c r="A767" s="279" t="s">
        <v>975</v>
      </c>
      <c r="B767" s="285"/>
      <c r="C767" s="283"/>
      <c r="D767" s="283"/>
      <c r="E767" s="283"/>
      <c r="F767" s="283"/>
      <c r="G767" s="283"/>
    </row>
    <row r="768" spans="1:7" x14ac:dyDescent="0.3">
      <c r="A768" s="279" t="s">
        <v>976</v>
      </c>
      <c r="B768" s="285"/>
      <c r="C768" s="284"/>
      <c r="D768" s="284"/>
      <c r="E768" s="284"/>
      <c r="F768" s="284"/>
      <c r="G768" s="284"/>
    </row>
    <row r="769" spans="1:7" x14ac:dyDescent="0.3">
      <c r="A769" s="279" t="s">
        <v>977</v>
      </c>
      <c r="B769" s="285"/>
      <c r="C769" s="283"/>
      <c r="D769" s="283"/>
      <c r="E769" s="283"/>
      <c r="F769" s="283"/>
      <c r="G769" s="283"/>
    </row>
    <row r="770" spans="1:7" x14ac:dyDescent="0.3">
      <c r="A770" s="240"/>
      <c r="B770" s="240"/>
      <c r="C770" s="245"/>
      <c r="D770" s="245"/>
      <c r="E770" s="245"/>
      <c r="F770" s="245"/>
      <c r="G770" s="245"/>
    </row>
    <row r="771" spans="1:7" x14ac:dyDescent="0.3">
      <c r="A771" s="279" t="s">
        <v>376</v>
      </c>
      <c r="B771" s="278"/>
      <c r="C771" s="278"/>
      <c r="D771" s="278"/>
      <c r="E771" s="278"/>
      <c r="F771" s="278"/>
      <c r="G771" s="278"/>
    </row>
    <row r="772" spans="1:7" x14ac:dyDescent="0.3">
      <c r="A772" s="279" t="s">
        <v>1394</v>
      </c>
      <c r="B772" s="279" t="s">
        <v>1395</v>
      </c>
      <c r="C772" s="283"/>
      <c r="D772" s="283"/>
      <c r="E772" s="283"/>
      <c r="F772" s="283"/>
      <c r="G772" s="283"/>
    </row>
    <row r="773" spans="1:7" x14ac:dyDescent="0.3">
      <c r="A773" s="279" t="s">
        <v>1396</v>
      </c>
      <c r="B773" s="279" t="s">
        <v>1397</v>
      </c>
      <c r="C773" s="283"/>
      <c r="D773" s="283"/>
      <c r="E773" s="283"/>
      <c r="F773" s="283"/>
      <c r="G773" s="283"/>
    </row>
    <row r="774" spans="1:7" x14ac:dyDescent="0.3">
      <c r="A774" s="279" t="s">
        <v>1398</v>
      </c>
      <c r="B774" s="279" t="s">
        <v>1399</v>
      </c>
      <c r="C774" s="283"/>
      <c r="D774" s="283"/>
      <c r="E774" s="283"/>
      <c r="F774" s="283"/>
      <c r="G774" s="283"/>
    </row>
    <row r="775" spans="1:7" x14ac:dyDescent="0.3">
      <c r="A775" s="279" t="s">
        <v>1400</v>
      </c>
      <c r="B775" s="279" t="s">
        <v>1401</v>
      </c>
      <c r="C775" s="283"/>
      <c r="D775" s="283"/>
      <c r="E775" s="283"/>
      <c r="F775" s="283"/>
      <c r="G775" s="283"/>
    </row>
    <row r="776" spans="1:7" x14ac:dyDescent="0.3">
      <c r="A776" s="279" t="s">
        <v>1402</v>
      </c>
      <c r="B776" s="279" t="s">
        <v>1403</v>
      </c>
      <c r="C776" s="283"/>
      <c r="D776" s="283"/>
      <c r="E776" s="283"/>
      <c r="F776" s="283"/>
      <c r="G776" s="283"/>
    </row>
    <row r="777" spans="1:7" x14ac:dyDescent="0.3">
      <c r="A777" s="279" t="s">
        <v>1404</v>
      </c>
      <c r="B777" s="279" t="s">
        <v>1405</v>
      </c>
      <c r="C777" s="283"/>
      <c r="D777" s="283"/>
      <c r="E777" s="283"/>
      <c r="F777" s="283"/>
      <c r="G777" s="283"/>
    </row>
    <row r="778" spans="1:7" x14ac:dyDescent="0.3">
      <c r="A778" s="279" t="s">
        <v>1406</v>
      </c>
      <c r="B778" s="279" t="s">
        <v>1407</v>
      </c>
      <c r="C778" s="283"/>
      <c r="D778" s="283"/>
      <c r="E778" s="283"/>
      <c r="F778" s="283"/>
      <c r="G778" s="283"/>
    </row>
    <row r="779" spans="1:7" x14ac:dyDescent="0.3">
      <c r="A779" s="279" t="s">
        <v>1408</v>
      </c>
      <c r="B779" s="279" t="s">
        <v>1409</v>
      </c>
      <c r="C779" s="283"/>
      <c r="D779" s="283"/>
      <c r="E779" s="283"/>
      <c r="F779" s="283"/>
      <c r="G779" s="283"/>
    </row>
    <row r="780" spans="1:7" x14ac:dyDescent="0.3">
      <c r="A780" s="279" t="s">
        <v>1410</v>
      </c>
      <c r="B780" s="279" t="s">
        <v>1411</v>
      </c>
      <c r="C780" s="283"/>
      <c r="D780" s="283"/>
      <c r="E780" s="283"/>
      <c r="F780" s="283"/>
      <c r="G780" s="283"/>
    </row>
    <row r="781" spans="1:7" x14ac:dyDescent="0.3">
      <c r="A781" s="279" t="s">
        <v>1412</v>
      </c>
      <c r="B781" s="279" t="s">
        <v>1413</v>
      </c>
      <c r="C781" s="283"/>
      <c r="D781" s="283"/>
      <c r="E781" s="283"/>
      <c r="F781" s="283"/>
      <c r="G781" s="283"/>
    </row>
    <row r="782" spans="1:7" x14ac:dyDescent="0.3">
      <c r="A782" s="279" t="s">
        <v>1414</v>
      </c>
      <c r="B782" s="279" t="s">
        <v>1132</v>
      </c>
      <c r="C782" s="283"/>
      <c r="D782" s="283"/>
      <c r="E782" s="283"/>
      <c r="F782" s="283"/>
      <c r="G782" s="283"/>
    </row>
    <row r="783" spans="1:7" x14ac:dyDescent="0.3">
      <c r="A783" s="279" t="s">
        <v>1415</v>
      </c>
      <c r="B783" s="279" t="s">
        <v>245</v>
      </c>
      <c r="C783" s="283"/>
      <c r="D783" s="283"/>
      <c r="E783" s="283"/>
      <c r="F783" s="283"/>
      <c r="G783" s="283"/>
    </row>
    <row r="784" spans="1:7" x14ac:dyDescent="0.3">
      <c r="A784" s="279" t="s">
        <v>1416</v>
      </c>
      <c r="B784" s="279" t="s">
        <v>244</v>
      </c>
      <c r="C784" s="283"/>
      <c r="D784" s="283"/>
      <c r="E784" s="283"/>
      <c r="F784" s="283"/>
      <c r="G784" s="283"/>
    </row>
    <row r="785" spans="1:7" x14ac:dyDescent="0.3">
      <c r="A785" s="279" t="s">
        <v>1417</v>
      </c>
      <c r="B785" s="279" t="s">
        <v>595</v>
      </c>
      <c r="C785" s="283"/>
      <c r="D785" s="283"/>
      <c r="E785" s="283"/>
      <c r="F785" s="283"/>
      <c r="G785" s="283"/>
    </row>
    <row r="786" spans="1:7" x14ac:dyDescent="0.3">
      <c r="A786" s="279" t="s">
        <v>1418</v>
      </c>
      <c r="B786" s="279" t="s">
        <v>1419</v>
      </c>
      <c r="C786" s="283"/>
      <c r="D786" s="283"/>
      <c r="E786" s="283"/>
      <c r="F786" s="283"/>
      <c r="G786" s="283"/>
    </row>
    <row r="787" spans="1:7" x14ac:dyDescent="0.3">
      <c r="A787" s="279" t="s">
        <v>1420</v>
      </c>
      <c r="B787" s="279" t="s">
        <v>907</v>
      </c>
      <c r="C787" s="283"/>
      <c r="D787" s="283"/>
      <c r="E787" s="283"/>
      <c r="F787" s="283"/>
      <c r="G787" s="283"/>
    </row>
    <row r="788" spans="1:7" x14ac:dyDescent="0.3">
      <c r="A788" s="279" t="s">
        <v>1421</v>
      </c>
      <c r="B788" s="279" t="s">
        <v>255</v>
      </c>
      <c r="C788" s="283"/>
      <c r="D788" s="283"/>
      <c r="E788" s="283"/>
      <c r="F788" s="283"/>
      <c r="G788" s="283"/>
    </row>
    <row r="789" spans="1:7" x14ac:dyDescent="0.3">
      <c r="A789" s="279" t="s">
        <v>1422</v>
      </c>
      <c r="B789" s="279" t="s">
        <v>690</v>
      </c>
      <c r="C789" s="283"/>
      <c r="D789" s="283"/>
      <c r="E789" s="283"/>
      <c r="F789" s="283"/>
      <c r="G789" s="283"/>
    </row>
    <row r="790" spans="1:7" x14ac:dyDescent="0.3">
      <c r="A790" s="279" t="s">
        <v>1423</v>
      </c>
      <c r="B790" s="279" t="s">
        <v>183</v>
      </c>
      <c r="C790" s="283"/>
      <c r="D790" s="283"/>
      <c r="E790" s="283"/>
      <c r="F790" s="283"/>
      <c r="G790" s="283"/>
    </row>
    <row r="791" spans="1:7" x14ac:dyDescent="0.3">
      <c r="A791" s="279" t="s">
        <v>1424</v>
      </c>
      <c r="B791" s="279" t="s">
        <v>262</v>
      </c>
      <c r="C791" s="283"/>
      <c r="D791" s="283"/>
      <c r="E791" s="283"/>
      <c r="F791" s="283"/>
      <c r="G791" s="283"/>
    </row>
    <row r="792" spans="1:7" x14ac:dyDescent="0.3">
      <c r="A792" s="279" t="s">
        <v>1425</v>
      </c>
      <c r="B792" s="279" t="s">
        <v>569</v>
      </c>
      <c r="C792" s="283"/>
      <c r="D792" s="283"/>
      <c r="E792" s="283"/>
      <c r="F792" s="283"/>
      <c r="G792" s="283"/>
    </row>
    <row r="793" spans="1:7" x14ac:dyDescent="0.3">
      <c r="A793" s="279" t="s">
        <v>1426</v>
      </c>
      <c r="B793" s="279" t="s">
        <v>571</v>
      </c>
      <c r="C793" s="283"/>
      <c r="D793" s="283"/>
      <c r="E793" s="283"/>
      <c r="F793" s="283"/>
      <c r="G793" s="283"/>
    </row>
    <row r="794" spans="1:7" x14ac:dyDescent="0.3">
      <c r="A794" s="279" t="s">
        <v>1427</v>
      </c>
      <c r="B794" s="279" t="s">
        <v>330</v>
      </c>
      <c r="C794" s="283"/>
      <c r="D794" s="283"/>
      <c r="E794" s="283"/>
      <c r="F794" s="283"/>
      <c r="G794" s="283"/>
    </row>
    <row r="795" spans="1:7" x14ac:dyDescent="0.3">
      <c r="A795" s="279" t="s">
        <v>1428</v>
      </c>
      <c r="B795" s="279" t="s">
        <v>1429</v>
      </c>
      <c r="C795" s="283"/>
      <c r="D795" s="283"/>
      <c r="E795" s="283"/>
      <c r="F795" s="283"/>
      <c r="G795" s="283"/>
    </row>
    <row r="796" spans="1:7" x14ac:dyDescent="0.3">
      <c r="A796" s="279" t="s">
        <v>1430</v>
      </c>
      <c r="B796" s="279" t="s">
        <v>1431</v>
      </c>
      <c r="C796" s="283"/>
      <c r="D796" s="283"/>
      <c r="E796" s="283"/>
      <c r="F796" s="283"/>
      <c r="G796" s="283"/>
    </row>
    <row r="797" spans="1:7" x14ac:dyDescent="0.3">
      <c r="A797" s="279" t="s">
        <v>1432</v>
      </c>
      <c r="B797" s="279" t="s">
        <v>1433</v>
      </c>
      <c r="C797" s="283"/>
      <c r="D797" s="283"/>
      <c r="E797" s="283"/>
      <c r="F797" s="283"/>
      <c r="G797" s="283"/>
    </row>
    <row r="798" spans="1:7" x14ac:dyDescent="0.3">
      <c r="A798" s="279" t="s">
        <v>1434</v>
      </c>
      <c r="B798" s="279" t="s">
        <v>1435</v>
      </c>
      <c r="C798" s="283"/>
      <c r="D798" s="283"/>
      <c r="E798" s="283"/>
      <c r="F798" s="283"/>
      <c r="G798" s="283"/>
    </row>
    <row r="799" spans="1:7" x14ac:dyDescent="0.3">
      <c r="A799" s="279" t="s">
        <v>1436</v>
      </c>
      <c r="B799" s="279" t="s">
        <v>575</v>
      </c>
      <c r="C799" s="283"/>
      <c r="D799" s="283"/>
      <c r="E799" s="283"/>
      <c r="F799" s="283"/>
      <c r="G799" s="283"/>
    </row>
    <row r="800" spans="1:7" x14ac:dyDescent="0.3">
      <c r="A800" s="279" t="s">
        <v>1437</v>
      </c>
      <c r="B800" s="279" t="s">
        <v>1438</v>
      </c>
      <c r="C800" s="283"/>
      <c r="D800" s="283"/>
      <c r="E800" s="283"/>
      <c r="F800" s="283"/>
      <c r="G800" s="283"/>
    </row>
    <row r="801" spans="1:7" x14ac:dyDescent="0.3">
      <c r="A801" s="279" t="s">
        <v>1440</v>
      </c>
      <c r="B801" s="279" t="s">
        <v>1441</v>
      </c>
      <c r="C801" s="283"/>
      <c r="D801" s="283"/>
      <c r="E801" s="283"/>
      <c r="F801" s="283"/>
      <c r="G801" s="283"/>
    </row>
    <row r="802" spans="1:7" x14ac:dyDescent="0.3">
      <c r="A802" s="279" t="s">
        <v>1442</v>
      </c>
      <c r="B802" s="279" t="s">
        <v>255</v>
      </c>
      <c r="C802" s="283"/>
      <c r="D802" s="283"/>
      <c r="E802" s="283"/>
      <c r="F802" s="283"/>
      <c r="G802" s="283"/>
    </row>
    <row r="803" spans="1:7" x14ac:dyDescent="0.3">
      <c r="A803" s="279" t="s">
        <v>1443</v>
      </c>
      <c r="B803" s="279" t="s">
        <v>690</v>
      </c>
      <c r="C803" s="283"/>
      <c r="D803" s="283"/>
      <c r="E803" s="283"/>
      <c r="F803" s="283"/>
      <c r="G803" s="283"/>
    </row>
    <row r="804" spans="1:7" x14ac:dyDescent="0.3">
      <c r="A804" s="279" t="s">
        <v>1444</v>
      </c>
      <c r="B804" s="279" t="s">
        <v>183</v>
      </c>
      <c r="C804" s="283"/>
      <c r="D804" s="283"/>
      <c r="E804" s="283"/>
      <c r="F804" s="283"/>
      <c r="G804" s="283"/>
    </row>
    <row r="805" spans="1:7" x14ac:dyDescent="0.3">
      <c r="A805" s="279" t="s">
        <v>1445</v>
      </c>
      <c r="B805" s="279" t="s">
        <v>569</v>
      </c>
      <c r="C805" s="283"/>
      <c r="D805" s="283"/>
      <c r="E805" s="283"/>
      <c r="F805" s="283"/>
      <c r="G805" s="283"/>
    </row>
    <row r="806" spans="1:7" x14ac:dyDescent="0.3">
      <c r="A806" s="279" t="s">
        <v>1446</v>
      </c>
      <c r="B806" s="279" t="s">
        <v>330</v>
      </c>
      <c r="C806" s="283"/>
      <c r="D806" s="283"/>
      <c r="E806" s="283"/>
      <c r="F806" s="283"/>
      <c r="G806" s="283"/>
    </row>
    <row r="807" spans="1:7" x14ac:dyDescent="0.3">
      <c r="A807" s="279" t="s">
        <v>1447</v>
      </c>
      <c r="B807" s="279" t="s">
        <v>1448</v>
      </c>
      <c r="C807" s="283"/>
      <c r="D807" s="283"/>
      <c r="E807" s="283"/>
      <c r="F807" s="283"/>
      <c r="G807" s="283"/>
    </row>
    <row r="808" spans="1:7" x14ac:dyDescent="0.3">
      <c r="A808" s="279" t="s">
        <v>1450</v>
      </c>
      <c r="B808" s="279" t="s">
        <v>907</v>
      </c>
      <c r="C808" s="283"/>
      <c r="D808" s="283"/>
      <c r="E808" s="283"/>
      <c r="F808" s="283"/>
      <c r="G808" s="283"/>
    </row>
    <row r="809" spans="1:7" x14ac:dyDescent="0.3">
      <c r="A809" s="279" t="s">
        <v>1451</v>
      </c>
      <c r="B809" s="279" t="s">
        <v>258</v>
      </c>
      <c r="C809" s="283"/>
      <c r="D809" s="283"/>
      <c r="E809" s="283"/>
      <c r="F809" s="283"/>
      <c r="G809" s="283"/>
    </row>
    <row r="810" spans="1:7" x14ac:dyDescent="0.3">
      <c r="A810" s="279" t="s">
        <v>1452</v>
      </c>
      <c r="B810" s="279" t="s">
        <v>255</v>
      </c>
      <c r="C810" s="283"/>
      <c r="D810" s="283"/>
      <c r="E810" s="283"/>
      <c r="F810" s="283"/>
      <c r="G810" s="283"/>
    </row>
    <row r="811" spans="1:7" x14ac:dyDescent="0.3">
      <c r="A811" s="279" t="s">
        <v>1453</v>
      </c>
      <c r="B811" s="279" t="s">
        <v>690</v>
      </c>
      <c r="C811" s="283"/>
      <c r="D811" s="283"/>
      <c r="E811" s="283"/>
      <c r="F811" s="283"/>
      <c r="G811" s="283"/>
    </row>
    <row r="812" spans="1:7" x14ac:dyDescent="0.3">
      <c r="A812" s="279" t="s">
        <v>1454</v>
      </c>
      <c r="B812" s="279" t="s">
        <v>183</v>
      </c>
      <c r="C812" s="283"/>
      <c r="D812" s="283"/>
      <c r="E812" s="283"/>
      <c r="F812" s="283"/>
      <c r="G812" s="283"/>
    </row>
    <row r="813" spans="1:7" x14ac:dyDescent="0.3">
      <c r="A813" s="279" t="s">
        <v>1455</v>
      </c>
      <c r="B813" s="279" t="s">
        <v>1456</v>
      </c>
      <c r="C813" s="283"/>
      <c r="D813" s="283"/>
      <c r="E813" s="283"/>
      <c r="F813" s="283"/>
      <c r="G813" s="283"/>
    </row>
    <row r="814" spans="1:7" x14ac:dyDescent="0.3">
      <c r="A814" s="279" t="s">
        <v>1457</v>
      </c>
      <c r="B814" s="279" t="s">
        <v>1458</v>
      </c>
      <c r="C814" s="283"/>
      <c r="D814" s="283"/>
      <c r="E814" s="283"/>
      <c r="F814" s="283"/>
      <c r="G814" s="283"/>
    </row>
    <row r="815" spans="1:7" x14ac:dyDescent="0.3">
      <c r="A815" s="279" t="s">
        <v>1459</v>
      </c>
      <c r="B815" s="279" t="s">
        <v>330</v>
      </c>
      <c r="C815" s="283"/>
      <c r="D815" s="283"/>
      <c r="E815" s="283"/>
      <c r="F815" s="283"/>
      <c r="G815" s="283"/>
    </row>
    <row r="816" spans="1:7" x14ac:dyDescent="0.3">
      <c r="A816" s="279" t="s">
        <v>1460</v>
      </c>
      <c r="B816" s="279" t="s">
        <v>676</v>
      </c>
      <c r="C816" s="283"/>
      <c r="D816" s="283"/>
      <c r="E816" s="283"/>
      <c r="F816" s="283"/>
      <c r="G816" s="283"/>
    </row>
    <row r="817" spans="1:7" x14ac:dyDescent="0.3">
      <c r="A817" s="279" t="s">
        <v>1461</v>
      </c>
      <c r="B817" s="279" t="s">
        <v>1462</v>
      </c>
      <c r="C817" s="283"/>
      <c r="D817" s="283"/>
      <c r="E817" s="283"/>
      <c r="F817" s="283"/>
      <c r="G817" s="283"/>
    </row>
    <row r="818" spans="1:7" x14ac:dyDescent="0.3">
      <c r="A818" s="279" t="s">
        <v>1463</v>
      </c>
      <c r="B818" s="279" t="s">
        <v>1433</v>
      </c>
      <c r="C818" s="283"/>
      <c r="D818" s="283"/>
      <c r="E818" s="283"/>
      <c r="F818" s="283"/>
      <c r="G818" s="283"/>
    </row>
    <row r="819" spans="1:7" x14ac:dyDescent="0.3">
      <c r="A819" s="279" t="s">
        <v>1464</v>
      </c>
      <c r="B819" s="279" t="s">
        <v>1465</v>
      </c>
      <c r="C819" s="283"/>
      <c r="D819" s="283"/>
      <c r="E819" s="283"/>
      <c r="F819" s="283"/>
      <c r="G819" s="283"/>
    </row>
    <row r="820" spans="1:7" x14ac:dyDescent="0.3">
      <c r="A820" s="279" t="s">
        <v>1466</v>
      </c>
      <c r="B820" s="279" t="s">
        <v>575</v>
      </c>
      <c r="C820" s="283"/>
      <c r="D820" s="283"/>
      <c r="E820" s="283"/>
      <c r="F820" s="283"/>
      <c r="G820" s="283"/>
    </row>
    <row r="821" spans="1:7" x14ac:dyDescent="0.3">
      <c r="A821" s="279" t="s">
        <v>339</v>
      </c>
      <c r="B821" s="279" t="s">
        <v>1467</v>
      </c>
      <c r="C821" s="283"/>
      <c r="D821" s="283"/>
      <c r="E821" s="283"/>
      <c r="F821" s="283"/>
      <c r="G821" s="283"/>
    </row>
    <row r="822" spans="1:7" x14ac:dyDescent="0.3">
      <c r="A822" s="279" t="s">
        <v>1469</v>
      </c>
      <c r="B822" s="279" t="s">
        <v>616</v>
      </c>
      <c r="C822" s="283"/>
      <c r="D822" s="283"/>
      <c r="E822" s="283"/>
      <c r="F822" s="283"/>
      <c r="G822" s="283"/>
    </row>
    <row r="823" spans="1:7" x14ac:dyDescent="0.3">
      <c r="A823" s="279" t="s">
        <v>1470</v>
      </c>
      <c r="B823" s="279" t="s">
        <v>682</v>
      </c>
      <c r="C823" s="283"/>
      <c r="D823" s="283"/>
      <c r="E823" s="283"/>
      <c r="F823" s="283"/>
      <c r="G823" s="283"/>
    </row>
    <row r="824" spans="1:7" x14ac:dyDescent="0.3">
      <c r="A824" s="279" t="s">
        <v>1471</v>
      </c>
      <c r="B824" s="279" t="s">
        <v>44</v>
      </c>
      <c r="C824" s="283"/>
      <c r="D824" s="283"/>
      <c r="E824" s="283"/>
      <c r="F824" s="283"/>
      <c r="G824" s="283"/>
    </row>
    <row r="825" spans="1:7" x14ac:dyDescent="0.3">
      <c r="A825" s="279" t="s">
        <v>1472</v>
      </c>
      <c r="B825" s="279" t="s">
        <v>685</v>
      </c>
      <c r="C825" s="283"/>
      <c r="D825" s="283"/>
      <c r="E825" s="283"/>
      <c r="F825" s="283"/>
      <c r="G825" s="283"/>
    </row>
    <row r="826" spans="1:7" x14ac:dyDescent="0.3">
      <c r="A826" s="279" t="s">
        <v>1473</v>
      </c>
      <c r="B826" s="279" t="s">
        <v>687</v>
      </c>
      <c r="C826" s="283"/>
      <c r="D826" s="283"/>
      <c r="E826" s="283"/>
      <c r="F826" s="283"/>
      <c r="G826" s="283"/>
    </row>
    <row r="827" spans="1:7" x14ac:dyDescent="0.3">
      <c r="A827" s="279" t="s">
        <v>1474</v>
      </c>
      <c r="B827" s="279" t="s">
        <v>183</v>
      </c>
      <c r="C827" s="283"/>
      <c r="D827" s="283"/>
      <c r="E827" s="283"/>
      <c r="F827" s="283"/>
      <c r="G827" s="283"/>
    </row>
    <row r="828" spans="1:7" x14ac:dyDescent="0.3">
      <c r="A828" s="279" t="s">
        <v>1475</v>
      </c>
      <c r="B828" s="279" t="s">
        <v>262</v>
      </c>
      <c r="C828" s="283"/>
      <c r="D828" s="283"/>
      <c r="E828" s="283"/>
      <c r="F828" s="283"/>
      <c r="G828" s="283"/>
    </row>
    <row r="829" spans="1:7" x14ac:dyDescent="0.3">
      <c r="A829" s="279" t="s">
        <v>1476</v>
      </c>
      <c r="B829" s="279" t="s">
        <v>697</v>
      </c>
      <c r="C829" s="283"/>
      <c r="D829" s="283"/>
      <c r="E829" s="283"/>
      <c r="F829" s="283"/>
      <c r="G829" s="283"/>
    </row>
    <row r="830" spans="1:7" x14ac:dyDescent="0.3">
      <c r="A830" s="279" t="s">
        <v>1477</v>
      </c>
      <c r="B830" s="279" t="s">
        <v>261</v>
      </c>
      <c r="C830" s="283"/>
      <c r="D830" s="283"/>
      <c r="E830" s="283"/>
      <c r="F830" s="283"/>
      <c r="G830" s="283"/>
    </row>
    <row r="831" spans="1:7" x14ac:dyDescent="0.3">
      <c r="A831" s="279" t="s">
        <v>1478</v>
      </c>
      <c r="B831" s="279" t="s">
        <v>1479</v>
      </c>
      <c r="C831" s="283"/>
      <c r="D831" s="283"/>
      <c r="E831" s="283"/>
      <c r="F831" s="283"/>
      <c r="G831" s="283"/>
    </row>
    <row r="832" spans="1:7" x14ac:dyDescent="0.3">
      <c r="A832" s="279" t="s">
        <v>1480</v>
      </c>
      <c r="B832" s="279" t="s">
        <v>791</v>
      </c>
      <c r="C832" s="283"/>
      <c r="D832" s="283"/>
      <c r="E832" s="283"/>
      <c r="F832" s="283"/>
      <c r="G832" s="283"/>
    </row>
    <row r="833" spans="1:7" x14ac:dyDescent="0.3">
      <c r="A833" s="279" t="s">
        <v>1481</v>
      </c>
      <c r="B833" s="279" t="s">
        <v>794</v>
      </c>
      <c r="C833" s="283"/>
      <c r="D833" s="283"/>
      <c r="E833" s="283"/>
      <c r="F833" s="283"/>
      <c r="G833" s="283"/>
    </row>
    <row r="834" spans="1:7" x14ac:dyDescent="0.3">
      <c r="A834" s="279" t="s">
        <v>1482</v>
      </c>
      <c r="B834" s="279" t="s">
        <v>1483</v>
      </c>
      <c r="C834" s="284"/>
      <c r="D834" s="284"/>
      <c r="E834" s="284"/>
      <c r="F834" s="284"/>
      <c r="G834" s="284"/>
    </row>
    <row r="835" spans="1:7" x14ac:dyDescent="0.3">
      <c r="A835" s="279" t="s">
        <v>1485</v>
      </c>
      <c r="B835" s="285"/>
      <c r="C835" s="283"/>
      <c r="D835" s="283"/>
      <c r="E835" s="283"/>
      <c r="F835" s="283"/>
      <c r="G835" s="283"/>
    </row>
    <row r="836" spans="1:7" x14ac:dyDescent="0.3">
      <c r="A836" s="240"/>
      <c r="B836" s="240"/>
      <c r="C836" s="245"/>
      <c r="D836" s="245"/>
      <c r="E836" s="245"/>
      <c r="F836" s="245"/>
      <c r="G836" s="245"/>
    </row>
    <row r="837" spans="1:7" x14ac:dyDescent="0.3">
      <c r="A837" s="279" t="s">
        <v>975</v>
      </c>
      <c r="B837" s="285"/>
      <c r="C837" s="283"/>
      <c r="D837" s="283"/>
      <c r="E837" s="283"/>
      <c r="F837" s="283"/>
      <c r="G837" s="283"/>
    </row>
    <row r="838" spans="1:7" x14ac:dyDescent="0.3">
      <c r="A838" s="279" t="s">
        <v>976</v>
      </c>
      <c r="B838" s="285"/>
      <c r="C838" s="284"/>
      <c r="D838" s="284"/>
      <c r="E838" s="284"/>
      <c r="F838" s="284"/>
      <c r="G838" s="284"/>
    </row>
    <row r="839" spans="1:7" x14ac:dyDescent="0.3">
      <c r="A839" s="279" t="s">
        <v>977</v>
      </c>
      <c r="B839" s="285"/>
      <c r="C839" s="283"/>
      <c r="D839" s="283"/>
      <c r="E839" s="283"/>
      <c r="F839" s="283"/>
      <c r="G839" s="283"/>
    </row>
    <row r="840" spans="1:7" x14ac:dyDescent="0.3">
      <c r="A840" s="240"/>
      <c r="B840" s="244"/>
      <c r="C840" s="245"/>
      <c r="D840" s="245"/>
      <c r="E840" s="245"/>
      <c r="F840" s="245"/>
      <c r="G840" s="245"/>
    </row>
    <row r="841" spans="1:7" x14ac:dyDescent="0.3">
      <c r="A841" s="279" t="s">
        <v>386</v>
      </c>
      <c r="B841" s="278"/>
      <c r="C841" s="278"/>
      <c r="D841" s="278"/>
      <c r="E841" s="278"/>
      <c r="F841" s="278"/>
      <c r="G841" s="278"/>
    </row>
    <row r="842" spans="1:7" x14ac:dyDescent="0.3">
      <c r="A842" s="279" t="s">
        <v>1486</v>
      </c>
      <c r="B842" s="279" t="s">
        <v>1036</v>
      </c>
      <c r="C842" s="283"/>
      <c r="D842" s="283"/>
      <c r="E842" s="283"/>
      <c r="F842" s="283"/>
      <c r="G842" s="283"/>
    </row>
    <row r="843" spans="1:7" x14ac:dyDescent="0.3">
      <c r="A843" s="279" t="s">
        <v>1487</v>
      </c>
      <c r="B843" s="279" t="s">
        <v>1488</v>
      </c>
      <c r="C843" s="283"/>
      <c r="D843" s="283"/>
      <c r="E843" s="283"/>
      <c r="F843" s="283"/>
      <c r="G843" s="283"/>
    </row>
    <row r="844" spans="1:7" x14ac:dyDescent="0.3">
      <c r="A844" s="279" t="s">
        <v>1489</v>
      </c>
      <c r="B844" s="279" t="s">
        <v>1490</v>
      </c>
      <c r="C844" s="283"/>
      <c r="D844" s="283"/>
      <c r="E844" s="283"/>
      <c r="F844" s="283"/>
      <c r="G844" s="283"/>
    </row>
    <row r="845" spans="1:7" x14ac:dyDescent="0.3">
      <c r="A845" s="279" t="s">
        <v>1491</v>
      </c>
      <c r="B845" s="279" t="s">
        <v>1492</v>
      </c>
      <c r="C845" s="283"/>
      <c r="D845" s="283"/>
      <c r="E845" s="283"/>
      <c r="F845" s="283"/>
      <c r="G845" s="283"/>
    </row>
    <row r="846" spans="1:7" x14ac:dyDescent="0.3">
      <c r="A846" s="279" t="s">
        <v>1493</v>
      </c>
      <c r="B846" s="279" t="s">
        <v>1494</v>
      </c>
      <c r="C846" s="283"/>
      <c r="D846" s="283"/>
      <c r="E846" s="283"/>
      <c r="F846" s="283"/>
      <c r="G846" s="283"/>
    </row>
    <row r="847" spans="1:7" x14ac:dyDescent="0.3">
      <c r="A847" s="279" t="s">
        <v>1495</v>
      </c>
      <c r="B847" s="279" t="s">
        <v>1077</v>
      </c>
      <c r="C847" s="283"/>
      <c r="D847" s="283"/>
      <c r="E847" s="283"/>
      <c r="F847" s="283"/>
      <c r="G847" s="283"/>
    </row>
    <row r="848" spans="1:7" x14ac:dyDescent="0.3">
      <c r="A848" s="279" t="s">
        <v>1496</v>
      </c>
      <c r="B848" s="279" t="s">
        <v>1497</v>
      </c>
      <c r="C848" s="283"/>
      <c r="D848" s="283"/>
      <c r="E848" s="283"/>
      <c r="F848" s="283"/>
      <c r="G848" s="283"/>
    </row>
    <row r="849" spans="1:7" x14ac:dyDescent="0.3">
      <c r="A849" s="279" t="s">
        <v>1498</v>
      </c>
      <c r="B849" s="279" t="s">
        <v>1499</v>
      </c>
      <c r="C849" s="283"/>
      <c r="D849" s="283"/>
      <c r="E849" s="283"/>
      <c r="F849" s="283"/>
      <c r="G849" s="283"/>
    </row>
    <row r="850" spans="1:7" x14ac:dyDescent="0.3">
      <c r="A850" s="279" t="s">
        <v>1500</v>
      </c>
      <c r="B850" s="279" t="s">
        <v>1501</v>
      </c>
      <c r="C850" s="283"/>
      <c r="D850" s="283"/>
      <c r="E850" s="283"/>
      <c r="F850" s="283"/>
      <c r="G850" s="283"/>
    </row>
    <row r="851" spans="1:7" x14ac:dyDescent="0.3">
      <c r="A851" s="279" t="s">
        <v>1502</v>
      </c>
      <c r="B851" s="279" t="s">
        <v>1503</v>
      </c>
      <c r="C851" s="283"/>
      <c r="D851" s="283"/>
      <c r="E851" s="283"/>
      <c r="F851" s="283"/>
      <c r="G851" s="283"/>
    </row>
    <row r="852" spans="1:7" x14ac:dyDescent="0.3">
      <c r="A852" s="279" t="s">
        <v>1504</v>
      </c>
      <c r="B852" s="279" t="s">
        <v>1505</v>
      </c>
      <c r="C852" s="283"/>
      <c r="D852" s="283"/>
      <c r="E852" s="283"/>
      <c r="F852" s="283"/>
      <c r="G852" s="283"/>
    </row>
    <row r="853" spans="1:7" x14ac:dyDescent="0.3">
      <c r="A853" s="279" t="s">
        <v>1506</v>
      </c>
      <c r="B853" s="279" t="s">
        <v>1507</v>
      </c>
      <c r="C853" s="283"/>
      <c r="D853" s="283"/>
      <c r="E853" s="283"/>
      <c r="F853" s="283"/>
      <c r="G853" s="283"/>
    </row>
    <row r="854" spans="1:7" x14ac:dyDescent="0.3">
      <c r="A854" s="279" t="s">
        <v>1508</v>
      </c>
      <c r="B854" s="279" t="s">
        <v>1509</v>
      </c>
      <c r="C854" s="283"/>
      <c r="D854" s="283"/>
      <c r="E854" s="283"/>
      <c r="F854" s="283"/>
      <c r="G854" s="283"/>
    </row>
    <row r="855" spans="1:7" x14ac:dyDescent="0.3">
      <c r="A855" s="279" t="s">
        <v>1510</v>
      </c>
      <c r="B855" s="279" t="s">
        <v>1511</v>
      </c>
      <c r="C855" s="283"/>
      <c r="D855" s="283"/>
      <c r="E855" s="283"/>
      <c r="F855" s="283"/>
      <c r="G855" s="283"/>
    </row>
    <row r="856" spans="1:7" x14ac:dyDescent="0.3">
      <c r="A856" s="279" t="s">
        <v>1512</v>
      </c>
      <c r="B856" s="279" t="s">
        <v>1513</v>
      </c>
      <c r="C856" s="283"/>
      <c r="D856" s="283"/>
      <c r="E856" s="283"/>
      <c r="F856" s="283"/>
      <c r="G856" s="283"/>
    </row>
    <row r="857" spans="1:7" x14ac:dyDescent="0.3">
      <c r="A857" s="279" t="s">
        <v>1514</v>
      </c>
      <c r="B857" s="279" t="s">
        <v>1515</v>
      </c>
      <c r="C857" s="283"/>
      <c r="D857" s="283"/>
      <c r="E857" s="283"/>
      <c r="F857" s="283"/>
      <c r="G857" s="283"/>
    </row>
    <row r="858" spans="1:7" x14ac:dyDescent="0.3">
      <c r="A858" s="279" t="s">
        <v>1516</v>
      </c>
      <c r="B858" s="279" t="s">
        <v>1517</v>
      </c>
      <c r="C858" s="283"/>
      <c r="D858" s="283"/>
      <c r="E858" s="283"/>
      <c r="F858" s="283"/>
      <c r="G858" s="283"/>
    </row>
    <row r="859" spans="1:7" x14ac:dyDescent="0.3">
      <c r="A859" s="279" t="s">
        <v>1518</v>
      </c>
      <c r="B859" s="279" t="s">
        <v>1519</v>
      </c>
      <c r="C859" s="283"/>
      <c r="D859" s="283"/>
      <c r="E859" s="283"/>
      <c r="F859" s="283"/>
      <c r="G859" s="283"/>
    </row>
    <row r="860" spans="1:7" x14ac:dyDescent="0.3">
      <c r="A860" s="279" t="s">
        <v>1520</v>
      </c>
      <c r="B860" s="279" t="s">
        <v>1521</v>
      </c>
      <c r="C860" s="283"/>
      <c r="D860" s="283"/>
      <c r="E860" s="283"/>
      <c r="F860" s="283"/>
      <c r="G860" s="283"/>
    </row>
    <row r="861" spans="1:7" x14ac:dyDescent="0.3">
      <c r="A861" s="279" t="s">
        <v>1522</v>
      </c>
      <c r="B861" s="279" t="s">
        <v>1523</v>
      </c>
      <c r="C861" s="283"/>
      <c r="D861" s="283"/>
      <c r="E861" s="283"/>
      <c r="F861" s="283"/>
      <c r="G861" s="283"/>
    </row>
    <row r="862" spans="1:7" x14ac:dyDescent="0.3">
      <c r="A862" s="279" t="s">
        <v>1524</v>
      </c>
      <c r="B862" s="279" t="s">
        <v>1525</v>
      </c>
      <c r="C862" s="283"/>
      <c r="D862" s="283"/>
      <c r="E862" s="283"/>
      <c r="F862" s="283"/>
      <c r="G862" s="283"/>
    </row>
    <row r="863" spans="1:7" x14ac:dyDescent="0.3">
      <c r="A863" s="279" t="s">
        <v>1526</v>
      </c>
      <c r="B863" s="279" t="s">
        <v>1527</v>
      </c>
      <c r="C863" s="283"/>
      <c r="D863" s="283"/>
      <c r="E863" s="283"/>
      <c r="F863" s="283"/>
      <c r="G863" s="283"/>
    </row>
    <row r="864" spans="1:7" x14ac:dyDescent="0.3">
      <c r="A864" s="279" t="s">
        <v>1528</v>
      </c>
      <c r="B864" s="279" t="s">
        <v>1529</v>
      </c>
      <c r="C864" s="283"/>
      <c r="D864" s="283"/>
      <c r="E864" s="283"/>
      <c r="F864" s="283"/>
      <c r="G864" s="283"/>
    </row>
    <row r="865" spans="1:7" x14ac:dyDescent="0.3">
      <c r="A865" s="279" t="s">
        <v>1530</v>
      </c>
      <c r="B865" s="279" t="s">
        <v>1531</v>
      </c>
      <c r="C865" s="283"/>
      <c r="D865" s="283"/>
      <c r="E865" s="283"/>
      <c r="F865" s="283"/>
      <c r="G865" s="283"/>
    </row>
    <row r="866" spans="1:7" x14ac:dyDescent="0.3">
      <c r="A866" s="279" t="s">
        <v>1532</v>
      </c>
      <c r="B866" s="279" t="s">
        <v>1533</v>
      </c>
      <c r="C866" s="283"/>
      <c r="D866" s="283"/>
      <c r="E866" s="283"/>
      <c r="F866" s="283"/>
      <c r="G866" s="283"/>
    </row>
    <row r="867" spans="1:7" x14ac:dyDescent="0.3">
      <c r="A867" s="279" t="s">
        <v>1534</v>
      </c>
      <c r="B867" s="279" t="s">
        <v>1535</v>
      </c>
      <c r="C867" s="283"/>
      <c r="D867" s="283"/>
      <c r="E867" s="283"/>
      <c r="F867" s="283"/>
      <c r="G867" s="283"/>
    </row>
    <row r="868" spans="1:7" x14ac:dyDescent="0.3">
      <c r="A868" s="279" t="s">
        <v>1536</v>
      </c>
      <c r="B868" s="279" t="s">
        <v>1537</v>
      </c>
      <c r="C868" s="283"/>
      <c r="D868" s="283"/>
      <c r="E868" s="283"/>
      <c r="F868" s="283"/>
      <c r="G868" s="283"/>
    </row>
    <row r="869" spans="1:7" x14ac:dyDescent="0.3">
      <c r="A869" s="279" t="s">
        <v>1538</v>
      </c>
      <c r="B869" s="279" t="s">
        <v>1539</v>
      </c>
      <c r="C869" s="283"/>
      <c r="D869" s="283"/>
      <c r="E869" s="283"/>
      <c r="F869" s="283"/>
      <c r="G869" s="283"/>
    </row>
    <row r="870" spans="1:7" x14ac:dyDescent="0.3">
      <c r="A870" s="279" t="s">
        <v>1540</v>
      </c>
      <c r="B870" s="279" t="s">
        <v>1541</v>
      </c>
      <c r="C870" s="283"/>
      <c r="D870" s="283"/>
      <c r="E870" s="283"/>
      <c r="F870" s="283"/>
      <c r="G870" s="283"/>
    </row>
    <row r="871" spans="1:7" x14ac:dyDescent="0.3">
      <c r="A871" s="279" t="s">
        <v>1542</v>
      </c>
      <c r="B871" s="279" t="s">
        <v>1543</v>
      </c>
      <c r="C871" s="284"/>
      <c r="D871" s="284"/>
      <c r="E871" s="284"/>
      <c r="F871" s="284"/>
      <c r="G871" s="284"/>
    </row>
    <row r="872" spans="1:7" x14ac:dyDescent="0.3">
      <c r="A872" s="279" t="s">
        <v>1544</v>
      </c>
      <c r="B872" s="285"/>
      <c r="C872" s="283"/>
      <c r="D872" s="283"/>
      <c r="E872" s="283"/>
      <c r="F872" s="283"/>
      <c r="G872" s="283"/>
    </row>
    <row r="873" spans="1:7" x14ac:dyDescent="0.3">
      <c r="A873" s="240"/>
      <c r="B873" s="244"/>
      <c r="C873" s="245"/>
      <c r="D873" s="245"/>
      <c r="E873" s="245"/>
      <c r="F873" s="245"/>
      <c r="G873" s="245"/>
    </row>
    <row r="874" spans="1:7" x14ac:dyDescent="0.3">
      <c r="A874" s="279" t="s">
        <v>975</v>
      </c>
      <c r="B874" s="285"/>
      <c r="C874" s="283"/>
      <c r="D874" s="283"/>
      <c r="E874" s="283"/>
      <c r="F874" s="283"/>
      <c r="G874" s="283"/>
    </row>
    <row r="875" spans="1:7" x14ac:dyDescent="0.3">
      <c r="A875" s="279" t="s">
        <v>976</v>
      </c>
      <c r="B875" s="285"/>
      <c r="C875" s="284"/>
      <c r="D875" s="284"/>
      <c r="E875" s="284"/>
      <c r="F875" s="284"/>
      <c r="G875" s="284"/>
    </row>
    <row r="876" spans="1:7" x14ac:dyDescent="0.3">
      <c r="A876" s="279" t="s">
        <v>977</v>
      </c>
      <c r="B876" s="285"/>
      <c r="C876" s="283"/>
      <c r="D876" s="283"/>
      <c r="E876" s="283"/>
      <c r="F876" s="283"/>
      <c r="G876" s="283"/>
    </row>
    <row r="877" spans="1:7" x14ac:dyDescent="0.3">
      <c r="A877" s="240"/>
      <c r="B877" s="240"/>
      <c r="C877" s="246"/>
      <c r="D877" s="246"/>
      <c r="E877" s="246"/>
      <c r="F877" s="246"/>
      <c r="G877" s="246"/>
    </row>
    <row r="878" spans="1:7" x14ac:dyDescent="0.3">
      <c r="A878" s="279" t="s">
        <v>398</v>
      </c>
      <c r="B878" s="278"/>
      <c r="C878" s="278"/>
      <c r="D878" s="278"/>
      <c r="E878" s="278"/>
      <c r="F878" s="278"/>
      <c r="G878" s="278"/>
    </row>
    <row r="879" spans="1:7" x14ac:dyDescent="0.3">
      <c r="A879" s="279" t="s">
        <v>1545</v>
      </c>
      <c r="B879" s="279" t="s">
        <v>245</v>
      </c>
      <c r="C879" s="283"/>
      <c r="D879" s="283"/>
      <c r="E879" s="283"/>
      <c r="F879" s="283"/>
      <c r="G879" s="283"/>
    </row>
    <row r="880" spans="1:7" x14ac:dyDescent="0.3">
      <c r="A880" s="279" t="s">
        <v>1546</v>
      </c>
      <c r="B880" s="279" t="s">
        <v>1547</v>
      </c>
      <c r="C880" s="283"/>
      <c r="D880" s="283"/>
      <c r="E880" s="283"/>
      <c r="F880" s="283"/>
      <c r="G880" s="283"/>
    </row>
    <row r="881" spans="1:7" x14ac:dyDescent="0.3">
      <c r="A881" s="279" t="s">
        <v>1548</v>
      </c>
      <c r="B881" s="279" t="s">
        <v>1549</v>
      </c>
      <c r="C881" s="283"/>
      <c r="D881" s="283"/>
      <c r="E881" s="283"/>
      <c r="F881" s="283"/>
      <c r="G881" s="283"/>
    </row>
    <row r="882" spans="1:7" x14ac:dyDescent="0.3">
      <c r="A882" s="279" t="s">
        <v>1550</v>
      </c>
      <c r="B882" s="279" t="s">
        <v>1551</v>
      </c>
      <c r="C882" s="283"/>
      <c r="D882" s="283"/>
      <c r="E882" s="283"/>
      <c r="F882" s="283"/>
      <c r="G882" s="283"/>
    </row>
    <row r="883" spans="1:7" x14ac:dyDescent="0.3">
      <c r="A883" s="279" t="s">
        <v>1552</v>
      </c>
      <c r="B883" s="279" t="s">
        <v>1553</v>
      </c>
      <c r="C883" s="283"/>
      <c r="D883" s="283"/>
      <c r="E883" s="283"/>
      <c r="F883" s="283"/>
      <c r="G883" s="283"/>
    </row>
    <row r="884" spans="1:7" x14ac:dyDescent="0.3">
      <c r="A884" s="279" t="s">
        <v>1554</v>
      </c>
      <c r="B884" s="279" t="s">
        <v>1555</v>
      </c>
      <c r="C884" s="283"/>
      <c r="D884" s="283"/>
      <c r="E884" s="283"/>
      <c r="F884" s="283"/>
      <c r="G884" s="283"/>
    </row>
    <row r="885" spans="1:7" x14ac:dyDescent="0.3">
      <c r="A885" s="279" t="s">
        <v>1556</v>
      </c>
      <c r="B885" s="279" t="s">
        <v>1557</v>
      </c>
      <c r="C885" s="283"/>
      <c r="D885" s="283"/>
      <c r="E885" s="283"/>
      <c r="F885" s="283"/>
      <c r="G885" s="283"/>
    </row>
    <row r="886" spans="1:7" x14ac:dyDescent="0.3">
      <c r="A886" s="279" t="s">
        <v>1558</v>
      </c>
      <c r="B886" s="279" t="s">
        <v>1559</v>
      </c>
      <c r="C886" s="283"/>
      <c r="D886" s="283"/>
      <c r="E886" s="283"/>
      <c r="F886" s="283"/>
      <c r="G886" s="283"/>
    </row>
    <row r="887" spans="1:7" x14ac:dyDescent="0.3">
      <c r="A887" s="279" t="s">
        <v>1560</v>
      </c>
      <c r="B887" s="279" t="s">
        <v>1561</v>
      </c>
      <c r="C887" s="283"/>
      <c r="D887" s="283"/>
      <c r="E887" s="283"/>
      <c r="F887" s="283"/>
      <c r="G887" s="283"/>
    </row>
    <row r="888" spans="1:7" x14ac:dyDescent="0.3">
      <c r="A888" s="279" t="s">
        <v>1562</v>
      </c>
      <c r="B888" s="279" t="s">
        <v>1563</v>
      </c>
      <c r="C888" s="283"/>
      <c r="D888" s="283"/>
      <c r="E888" s="283"/>
      <c r="F888" s="283"/>
      <c r="G888" s="283"/>
    </row>
    <row r="889" spans="1:7" x14ac:dyDescent="0.3">
      <c r="A889" s="279" t="s">
        <v>1564</v>
      </c>
      <c r="B889" s="279" t="s">
        <v>1565</v>
      </c>
      <c r="C889" s="283"/>
      <c r="D889" s="283"/>
      <c r="E889" s="283"/>
      <c r="F889" s="283"/>
      <c r="G889" s="283"/>
    </row>
    <row r="890" spans="1:7" x14ac:dyDescent="0.3">
      <c r="A890" s="279" t="s">
        <v>1566</v>
      </c>
      <c r="B890" s="279" t="s">
        <v>1567</v>
      </c>
      <c r="C890" s="283"/>
      <c r="D890" s="283"/>
      <c r="E890" s="283"/>
      <c r="F890" s="283"/>
      <c r="G890" s="283"/>
    </row>
    <row r="891" spans="1:7" x14ac:dyDescent="0.3">
      <c r="A891" s="279" t="s">
        <v>1568</v>
      </c>
      <c r="B891" s="279" t="s">
        <v>1569</v>
      </c>
      <c r="C891" s="283"/>
      <c r="D891" s="283"/>
      <c r="E891" s="283"/>
      <c r="F891" s="283"/>
      <c r="G891" s="283"/>
    </row>
    <row r="892" spans="1:7" x14ac:dyDescent="0.3">
      <c r="A892" s="279" t="s">
        <v>1570</v>
      </c>
      <c r="B892" s="279" t="s">
        <v>1571</v>
      </c>
      <c r="C892" s="283"/>
      <c r="D892" s="283"/>
      <c r="E892" s="283"/>
      <c r="F892" s="283"/>
      <c r="G892" s="283"/>
    </row>
    <row r="893" spans="1:7" x14ac:dyDescent="0.3">
      <c r="A893" s="279" t="s">
        <v>1572</v>
      </c>
      <c r="B893" s="279" t="s">
        <v>1573</v>
      </c>
      <c r="C893" s="283"/>
      <c r="D893" s="283"/>
      <c r="E893" s="283"/>
      <c r="F893" s="283"/>
      <c r="G893" s="283"/>
    </row>
    <row r="894" spans="1:7" x14ac:dyDescent="0.3">
      <c r="A894" s="279" t="s">
        <v>1574</v>
      </c>
      <c r="B894" s="279" t="s">
        <v>1575</v>
      </c>
      <c r="C894" s="283"/>
      <c r="D894" s="283"/>
      <c r="E894" s="283"/>
      <c r="F894" s="283"/>
      <c r="G894" s="283"/>
    </row>
    <row r="895" spans="1:7" x14ac:dyDescent="0.3">
      <c r="A895" s="279" t="s">
        <v>1576</v>
      </c>
      <c r="B895" s="279" t="s">
        <v>1577</v>
      </c>
      <c r="C895" s="283"/>
      <c r="D895" s="283"/>
      <c r="E895" s="283"/>
      <c r="F895" s="283"/>
      <c r="G895" s="283"/>
    </row>
    <row r="896" spans="1:7" x14ac:dyDescent="0.3">
      <c r="A896" s="279" t="s">
        <v>1578</v>
      </c>
      <c r="B896" s="279" t="s">
        <v>1579</v>
      </c>
      <c r="C896" s="283"/>
      <c r="D896" s="283"/>
      <c r="E896" s="283"/>
      <c r="F896" s="283"/>
      <c r="G896" s="283"/>
    </row>
    <row r="897" spans="1:7" x14ac:dyDescent="0.3">
      <c r="A897" s="279" t="s">
        <v>1580</v>
      </c>
      <c r="B897" s="279" t="s">
        <v>1581</v>
      </c>
      <c r="C897" s="283"/>
      <c r="D897" s="283"/>
      <c r="E897" s="283"/>
      <c r="F897" s="283"/>
      <c r="G897" s="283"/>
    </row>
    <row r="898" spans="1:7" x14ac:dyDescent="0.3">
      <c r="A898" s="279" t="s">
        <v>1582</v>
      </c>
      <c r="B898" s="279" t="s">
        <v>1583</v>
      </c>
      <c r="C898" s="283"/>
      <c r="D898" s="283"/>
      <c r="E898" s="283"/>
      <c r="F898" s="283"/>
      <c r="G898" s="283"/>
    </row>
    <row r="899" spans="1:7" x14ac:dyDescent="0.3">
      <c r="A899" s="279" t="s">
        <v>1584</v>
      </c>
      <c r="B899" s="279" t="s">
        <v>1585</v>
      </c>
      <c r="C899" s="283"/>
      <c r="D899" s="283"/>
      <c r="E899" s="283"/>
      <c r="F899" s="283"/>
      <c r="G899" s="283"/>
    </row>
    <row r="900" spans="1:7" x14ac:dyDescent="0.3">
      <c r="A900" s="279" t="s">
        <v>1586</v>
      </c>
      <c r="B900" s="279" t="s">
        <v>1587</v>
      </c>
      <c r="C900" s="283"/>
      <c r="D900" s="283"/>
      <c r="E900" s="283"/>
      <c r="F900" s="283"/>
      <c r="G900" s="283"/>
    </row>
    <row r="901" spans="1:7" x14ac:dyDescent="0.3">
      <c r="A901" s="279" t="s">
        <v>1588</v>
      </c>
      <c r="B901" s="279" t="s">
        <v>1589</v>
      </c>
      <c r="C901" s="283"/>
      <c r="D901" s="283"/>
      <c r="E901" s="283"/>
      <c r="F901" s="283"/>
      <c r="G901" s="283"/>
    </row>
    <row r="902" spans="1:7" x14ac:dyDescent="0.3">
      <c r="A902" s="279" t="s">
        <v>1590</v>
      </c>
      <c r="B902" s="279" t="s">
        <v>1591</v>
      </c>
      <c r="C902" s="283"/>
      <c r="D902" s="283"/>
      <c r="E902" s="283"/>
      <c r="F902" s="283"/>
      <c r="G902" s="283"/>
    </row>
    <row r="903" spans="1:7" x14ac:dyDescent="0.3">
      <c r="A903" s="279" t="s">
        <v>1592</v>
      </c>
      <c r="B903" s="279" t="s">
        <v>1593</v>
      </c>
      <c r="C903" s="283"/>
      <c r="D903" s="283"/>
      <c r="E903" s="283"/>
      <c r="F903" s="283"/>
      <c r="G903" s="283"/>
    </row>
    <row r="904" spans="1:7" x14ac:dyDescent="0.3">
      <c r="A904" s="279" t="s">
        <v>1594</v>
      </c>
      <c r="B904" s="279" t="s">
        <v>1595</v>
      </c>
      <c r="C904" s="283"/>
      <c r="D904" s="283"/>
      <c r="E904" s="283"/>
      <c r="F904" s="283"/>
      <c r="G904" s="283"/>
    </row>
    <row r="905" spans="1:7" x14ac:dyDescent="0.3">
      <c r="A905" s="279" t="s">
        <v>1596</v>
      </c>
      <c r="B905" s="279" t="s">
        <v>1597</v>
      </c>
      <c r="C905" s="283"/>
      <c r="D905" s="283"/>
      <c r="E905" s="283"/>
      <c r="F905" s="283"/>
      <c r="G905" s="283"/>
    </row>
    <row r="906" spans="1:7" x14ac:dyDescent="0.3">
      <c r="A906" s="279" t="s">
        <v>1598</v>
      </c>
      <c r="B906" s="279" t="s">
        <v>1599</v>
      </c>
      <c r="C906" s="283"/>
      <c r="D906" s="283"/>
      <c r="E906" s="283"/>
      <c r="F906" s="283"/>
      <c r="G906" s="283"/>
    </row>
    <row r="907" spans="1:7" x14ac:dyDescent="0.3">
      <c r="A907" s="279" t="s">
        <v>1600</v>
      </c>
      <c r="B907" s="279" t="s">
        <v>330</v>
      </c>
      <c r="C907" s="283"/>
      <c r="D907" s="283"/>
      <c r="E907" s="283"/>
      <c r="F907" s="283"/>
      <c r="G907" s="283"/>
    </row>
    <row r="908" spans="1:7" x14ac:dyDescent="0.3">
      <c r="A908" s="279" t="s">
        <v>1601</v>
      </c>
      <c r="B908" s="279" t="s">
        <v>674</v>
      </c>
      <c r="C908" s="283"/>
      <c r="D908" s="283"/>
      <c r="E908" s="283"/>
      <c r="F908" s="283"/>
      <c r="G908" s="283"/>
    </row>
    <row r="909" spans="1:7" x14ac:dyDescent="0.3">
      <c r="A909" s="279" t="s">
        <v>1602</v>
      </c>
      <c r="B909" s="279" t="s">
        <v>676</v>
      </c>
      <c r="C909" s="283"/>
      <c r="D909" s="283"/>
      <c r="E909" s="283"/>
      <c r="F909" s="283"/>
      <c r="G909" s="283"/>
    </row>
    <row r="910" spans="1:7" x14ac:dyDescent="0.3">
      <c r="A910" s="279" t="s">
        <v>1603</v>
      </c>
      <c r="B910" s="279" t="s">
        <v>1604</v>
      </c>
      <c r="C910" s="283"/>
      <c r="D910" s="283"/>
      <c r="E910" s="283"/>
      <c r="F910" s="283"/>
      <c r="G910" s="283"/>
    </row>
    <row r="911" spans="1:7" x14ac:dyDescent="0.3">
      <c r="A911" s="279" t="s">
        <v>1606</v>
      </c>
      <c r="B911" s="279" t="s">
        <v>595</v>
      </c>
      <c r="C911" s="283"/>
      <c r="D911" s="283"/>
      <c r="E911" s="283"/>
      <c r="F911" s="283"/>
      <c r="G911" s="283"/>
    </row>
    <row r="912" spans="1:7" x14ac:dyDescent="0.3">
      <c r="A912" s="279" t="s">
        <v>1607</v>
      </c>
      <c r="B912" s="279" t="s">
        <v>907</v>
      </c>
      <c r="C912" s="283"/>
      <c r="D912" s="283"/>
      <c r="E912" s="283"/>
      <c r="F912" s="283"/>
      <c r="G912" s="283"/>
    </row>
    <row r="913" spans="1:7" x14ac:dyDescent="0.3">
      <c r="A913" s="279" t="s">
        <v>1608</v>
      </c>
      <c r="B913" s="279" t="s">
        <v>765</v>
      </c>
      <c r="C913" s="283"/>
      <c r="D913" s="283"/>
      <c r="E913" s="283"/>
      <c r="F913" s="283"/>
      <c r="G913" s="283"/>
    </row>
    <row r="914" spans="1:7" x14ac:dyDescent="0.3">
      <c r="A914" s="279" t="s">
        <v>1609</v>
      </c>
      <c r="B914" s="279" t="s">
        <v>258</v>
      </c>
      <c r="C914" s="283"/>
      <c r="D914" s="283"/>
      <c r="E914" s="283"/>
      <c r="F914" s="283"/>
      <c r="G914" s="283"/>
    </row>
    <row r="915" spans="1:7" x14ac:dyDescent="0.3">
      <c r="A915" s="279" t="s">
        <v>1610</v>
      </c>
      <c r="B915" s="279" t="s">
        <v>1611</v>
      </c>
      <c r="C915" s="283"/>
      <c r="D915" s="283"/>
      <c r="E915" s="283"/>
      <c r="F915" s="283"/>
      <c r="G915" s="283"/>
    </row>
    <row r="916" spans="1:7" x14ac:dyDescent="0.3">
      <c r="A916" s="279" t="s">
        <v>1612</v>
      </c>
      <c r="B916" s="279" t="s">
        <v>1613</v>
      </c>
      <c r="C916" s="283"/>
      <c r="D916" s="283"/>
      <c r="E916" s="283"/>
      <c r="F916" s="283"/>
      <c r="G916" s="283"/>
    </row>
    <row r="917" spans="1:7" x14ac:dyDescent="0.3">
      <c r="A917" s="279" t="s">
        <v>1614</v>
      </c>
      <c r="B917" s="279" t="s">
        <v>1615</v>
      </c>
      <c r="C917" s="283"/>
      <c r="D917" s="283"/>
      <c r="E917" s="283"/>
      <c r="F917" s="283"/>
      <c r="G917" s="283"/>
    </row>
    <row r="918" spans="1:7" x14ac:dyDescent="0.3">
      <c r="A918" s="279" t="s">
        <v>1616</v>
      </c>
      <c r="B918" s="279" t="s">
        <v>1617</v>
      </c>
      <c r="C918" s="283"/>
      <c r="D918" s="283"/>
      <c r="E918" s="283"/>
      <c r="F918" s="283"/>
      <c r="G918" s="283"/>
    </row>
    <row r="919" spans="1:7" x14ac:dyDescent="0.3">
      <c r="A919" s="279" t="s">
        <v>1618</v>
      </c>
      <c r="B919" s="279" t="s">
        <v>1619</v>
      </c>
      <c r="C919" s="283"/>
      <c r="D919" s="283"/>
      <c r="E919" s="283"/>
      <c r="F919" s="283"/>
      <c r="G919" s="283"/>
    </row>
    <row r="920" spans="1:7" x14ac:dyDescent="0.3">
      <c r="A920" s="279" t="s">
        <v>1621</v>
      </c>
      <c r="B920" s="279" t="s">
        <v>44</v>
      </c>
      <c r="C920" s="283"/>
      <c r="D920" s="283"/>
      <c r="E920" s="283"/>
      <c r="F920" s="283"/>
      <c r="G920" s="283"/>
    </row>
    <row r="921" spans="1:7" x14ac:dyDescent="0.3">
      <c r="A921" s="279" t="s">
        <v>1622</v>
      </c>
      <c r="B921" s="279" t="s">
        <v>687</v>
      </c>
      <c r="C921" s="283"/>
      <c r="D921" s="283"/>
      <c r="E921" s="283"/>
      <c r="F921" s="283"/>
      <c r="G921" s="283"/>
    </row>
    <row r="922" spans="1:7" x14ac:dyDescent="0.3">
      <c r="A922" s="279" t="s">
        <v>1623</v>
      </c>
      <c r="B922" s="279" t="s">
        <v>183</v>
      </c>
      <c r="C922" s="283"/>
      <c r="D922" s="283"/>
      <c r="E922" s="283"/>
      <c r="F922" s="283"/>
      <c r="G922" s="283"/>
    </row>
    <row r="923" spans="1:7" x14ac:dyDescent="0.3">
      <c r="A923" s="279" t="s">
        <v>1624</v>
      </c>
      <c r="B923" s="279" t="s">
        <v>1625</v>
      </c>
      <c r="C923" s="283"/>
      <c r="D923" s="283"/>
      <c r="E923" s="283"/>
      <c r="F923" s="283"/>
      <c r="G923" s="283"/>
    </row>
    <row r="924" spans="1:7" x14ac:dyDescent="0.3">
      <c r="A924" s="279" t="s">
        <v>1626</v>
      </c>
      <c r="B924" s="279" t="s">
        <v>600</v>
      </c>
      <c r="C924" s="283"/>
      <c r="D924" s="283"/>
      <c r="E924" s="283"/>
      <c r="F924" s="283"/>
      <c r="G924" s="283"/>
    </row>
    <row r="925" spans="1:7" x14ac:dyDescent="0.3">
      <c r="A925" s="279" t="s">
        <v>1627</v>
      </c>
      <c r="B925" s="279" t="s">
        <v>261</v>
      </c>
      <c r="C925" s="283"/>
      <c r="D925" s="283"/>
      <c r="E925" s="283"/>
      <c r="F925" s="283"/>
      <c r="G925" s="283"/>
    </row>
    <row r="926" spans="1:7" x14ac:dyDescent="0.3">
      <c r="A926" s="279" t="s">
        <v>1628</v>
      </c>
      <c r="B926" s="279" t="s">
        <v>646</v>
      </c>
      <c r="C926" s="283"/>
      <c r="D926" s="283"/>
      <c r="E926" s="283"/>
      <c r="F926" s="283"/>
      <c r="G926" s="283"/>
    </row>
    <row r="927" spans="1:7" x14ac:dyDescent="0.3">
      <c r="A927" s="279" t="s">
        <v>1629</v>
      </c>
      <c r="B927" s="279" t="s">
        <v>722</v>
      </c>
      <c r="C927" s="283"/>
      <c r="D927" s="283"/>
      <c r="E927" s="283"/>
      <c r="F927" s="283"/>
      <c r="G927" s="283"/>
    </row>
    <row r="928" spans="1:7" x14ac:dyDescent="0.3">
      <c r="A928" s="279" t="s">
        <v>1630</v>
      </c>
      <c r="B928" s="279" t="s">
        <v>794</v>
      </c>
      <c r="C928" s="284"/>
      <c r="D928" s="284"/>
      <c r="E928" s="284"/>
      <c r="F928" s="284"/>
      <c r="G928" s="284"/>
    </row>
    <row r="929" spans="1:7" x14ac:dyDescent="0.3">
      <c r="A929" s="279" t="s">
        <v>1631</v>
      </c>
      <c r="B929" s="285"/>
      <c r="C929" s="283"/>
      <c r="D929" s="283"/>
      <c r="E929" s="283"/>
      <c r="F929" s="283"/>
      <c r="G929" s="283"/>
    </row>
    <row r="930" spans="1:7" x14ac:dyDescent="0.3">
      <c r="A930" s="240"/>
      <c r="B930" s="240"/>
      <c r="C930" s="245"/>
      <c r="D930" s="245"/>
      <c r="E930" s="245"/>
      <c r="F930" s="245"/>
      <c r="G930" s="245"/>
    </row>
    <row r="931" spans="1:7" x14ac:dyDescent="0.3">
      <c r="A931" s="279" t="s">
        <v>975</v>
      </c>
      <c r="B931" s="285"/>
      <c r="C931" s="283"/>
      <c r="D931" s="283"/>
      <c r="E931" s="283"/>
      <c r="F931" s="283"/>
      <c r="G931" s="283"/>
    </row>
    <row r="932" spans="1:7" x14ac:dyDescent="0.3">
      <c r="A932" s="279" t="s">
        <v>976</v>
      </c>
      <c r="B932" s="285"/>
      <c r="C932" s="284"/>
      <c r="D932" s="284"/>
      <c r="E932" s="284"/>
      <c r="F932" s="284"/>
      <c r="G932" s="284"/>
    </row>
    <row r="933" spans="1:7" x14ac:dyDescent="0.3">
      <c r="A933" s="279" t="s">
        <v>977</v>
      </c>
      <c r="B933" s="285"/>
      <c r="C933" s="283"/>
      <c r="D933" s="283"/>
      <c r="E933" s="283"/>
      <c r="F933" s="283"/>
      <c r="G933" s="283"/>
    </row>
    <row r="934" spans="1:7" x14ac:dyDescent="0.3">
      <c r="A934" s="240"/>
      <c r="B934" s="240"/>
      <c r="C934" s="245"/>
      <c r="D934" s="245"/>
      <c r="E934" s="245"/>
      <c r="F934" s="245"/>
      <c r="G934" s="245"/>
    </row>
    <row r="935" spans="1:7" x14ac:dyDescent="0.3">
      <c r="A935" s="279" t="s">
        <v>422</v>
      </c>
      <c r="B935" s="278"/>
      <c r="C935" s="278"/>
      <c r="D935" s="278"/>
      <c r="E935" s="278"/>
      <c r="F935" s="278"/>
      <c r="G935" s="278"/>
    </row>
    <row r="936" spans="1:7" x14ac:dyDescent="0.3">
      <c r="A936" s="279" t="s">
        <v>1632</v>
      </c>
      <c r="B936" s="279" t="s">
        <v>1633</v>
      </c>
      <c r="C936" s="283"/>
      <c r="D936" s="283"/>
      <c r="E936" s="283"/>
      <c r="F936" s="283"/>
      <c r="G936" s="283"/>
    </row>
    <row r="937" spans="1:7" x14ac:dyDescent="0.3">
      <c r="A937" s="279" t="s">
        <v>1634</v>
      </c>
      <c r="B937" s="279" t="s">
        <v>244</v>
      </c>
      <c r="C937" s="283"/>
      <c r="D937" s="283"/>
      <c r="E937" s="283"/>
      <c r="F937" s="283"/>
      <c r="G937" s="283"/>
    </row>
    <row r="938" spans="1:7" x14ac:dyDescent="0.3">
      <c r="A938" s="279" t="s">
        <v>1635</v>
      </c>
      <c r="B938" s="279" t="s">
        <v>800</v>
      </c>
      <c r="C938" s="283"/>
      <c r="D938" s="283"/>
      <c r="E938" s="283"/>
      <c r="F938" s="283"/>
      <c r="G938" s="283"/>
    </row>
    <row r="939" spans="1:7" x14ac:dyDescent="0.3">
      <c r="A939" s="279" t="s">
        <v>1636</v>
      </c>
      <c r="B939" s="279" t="s">
        <v>53</v>
      </c>
      <c r="C939" s="283"/>
      <c r="D939" s="283"/>
      <c r="E939" s="283"/>
      <c r="F939" s="283"/>
      <c r="G939" s="283"/>
    </row>
    <row r="940" spans="1:7" x14ac:dyDescent="0.3">
      <c r="A940" s="279" t="s">
        <v>1637</v>
      </c>
      <c r="B940" s="279" t="s">
        <v>53</v>
      </c>
      <c r="C940" s="283"/>
      <c r="D940" s="283"/>
      <c r="E940" s="283"/>
      <c r="F940" s="283"/>
      <c r="G940" s="283"/>
    </row>
    <row r="941" spans="1:7" x14ac:dyDescent="0.3">
      <c r="A941" s="279" t="s">
        <v>1638</v>
      </c>
      <c r="B941" s="279" t="s">
        <v>1639</v>
      </c>
      <c r="C941" s="284"/>
      <c r="D941" s="284"/>
      <c r="E941" s="284"/>
      <c r="F941" s="284"/>
      <c r="G941" s="284"/>
    </row>
    <row r="942" spans="1:7" x14ac:dyDescent="0.3">
      <c r="A942" s="279" t="s">
        <v>1640</v>
      </c>
      <c r="B942" s="285"/>
      <c r="C942" s="283"/>
      <c r="D942" s="283"/>
      <c r="E942" s="283"/>
      <c r="F942" s="283"/>
      <c r="G942" s="283"/>
    </row>
    <row r="943" spans="1:7" x14ac:dyDescent="0.3">
      <c r="A943" s="240"/>
      <c r="B943" s="240"/>
      <c r="C943" s="245"/>
      <c r="D943" s="245"/>
      <c r="E943" s="245"/>
      <c r="F943" s="245"/>
      <c r="G943" s="245"/>
    </row>
    <row r="944" spans="1:7" x14ac:dyDescent="0.3">
      <c r="A944" s="279" t="s">
        <v>975</v>
      </c>
      <c r="B944" s="285"/>
      <c r="C944" s="283"/>
      <c r="D944" s="283"/>
      <c r="E944" s="283"/>
      <c r="F944" s="283"/>
      <c r="G944" s="283"/>
    </row>
    <row r="945" spans="1:7" x14ac:dyDescent="0.3">
      <c r="A945" s="279" t="s">
        <v>976</v>
      </c>
      <c r="B945" s="285"/>
      <c r="C945" s="284"/>
      <c r="D945" s="284"/>
      <c r="E945" s="284"/>
      <c r="F945" s="284"/>
      <c r="G945" s="284"/>
    </row>
    <row r="946" spans="1:7" x14ac:dyDescent="0.3">
      <c r="A946" s="279" t="s">
        <v>977</v>
      </c>
      <c r="B946" s="285"/>
      <c r="C946" s="283"/>
      <c r="D946" s="283"/>
      <c r="E946" s="283"/>
      <c r="F946" s="283"/>
      <c r="G946" s="283"/>
    </row>
    <row r="947" spans="1:7" x14ac:dyDescent="0.3">
      <c r="A947" s="240"/>
      <c r="B947" s="240"/>
      <c r="C947" s="245"/>
      <c r="D947" s="245"/>
      <c r="E947" s="245"/>
      <c r="F947" s="245"/>
      <c r="G947" s="245"/>
    </row>
    <row r="948" spans="1:7" x14ac:dyDescent="0.3">
      <c r="A948" s="279" t="s">
        <v>430</v>
      </c>
      <c r="B948" s="278"/>
      <c r="C948" s="278"/>
      <c r="D948" s="278"/>
      <c r="E948" s="278"/>
      <c r="F948" s="278"/>
      <c r="G948" s="278"/>
    </row>
    <row r="949" spans="1:7" x14ac:dyDescent="0.3">
      <c r="A949" s="279" t="s">
        <v>1641</v>
      </c>
      <c r="B949" s="279" t="s">
        <v>713</v>
      </c>
      <c r="C949" s="284"/>
      <c r="D949" s="284"/>
      <c r="E949" s="284"/>
      <c r="F949" s="284"/>
      <c r="G949" s="284"/>
    </row>
    <row r="950" spans="1:7" x14ac:dyDescent="0.3">
      <c r="A950" s="279" t="s">
        <v>1642</v>
      </c>
      <c r="B950" s="285"/>
      <c r="C950" s="283"/>
      <c r="D950" s="283"/>
      <c r="E950" s="283"/>
      <c r="F950" s="283"/>
      <c r="G950" s="283"/>
    </row>
    <row r="951" spans="1:7" x14ac:dyDescent="0.3">
      <c r="A951" s="240"/>
      <c r="B951" s="240"/>
      <c r="C951" s="245"/>
      <c r="D951" s="245"/>
      <c r="E951" s="245"/>
      <c r="F951" s="245"/>
      <c r="G951" s="245"/>
    </row>
    <row r="952" spans="1:7" x14ac:dyDescent="0.3">
      <c r="A952" s="279" t="s">
        <v>975</v>
      </c>
      <c r="B952" s="285"/>
      <c r="C952" s="283"/>
      <c r="D952" s="283"/>
      <c r="E952" s="283"/>
      <c r="F952" s="283"/>
      <c r="G952" s="283"/>
    </row>
    <row r="953" spans="1:7" x14ac:dyDescent="0.3">
      <c r="A953" s="279" t="s">
        <v>976</v>
      </c>
      <c r="B953" s="285"/>
      <c r="C953" s="284"/>
      <c r="D953" s="284"/>
      <c r="E953" s="284"/>
      <c r="F953" s="284"/>
      <c r="G953" s="284"/>
    </row>
    <row r="954" spans="1:7" x14ac:dyDescent="0.3">
      <c r="A954" s="279" t="s">
        <v>977</v>
      </c>
      <c r="B954" s="285"/>
      <c r="C954" s="283"/>
      <c r="D954" s="283"/>
      <c r="E954" s="283"/>
      <c r="F954" s="283"/>
      <c r="G954" s="283"/>
    </row>
    <row r="955" spans="1:7" x14ac:dyDescent="0.3">
      <c r="A955" s="240"/>
      <c r="B955" s="244"/>
      <c r="C955" s="245"/>
      <c r="D955" s="245"/>
      <c r="E955" s="245"/>
      <c r="F955" s="245"/>
      <c r="G955" s="245"/>
    </row>
    <row r="956" spans="1:7" x14ac:dyDescent="0.3">
      <c r="A956" s="279" t="s">
        <v>433</v>
      </c>
      <c r="B956" s="278"/>
      <c r="C956" s="278"/>
      <c r="D956" s="278"/>
      <c r="E956" s="278"/>
      <c r="F956" s="278"/>
      <c r="G956" s="278"/>
    </row>
    <row r="957" spans="1:7" x14ac:dyDescent="0.3">
      <c r="A957" s="279" t="s">
        <v>1643</v>
      </c>
      <c r="B957" s="279" t="s">
        <v>53</v>
      </c>
      <c r="C957" s="284"/>
      <c r="D957" s="284"/>
      <c r="E957" s="284"/>
      <c r="F957" s="284"/>
      <c r="G957" s="284"/>
    </row>
    <row r="958" spans="1:7" x14ac:dyDescent="0.3">
      <c r="A958" s="279" t="s">
        <v>1644</v>
      </c>
      <c r="B958" s="285"/>
      <c r="C958" s="283"/>
      <c r="D958" s="283"/>
      <c r="E958" s="283"/>
      <c r="F958" s="283"/>
      <c r="G958" s="283"/>
    </row>
    <row r="959" spans="1:7" x14ac:dyDescent="0.3">
      <c r="A959" s="240"/>
      <c r="B959" s="240"/>
      <c r="C959" s="245"/>
      <c r="D959" s="245"/>
      <c r="E959" s="245"/>
      <c r="F959" s="245"/>
      <c r="G959" s="245"/>
    </row>
    <row r="960" spans="1:7" x14ac:dyDescent="0.3">
      <c r="A960" s="279" t="s">
        <v>975</v>
      </c>
      <c r="B960" s="285"/>
      <c r="C960" s="283"/>
      <c r="D960" s="283"/>
      <c r="E960" s="283"/>
      <c r="F960" s="283"/>
      <c r="G960" s="283"/>
    </row>
    <row r="961" spans="1:7" x14ac:dyDescent="0.3">
      <c r="A961" s="279" t="s">
        <v>976</v>
      </c>
      <c r="B961" s="285"/>
      <c r="C961" s="284"/>
      <c r="D961" s="284"/>
      <c r="E961" s="284"/>
      <c r="F961" s="284"/>
      <c r="G961" s="284"/>
    </row>
    <row r="962" spans="1:7" x14ac:dyDescent="0.3">
      <c r="A962" s="279" t="s">
        <v>977</v>
      </c>
      <c r="B962" s="285"/>
      <c r="C962" s="283"/>
      <c r="D962" s="283"/>
      <c r="E962" s="283"/>
      <c r="F962" s="283"/>
      <c r="G962" s="283"/>
    </row>
    <row r="963" spans="1:7" x14ac:dyDescent="0.3">
      <c r="A963" s="240"/>
    </row>
    <row r="964" spans="1:7" x14ac:dyDescent="0.3">
      <c r="A964" s="279" t="s">
        <v>436</v>
      </c>
      <c r="B964" s="278"/>
      <c r="C964" s="278"/>
      <c r="D964" s="278"/>
      <c r="E964" s="278"/>
      <c r="F964" s="278"/>
      <c r="G964" s="278"/>
    </row>
    <row r="965" spans="1:7" x14ac:dyDescent="0.3">
      <c r="A965" s="279" t="s">
        <v>1645</v>
      </c>
      <c r="B965" s="279" t="s">
        <v>1646</v>
      </c>
      <c r="C965" s="284"/>
      <c r="D965" s="284"/>
      <c r="E965" s="284"/>
      <c r="F965" s="284"/>
      <c r="G965" s="284"/>
    </row>
    <row r="966" spans="1:7" x14ac:dyDescent="0.3">
      <c r="A966" s="279" t="s">
        <v>1647</v>
      </c>
      <c r="B966" s="285"/>
      <c r="C966" s="283"/>
      <c r="D966" s="283"/>
      <c r="E966" s="283"/>
      <c r="F966" s="283"/>
      <c r="G966" s="283"/>
    </row>
    <row r="967" spans="1:7" x14ac:dyDescent="0.3">
      <c r="A967" s="240"/>
      <c r="B967" s="244"/>
      <c r="C967" s="245"/>
      <c r="D967" s="245"/>
      <c r="E967" s="245"/>
      <c r="F967" s="245"/>
      <c r="G967" s="245"/>
    </row>
    <row r="968" spans="1:7" x14ac:dyDescent="0.3">
      <c r="A968" s="279" t="s">
        <v>975</v>
      </c>
      <c r="B968" s="285"/>
      <c r="C968" s="283"/>
      <c r="D968" s="283"/>
      <c r="E968" s="283"/>
      <c r="F968" s="283"/>
      <c r="G968" s="283"/>
    </row>
    <row r="969" spans="1:7" x14ac:dyDescent="0.3">
      <c r="A969" s="279" t="s">
        <v>976</v>
      </c>
      <c r="B969" s="285"/>
      <c r="C969" s="284"/>
      <c r="D969" s="284"/>
      <c r="E969" s="284"/>
      <c r="F969" s="284"/>
      <c r="G969" s="284"/>
    </row>
    <row r="970" spans="1:7" x14ac:dyDescent="0.3">
      <c r="A970" s="279" t="s">
        <v>977</v>
      </c>
      <c r="B970" s="285"/>
      <c r="C970" s="283"/>
      <c r="D970" s="283"/>
      <c r="E970" s="283"/>
      <c r="F970" s="283"/>
      <c r="G970" s="283"/>
    </row>
    <row r="971" spans="1:7" x14ac:dyDescent="0.3">
      <c r="A971" s="240"/>
      <c r="B971" s="244"/>
      <c r="C971" s="245"/>
      <c r="D971" s="245"/>
      <c r="E971" s="245"/>
      <c r="F971" s="245"/>
      <c r="G971" s="245"/>
    </row>
    <row r="972" spans="1:7" x14ac:dyDescent="0.3">
      <c r="A972" s="285"/>
      <c r="B972" s="278"/>
      <c r="C972" s="278"/>
      <c r="D972" s="278"/>
      <c r="E972" s="278"/>
      <c r="F972" s="278"/>
      <c r="G972" s="278"/>
    </row>
    <row r="973" spans="1:7" x14ac:dyDescent="0.3">
      <c r="A973" s="240"/>
      <c r="B973" s="244"/>
      <c r="C973" s="245"/>
      <c r="D973" s="245"/>
      <c r="E973" s="245"/>
      <c r="F973" s="245"/>
      <c r="G973" s="245"/>
    </row>
    <row r="974" spans="1:7" x14ac:dyDescent="0.3">
      <c r="A974" s="279" t="s">
        <v>1648</v>
      </c>
      <c r="B974" s="285"/>
      <c r="C974" s="283"/>
      <c r="D974" s="283"/>
      <c r="E974" s="283"/>
      <c r="F974" s="283"/>
      <c r="G974" s="283"/>
    </row>
    <row r="975" spans="1:7" x14ac:dyDescent="0.3">
      <c r="A975" s="279" t="s">
        <v>1649</v>
      </c>
      <c r="B975" s="285"/>
      <c r="C975" s="284"/>
      <c r="D975" s="284"/>
      <c r="E975" s="284"/>
      <c r="F975" s="284"/>
      <c r="G975" s="284"/>
    </row>
    <row r="976" spans="1:7" x14ac:dyDescent="0.3">
      <c r="A976" s="279" t="s">
        <v>977</v>
      </c>
      <c r="B976" s="285"/>
      <c r="C976" s="283"/>
      <c r="D976" s="283"/>
      <c r="E976" s="283"/>
      <c r="F976" s="283"/>
      <c r="G976" s="283"/>
    </row>
    <row r="977" spans="1:7" x14ac:dyDescent="0.3">
      <c r="A977" s="240" t="s">
        <v>1347</v>
      </c>
      <c r="B977" s="240" t="s">
        <v>1074</v>
      </c>
      <c r="C977" s="246"/>
      <c r="D977" s="246"/>
      <c r="E977" s="246"/>
      <c r="F977" s="246"/>
      <c r="G977" s="246"/>
    </row>
    <row r="978" spans="1:7" x14ac:dyDescent="0.3">
      <c r="A978" s="240" t="s">
        <v>558</v>
      </c>
      <c r="B978" s="244"/>
      <c r="C978" s="245"/>
      <c r="D978" s="245"/>
      <c r="E978" s="245"/>
      <c r="F978" s="245"/>
      <c r="G978" s="245"/>
    </row>
    <row r="979" spans="1:7" x14ac:dyDescent="0.3">
      <c r="A979" s="240"/>
    </row>
    <row r="980" spans="1:7" x14ac:dyDescent="0.3">
      <c r="A980" s="240" t="s">
        <v>364</v>
      </c>
      <c r="B980" s="244"/>
      <c r="C980" s="245"/>
      <c r="D980" s="245"/>
      <c r="E980" s="245"/>
      <c r="F980" s="245"/>
      <c r="G980" s="245"/>
    </row>
    <row r="981" spans="1:7" x14ac:dyDescent="0.3">
      <c r="A981" s="240" t="s">
        <v>1348</v>
      </c>
      <c r="B981" s="240" t="s">
        <v>1349</v>
      </c>
      <c r="C981" s="246"/>
      <c r="D981" s="246"/>
      <c r="E981" s="246"/>
      <c r="F981" s="246"/>
      <c r="G981" s="246"/>
    </row>
    <row r="982" spans="1:7" x14ac:dyDescent="0.3">
      <c r="A982" s="240" t="s">
        <v>1144</v>
      </c>
      <c r="B982" s="244"/>
      <c r="C982" s="245"/>
      <c r="D982" s="245"/>
      <c r="E982" s="245"/>
      <c r="F982" s="245"/>
      <c r="G982" s="245"/>
    </row>
    <row r="983" spans="1:7" x14ac:dyDescent="0.3">
      <c r="C983" s="247"/>
      <c r="D983" s="247"/>
      <c r="E983" s="247"/>
      <c r="F983" s="247"/>
      <c r="G983" s="247"/>
    </row>
    <row r="984" spans="1:7" x14ac:dyDescent="0.3">
      <c r="A984" s="240" t="s">
        <v>1350</v>
      </c>
      <c r="B984" s="244"/>
      <c r="C984" s="245"/>
      <c r="D984" s="245"/>
      <c r="E984" s="245"/>
      <c r="F984" s="245"/>
      <c r="G984" s="245"/>
    </row>
    <row r="985" spans="1:7" x14ac:dyDescent="0.3">
      <c r="A985" s="240"/>
    </row>
    <row r="986" spans="1:7" x14ac:dyDescent="0.3">
      <c r="A986" s="240" t="s">
        <v>975</v>
      </c>
      <c r="B986" s="244"/>
      <c r="C986" s="245"/>
      <c r="D986" s="245"/>
      <c r="E986" s="245"/>
      <c r="F986" s="245"/>
      <c r="G986" s="245"/>
    </row>
    <row r="987" spans="1:7" x14ac:dyDescent="0.3">
      <c r="A987" s="240" t="s">
        <v>976</v>
      </c>
      <c r="B987" s="244"/>
      <c r="C987" s="246"/>
      <c r="D987" s="246"/>
      <c r="E987" s="246"/>
      <c r="F987" s="246"/>
      <c r="G987" s="246"/>
    </row>
    <row r="988" spans="1:7" x14ac:dyDescent="0.3">
      <c r="A988" s="240" t="s">
        <v>977</v>
      </c>
      <c r="B988" s="244"/>
      <c r="C988" s="245"/>
      <c r="D988" s="245"/>
      <c r="E988" s="245"/>
      <c r="F988" s="245"/>
      <c r="G988" s="245"/>
    </row>
    <row r="990" spans="1:7" x14ac:dyDescent="0.3">
      <c r="A990" s="240" t="s">
        <v>374</v>
      </c>
    </row>
    <row r="991" spans="1:7" x14ac:dyDescent="0.3">
      <c r="A991" s="240" t="s">
        <v>346</v>
      </c>
      <c r="B991" s="244"/>
      <c r="C991" s="245"/>
      <c r="D991" s="245"/>
      <c r="E991" s="245"/>
      <c r="F991" s="245"/>
      <c r="G991" s="245"/>
    </row>
    <row r="992" spans="1:7" x14ac:dyDescent="0.3">
      <c r="A992" s="240" t="s">
        <v>1351</v>
      </c>
      <c r="B992" s="240" t="s">
        <v>240</v>
      </c>
      <c r="C992" s="245"/>
      <c r="D992" s="245"/>
      <c r="E992" s="245"/>
      <c r="F992" s="245"/>
      <c r="G992" s="245"/>
    </row>
    <row r="993" spans="1:7" x14ac:dyDescent="0.3">
      <c r="A993" s="240" t="s">
        <v>1352</v>
      </c>
      <c r="B993" s="240" t="s">
        <v>242</v>
      </c>
      <c r="C993" s="245"/>
      <c r="D993" s="245"/>
      <c r="E993" s="245"/>
      <c r="F993" s="245"/>
      <c r="G993" s="245"/>
    </row>
    <row r="994" spans="1:7" x14ac:dyDescent="0.3">
      <c r="A994" s="240" t="s">
        <v>1353</v>
      </c>
      <c r="B994" s="240" t="s">
        <v>243</v>
      </c>
      <c r="C994" s="245"/>
      <c r="D994" s="245"/>
      <c r="E994" s="245"/>
      <c r="F994" s="245"/>
      <c r="G994" s="245"/>
    </row>
    <row r="995" spans="1:7" x14ac:dyDescent="0.3">
      <c r="A995" s="240" t="s">
        <v>1354</v>
      </c>
      <c r="B995" s="240" t="s">
        <v>245</v>
      </c>
      <c r="C995" s="245"/>
      <c r="D995" s="245"/>
      <c r="E995" s="245"/>
      <c r="F995" s="245"/>
      <c r="G995" s="245"/>
    </row>
    <row r="996" spans="1:7" x14ac:dyDescent="0.3">
      <c r="A996" s="240" t="s">
        <v>1355</v>
      </c>
      <c r="B996" s="240" t="s">
        <v>241</v>
      </c>
      <c r="C996" s="245"/>
      <c r="D996" s="245"/>
      <c r="E996" s="245"/>
      <c r="F996" s="245"/>
      <c r="G996" s="245"/>
    </row>
    <row r="997" spans="1:7" x14ac:dyDescent="0.3">
      <c r="A997" s="240" t="s">
        <v>1356</v>
      </c>
      <c r="B997" s="240" t="s">
        <v>44</v>
      </c>
      <c r="C997" s="245"/>
      <c r="D997" s="245"/>
      <c r="E997" s="245"/>
      <c r="F997" s="245"/>
      <c r="G997" s="245"/>
    </row>
    <row r="998" spans="1:7" x14ac:dyDescent="0.3">
      <c r="A998" s="240" t="s">
        <v>1357</v>
      </c>
      <c r="B998" s="240" t="s">
        <v>244</v>
      </c>
      <c r="C998" s="245"/>
      <c r="D998" s="245"/>
      <c r="E998" s="245"/>
      <c r="F998" s="245"/>
      <c r="G998" s="245"/>
    </row>
    <row r="999" spans="1:7" x14ac:dyDescent="0.3">
      <c r="A999" s="240" t="s">
        <v>1358</v>
      </c>
      <c r="B999" s="240" t="s">
        <v>246</v>
      </c>
      <c r="C999" s="246"/>
      <c r="D999" s="246"/>
      <c r="E999" s="246"/>
      <c r="F999" s="246"/>
      <c r="G999" s="246"/>
    </row>
    <row r="1000" spans="1:7" x14ac:dyDescent="0.3">
      <c r="A1000" s="240" t="s">
        <v>558</v>
      </c>
      <c r="B1000" s="244"/>
      <c r="C1000" s="245"/>
      <c r="D1000" s="245"/>
      <c r="E1000" s="245"/>
      <c r="F1000" s="245"/>
      <c r="G1000" s="245"/>
    </row>
    <row r="1002" spans="1:7" x14ac:dyDescent="0.3">
      <c r="A1002" s="240" t="s">
        <v>375</v>
      </c>
      <c r="B1002" s="244"/>
      <c r="C1002" s="245"/>
      <c r="D1002" s="245"/>
      <c r="E1002" s="245"/>
      <c r="F1002" s="245"/>
      <c r="G1002" s="245"/>
    </row>
    <row r="1003" spans="1:7" x14ac:dyDescent="0.3">
      <c r="A1003" s="240" t="s">
        <v>1359</v>
      </c>
      <c r="B1003" s="240" t="s">
        <v>580</v>
      </c>
      <c r="C1003" s="245"/>
      <c r="D1003" s="245"/>
      <c r="E1003" s="245"/>
      <c r="F1003" s="245"/>
      <c r="G1003" s="245"/>
    </row>
    <row r="1004" spans="1:7" x14ac:dyDescent="0.3">
      <c r="A1004" s="240" t="s">
        <v>1360</v>
      </c>
      <c r="B1004" s="240" t="s">
        <v>249</v>
      </c>
      <c r="C1004" s="245"/>
      <c r="D1004" s="245"/>
      <c r="E1004" s="245"/>
      <c r="F1004" s="245"/>
      <c r="G1004" s="245"/>
    </row>
    <row r="1005" spans="1:7" x14ac:dyDescent="0.3">
      <c r="A1005" s="240" t="s">
        <v>1361</v>
      </c>
      <c r="B1005" s="240" t="s">
        <v>256</v>
      </c>
      <c r="C1005" s="245"/>
      <c r="D1005" s="245"/>
      <c r="E1005" s="245"/>
      <c r="F1005" s="245"/>
      <c r="G1005" s="245"/>
    </row>
    <row r="1006" spans="1:7" x14ac:dyDescent="0.3">
      <c r="A1006" s="240" t="s">
        <v>1362</v>
      </c>
      <c r="B1006" s="240" t="s">
        <v>259</v>
      </c>
      <c r="C1006" s="245"/>
      <c r="D1006" s="245"/>
      <c r="E1006" s="245"/>
      <c r="F1006" s="245"/>
      <c r="G1006" s="245"/>
    </row>
    <row r="1007" spans="1:7" x14ac:dyDescent="0.3">
      <c r="A1007" s="240" t="s">
        <v>1363</v>
      </c>
      <c r="B1007" s="240" t="s">
        <v>53</v>
      </c>
      <c r="C1007" s="245"/>
      <c r="D1007" s="245"/>
      <c r="E1007" s="245"/>
      <c r="F1007" s="245"/>
      <c r="G1007" s="245"/>
    </row>
    <row r="1008" spans="1:7" x14ac:dyDescent="0.3">
      <c r="A1008" s="240" t="s">
        <v>1364</v>
      </c>
      <c r="B1008" s="240" t="s">
        <v>257</v>
      </c>
      <c r="C1008" s="245"/>
      <c r="D1008" s="245"/>
      <c r="E1008" s="245"/>
      <c r="F1008" s="245"/>
      <c r="G1008" s="245"/>
    </row>
    <row r="1009" spans="1:7" x14ac:dyDescent="0.3">
      <c r="A1009" s="240" t="s">
        <v>1365</v>
      </c>
      <c r="B1009" s="240" t="s">
        <v>588</v>
      </c>
      <c r="C1009" s="245"/>
      <c r="D1009" s="245"/>
      <c r="E1009" s="245"/>
      <c r="F1009" s="245"/>
      <c r="G1009" s="245"/>
    </row>
    <row r="1010" spans="1:7" x14ac:dyDescent="0.3">
      <c r="A1010" s="240" t="s">
        <v>1366</v>
      </c>
      <c r="B1010" s="240" t="s">
        <v>812</v>
      </c>
      <c r="C1010" s="245"/>
      <c r="D1010" s="245"/>
      <c r="E1010" s="245"/>
      <c r="F1010" s="245"/>
      <c r="G1010" s="245"/>
    </row>
    <row r="1011" spans="1:7" x14ac:dyDescent="0.3">
      <c r="A1011" s="240" t="s">
        <v>1367</v>
      </c>
      <c r="B1011" s="240" t="s">
        <v>258</v>
      </c>
      <c r="C1011" s="245"/>
      <c r="D1011" s="245"/>
      <c r="E1011" s="245"/>
      <c r="F1011" s="245"/>
      <c r="G1011" s="245"/>
    </row>
    <row r="1012" spans="1:7" x14ac:dyDescent="0.3">
      <c r="A1012" s="240" t="s">
        <v>1368</v>
      </c>
      <c r="B1012" s="240" t="s">
        <v>1077</v>
      </c>
      <c r="C1012" s="245"/>
      <c r="D1012" s="245"/>
      <c r="E1012" s="245"/>
      <c r="F1012" s="245"/>
      <c r="G1012" s="245"/>
    </row>
    <row r="1013" spans="1:7" x14ac:dyDescent="0.3">
      <c r="A1013" s="240" t="s">
        <v>1369</v>
      </c>
      <c r="B1013" s="240" t="s">
        <v>255</v>
      </c>
      <c r="C1013" s="245"/>
      <c r="D1013" s="245"/>
      <c r="E1013" s="245"/>
      <c r="F1013" s="245"/>
      <c r="G1013" s="245"/>
    </row>
    <row r="1014" spans="1:7" x14ac:dyDescent="0.3">
      <c r="A1014" s="240" t="s">
        <v>1370</v>
      </c>
      <c r="B1014" s="240" t="s">
        <v>44</v>
      </c>
      <c r="C1014" s="245"/>
      <c r="D1014" s="245"/>
      <c r="E1014" s="245"/>
      <c r="F1014" s="245"/>
      <c r="G1014" s="245"/>
    </row>
    <row r="1015" spans="1:7" x14ac:dyDescent="0.3">
      <c r="A1015" s="240" t="s">
        <v>1371</v>
      </c>
      <c r="B1015" s="240" t="s">
        <v>685</v>
      </c>
      <c r="C1015" s="245"/>
      <c r="D1015" s="245"/>
      <c r="E1015" s="245"/>
      <c r="F1015" s="245"/>
      <c r="G1015" s="245"/>
    </row>
    <row r="1016" spans="1:7" x14ac:dyDescent="0.3">
      <c r="A1016" s="240" t="s">
        <v>1372</v>
      </c>
      <c r="B1016" s="240" t="s">
        <v>687</v>
      </c>
      <c r="C1016" s="245"/>
      <c r="D1016" s="245"/>
      <c r="E1016" s="245"/>
      <c r="F1016" s="245"/>
      <c r="G1016" s="245"/>
    </row>
    <row r="1017" spans="1:7" x14ac:dyDescent="0.3">
      <c r="A1017" s="240" t="s">
        <v>1373</v>
      </c>
      <c r="B1017" s="240" t="s">
        <v>183</v>
      </c>
      <c r="C1017" s="245"/>
      <c r="D1017" s="245"/>
      <c r="E1017" s="245"/>
      <c r="F1017" s="245"/>
      <c r="G1017" s="245"/>
    </row>
    <row r="1018" spans="1:7" x14ac:dyDescent="0.3">
      <c r="A1018" s="240" t="s">
        <v>1374</v>
      </c>
      <c r="B1018" s="240" t="s">
        <v>262</v>
      </c>
      <c r="C1018" s="245"/>
      <c r="D1018" s="245"/>
      <c r="E1018" s="245"/>
      <c r="F1018" s="245"/>
      <c r="G1018" s="245"/>
    </row>
    <row r="1019" spans="1:7" x14ac:dyDescent="0.3">
      <c r="A1019" s="240" t="s">
        <v>1375</v>
      </c>
      <c r="B1019" s="240" t="s">
        <v>697</v>
      </c>
      <c r="C1019" s="245"/>
      <c r="D1019" s="245"/>
      <c r="E1019" s="245"/>
      <c r="F1019" s="245"/>
      <c r="G1019" s="245"/>
    </row>
    <row r="1020" spans="1:7" x14ac:dyDescent="0.3">
      <c r="A1020" s="240" t="s">
        <v>1376</v>
      </c>
      <c r="B1020" s="240" t="s">
        <v>55</v>
      </c>
      <c r="C1020" s="245"/>
      <c r="D1020" s="245"/>
      <c r="E1020" s="245"/>
      <c r="F1020" s="245"/>
      <c r="G1020" s="245"/>
    </row>
    <row r="1021" spans="1:7" x14ac:dyDescent="0.3">
      <c r="A1021" s="240" t="s">
        <v>1377</v>
      </c>
      <c r="B1021" s="240" t="s">
        <v>261</v>
      </c>
      <c r="C1021" s="245"/>
      <c r="D1021" s="245"/>
      <c r="E1021" s="245"/>
      <c r="F1021" s="245"/>
      <c r="G1021" s="245"/>
    </row>
    <row r="1022" spans="1:7" x14ac:dyDescent="0.3">
      <c r="A1022" s="240" t="s">
        <v>1378</v>
      </c>
      <c r="B1022" s="240" t="s">
        <v>330</v>
      </c>
      <c r="C1022" s="245"/>
      <c r="D1022" s="245"/>
      <c r="E1022" s="245"/>
      <c r="F1022" s="245"/>
      <c r="G1022" s="245"/>
    </row>
    <row r="1023" spans="1:7" x14ac:dyDescent="0.3">
      <c r="A1023" s="240" t="s">
        <v>1379</v>
      </c>
      <c r="B1023" s="240" t="s">
        <v>676</v>
      </c>
      <c r="C1023" s="245"/>
      <c r="D1023" s="245"/>
      <c r="E1023" s="245"/>
      <c r="F1023" s="245"/>
      <c r="G1023" s="245"/>
    </row>
    <row r="1024" spans="1:7" x14ac:dyDescent="0.3">
      <c r="A1024" s="240" t="s">
        <v>1380</v>
      </c>
      <c r="B1024" s="240" t="s">
        <v>253</v>
      </c>
      <c r="C1024" s="245"/>
      <c r="D1024" s="245"/>
      <c r="E1024" s="245"/>
      <c r="F1024" s="245"/>
      <c r="G1024" s="245"/>
    </row>
    <row r="1025" spans="1:7" x14ac:dyDescent="0.3">
      <c r="A1025" s="240" t="s">
        <v>1381</v>
      </c>
      <c r="B1025" s="240" t="s">
        <v>317</v>
      </c>
      <c r="C1025" s="245"/>
      <c r="D1025" s="245"/>
      <c r="E1025" s="245"/>
      <c r="F1025" s="245"/>
      <c r="G1025" s="245"/>
    </row>
    <row r="1026" spans="1:7" x14ac:dyDescent="0.3">
      <c r="A1026" s="240" t="s">
        <v>1382</v>
      </c>
      <c r="B1026" s="240" t="s">
        <v>318</v>
      </c>
      <c r="C1026" s="245"/>
      <c r="D1026" s="245"/>
      <c r="E1026" s="245"/>
      <c r="F1026" s="245"/>
      <c r="G1026" s="245"/>
    </row>
    <row r="1027" spans="1:7" x14ac:dyDescent="0.3">
      <c r="A1027" s="240" t="s">
        <v>1383</v>
      </c>
      <c r="B1027" s="240" t="s">
        <v>575</v>
      </c>
      <c r="C1027" s="245"/>
      <c r="D1027" s="245"/>
      <c r="E1027" s="245"/>
      <c r="F1027" s="245"/>
      <c r="G1027" s="245"/>
    </row>
    <row r="1028" spans="1:7" x14ac:dyDescent="0.3">
      <c r="A1028" s="240" t="s">
        <v>1384</v>
      </c>
      <c r="B1028" s="240" t="s">
        <v>252</v>
      </c>
      <c r="C1028" s="245"/>
      <c r="D1028" s="245"/>
      <c r="E1028" s="245"/>
      <c r="F1028" s="245"/>
      <c r="G1028" s="245"/>
    </row>
    <row r="1029" spans="1:7" x14ac:dyDescent="0.3">
      <c r="A1029" s="240" t="s">
        <v>1385</v>
      </c>
      <c r="B1029" s="240" t="s">
        <v>250</v>
      </c>
      <c r="C1029" s="245"/>
      <c r="D1029" s="245"/>
      <c r="E1029" s="245"/>
      <c r="F1029" s="245"/>
      <c r="G1029" s="245"/>
    </row>
    <row r="1030" spans="1:7" x14ac:dyDescent="0.3">
      <c r="A1030" s="240" t="s">
        <v>1386</v>
      </c>
      <c r="B1030" s="240" t="s">
        <v>260</v>
      </c>
      <c r="C1030" s="245"/>
      <c r="D1030" s="245"/>
      <c r="E1030" s="245"/>
      <c r="F1030" s="245"/>
      <c r="G1030" s="245"/>
    </row>
    <row r="1031" spans="1:7" x14ac:dyDescent="0.3">
      <c r="A1031" s="240" t="s">
        <v>1387</v>
      </c>
      <c r="B1031" s="240" t="s">
        <v>254</v>
      </c>
      <c r="C1031" s="245"/>
      <c r="D1031" s="245"/>
      <c r="E1031" s="245"/>
      <c r="F1031" s="245"/>
      <c r="G1031" s="245"/>
    </row>
    <row r="1032" spans="1:7" x14ac:dyDescent="0.3">
      <c r="A1032" s="240" t="s">
        <v>1388</v>
      </c>
      <c r="B1032" s="240" t="s">
        <v>251</v>
      </c>
      <c r="C1032" s="246"/>
      <c r="D1032" s="246"/>
      <c r="E1032" s="246"/>
      <c r="F1032" s="246"/>
      <c r="G1032" s="246"/>
    </row>
    <row r="1033" spans="1:7" x14ac:dyDescent="0.3">
      <c r="A1033" s="240" t="s">
        <v>1389</v>
      </c>
      <c r="B1033" s="244"/>
      <c r="C1033" s="245"/>
      <c r="D1033" s="245"/>
      <c r="E1033" s="245"/>
      <c r="F1033" s="245"/>
      <c r="G1033" s="245"/>
    </row>
    <row r="1034" spans="1:7" x14ac:dyDescent="0.3">
      <c r="A1034" s="240"/>
    </row>
    <row r="1035" spans="1:7" x14ac:dyDescent="0.3">
      <c r="A1035" s="240" t="s">
        <v>362</v>
      </c>
      <c r="B1035" s="244"/>
      <c r="C1035" s="245"/>
      <c r="D1035" s="245"/>
      <c r="E1035" s="245"/>
      <c r="F1035" s="245"/>
      <c r="G1035" s="245"/>
    </row>
    <row r="1036" spans="1:7" x14ac:dyDescent="0.3">
      <c r="A1036" s="240" t="s">
        <v>1390</v>
      </c>
      <c r="B1036" s="240" t="s">
        <v>247</v>
      </c>
      <c r="C1036" s="245"/>
      <c r="D1036" s="245"/>
      <c r="E1036" s="245"/>
      <c r="F1036" s="245"/>
      <c r="G1036" s="245"/>
    </row>
    <row r="1037" spans="1:7" x14ac:dyDescent="0.3">
      <c r="A1037" s="240" t="s">
        <v>1391</v>
      </c>
      <c r="B1037" s="240" t="s">
        <v>248</v>
      </c>
      <c r="C1037" s="245"/>
      <c r="D1037" s="245"/>
      <c r="E1037" s="245"/>
      <c r="F1037" s="245"/>
      <c r="G1037" s="245"/>
    </row>
    <row r="1038" spans="1:7" x14ac:dyDescent="0.3">
      <c r="A1038" s="240" t="s">
        <v>1392</v>
      </c>
      <c r="B1038" s="240" t="s">
        <v>1115</v>
      </c>
      <c r="C1038" s="246"/>
      <c r="D1038" s="246"/>
      <c r="E1038" s="246"/>
      <c r="F1038" s="246"/>
      <c r="G1038" s="246"/>
    </row>
    <row r="1039" spans="1:7" x14ac:dyDescent="0.3">
      <c r="A1039" s="240" t="s">
        <v>1116</v>
      </c>
      <c r="B1039" s="244"/>
      <c r="C1039" s="245"/>
      <c r="D1039" s="245"/>
      <c r="E1039" s="245"/>
      <c r="F1039" s="245"/>
      <c r="G1039" s="245"/>
    </row>
    <row r="1040" spans="1:7" x14ac:dyDescent="0.3">
      <c r="C1040" s="247"/>
      <c r="D1040" s="247"/>
      <c r="E1040" s="247"/>
      <c r="F1040" s="247"/>
      <c r="G1040" s="247"/>
    </row>
    <row r="1041" spans="1:7" x14ac:dyDescent="0.3">
      <c r="A1041" s="240" t="s">
        <v>1393</v>
      </c>
      <c r="B1041" s="244"/>
      <c r="C1041" s="245"/>
      <c r="D1041" s="245"/>
      <c r="E1041" s="245"/>
      <c r="F1041" s="245"/>
      <c r="G1041" s="245"/>
    </row>
    <row r="1042" spans="1:7" x14ac:dyDescent="0.3">
      <c r="A1042" s="240"/>
      <c r="B1042" s="245"/>
      <c r="C1042" s="245"/>
      <c r="D1042" s="245"/>
      <c r="E1042" s="245"/>
      <c r="F1042" s="245"/>
      <c r="G1042" s="245"/>
    </row>
    <row r="1043" spans="1:7" x14ac:dyDescent="0.3">
      <c r="A1043" s="240" t="s">
        <v>975</v>
      </c>
      <c r="B1043" s="244"/>
      <c r="C1043" s="245"/>
      <c r="D1043" s="245"/>
      <c r="E1043" s="245"/>
      <c r="F1043" s="245"/>
      <c r="G1043" s="245"/>
    </row>
    <row r="1044" spans="1:7" x14ac:dyDescent="0.3">
      <c r="A1044" s="240" t="s">
        <v>976</v>
      </c>
      <c r="B1044" s="244"/>
      <c r="C1044" s="246"/>
      <c r="D1044" s="246"/>
      <c r="E1044" s="246"/>
      <c r="F1044" s="246"/>
      <c r="G1044" s="246"/>
    </row>
    <row r="1045" spans="1:7" x14ac:dyDescent="0.3">
      <c r="A1045" s="240" t="s">
        <v>977</v>
      </c>
      <c r="B1045" s="244"/>
      <c r="C1045" s="245"/>
      <c r="D1045" s="245"/>
      <c r="E1045" s="245"/>
      <c r="F1045" s="245"/>
      <c r="G1045" s="245"/>
    </row>
    <row r="1046" spans="1:7" x14ac:dyDescent="0.3">
      <c r="A1046" s="240"/>
    </row>
    <row r="1047" spans="1:7" x14ac:dyDescent="0.3">
      <c r="A1047" s="240" t="s">
        <v>376</v>
      </c>
    </row>
    <row r="1048" spans="1:7" x14ac:dyDescent="0.3">
      <c r="A1048" s="240" t="s">
        <v>346</v>
      </c>
      <c r="B1048" s="244"/>
      <c r="C1048" s="245"/>
      <c r="D1048" s="245"/>
      <c r="E1048" s="245"/>
      <c r="F1048" s="245"/>
      <c r="G1048" s="245"/>
    </row>
    <row r="1049" spans="1:7" x14ac:dyDescent="0.3">
      <c r="A1049" s="240" t="s">
        <v>1394</v>
      </c>
      <c r="B1049" s="240" t="s">
        <v>1395</v>
      </c>
      <c r="C1049" s="245"/>
      <c r="D1049" s="245"/>
      <c r="E1049" s="245"/>
      <c r="F1049" s="245"/>
      <c r="G1049" s="245"/>
    </row>
    <row r="1050" spans="1:7" x14ac:dyDescent="0.3">
      <c r="A1050" s="240" t="s">
        <v>1396</v>
      </c>
      <c r="B1050" s="240" t="s">
        <v>1397</v>
      </c>
      <c r="C1050" s="245"/>
      <c r="D1050" s="245"/>
      <c r="E1050" s="245"/>
      <c r="F1050" s="245"/>
      <c r="G1050" s="245"/>
    </row>
    <row r="1051" spans="1:7" x14ac:dyDescent="0.3">
      <c r="A1051" s="240" t="s">
        <v>1398</v>
      </c>
      <c r="B1051" s="240" t="s">
        <v>1399</v>
      </c>
      <c r="C1051" s="245"/>
      <c r="D1051" s="245"/>
      <c r="E1051" s="245"/>
      <c r="F1051" s="245"/>
      <c r="G1051" s="245"/>
    </row>
    <row r="1052" spans="1:7" x14ac:dyDescent="0.3">
      <c r="A1052" s="240" t="s">
        <v>1400</v>
      </c>
      <c r="B1052" s="240" t="s">
        <v>1401</v>
      </c>
      <c r="C1052" s="245"/>
      <c r="D1052" s="245"/>
      <c r="E1052" s="245"/>
      <c r="F1052" s="245"/>
      <c r="G1052" s="245"/>
    </row>
    <row r="1053" spans="1:7" x14ac:dyDescent="0.3">
      <c r="A1053" s="240" t="s">
        <v>1402</v>
      </c>
      <c r="B1053" s="240" t="s">
        <v>1403</v>
      </c>
      <c r="C1053" s="245"/>
      <c r="D1053" s="245"/>
      <c r="E1053" s="245"/>
      <c r="F1053" s="245"/>
      <c r="G1053" s="245"/>
    </row>
    <row r="1054" spans="1:7" x14ac:dyDescent="0.3">
      <c r="A1054" s="240" t="s">
        <v>1404</v>
      </c>
      <c r="B1054" s="240" t="s">
        <v>1405</v>
      </c>
      <c r="C1054" s="245"/>
      <c r="D1054" s="245"/>
      <c r="E1054" s="245"/>
      <c r="F1054" s="245"/>
      <c r="G1054" s="245"/>
    </row>
    <row r="1055" spans="1:7" x14ac:dyDescent="0.3">
      <c r="A1055" s="240" t="s">
        <v>1406</v>
      </c>
      <c r="B1055" s="240" t="s">
        <v>1407</v>
      </c>
      <c r="C1055" s="245"/>
      <c r="D1055" s="245"/>
      <c r="E1055" s="245"/>
      <c r="F1055" s="245"/>
      <c r="G1055" s="245"/>
    </row>
    <row r="1056" spans="1:7" x14ac:dyDescent="0.3">
      <c r="A1056" s="240" t="s">
        <v>1408</v>
      </c>
      <c r="B1056" s="240" t="s">
        <v>1409</v>
      </c>
      <c r="C1056" s="245"/>
      <c r="D1056" s="245"/>
      <c r="E1056" s="245"/>
      <c r="F1056" s="245"/>
      <c r="G1056" s="245"/>
    </row>
    <row r="1057" spans="1:7" x14ac:dyDescent="0.3">
      <c r="A1057" s="240" t="s">
        <v>1410</v>
      </c>
      <c r="B1057" s="240" t="s">
        <v>1411</v>
      </c>
      <c r="C1057" s="245"/>
      <c r="D1057" s="245"/>
      <c r="E1057" s="245"/>
      <c r="F1057" s="245"/>
      <c r="G1057" s="245"/>
    </row>
    <row r="1058" spans="1:7" x14ac:dyDescent="0.3">
      <c r="A1058" s="240" t="s">
        <v>1412</v>
      </c>
      <c r="B1058" s="240" t="s">
        <v>1413</v>
      </c>
      <c r="C1058" s="245"/>
      <c r="D1058" s="245"/>
      <c r="E1058" s="245"/>
      <c r="F1058" s="245"/>
      <c r="G1058" s="245"/>
    </row>
    <row r="1059" spans="1:7" x14ac:dyDescent="0.3">
      <c r="A1059" s="240" t="s">
        <v>1414</v>
      </c>
      <c r="B1059" s="240" t="s">
        <v>1132</v>
      </c>
      <c r="C1059" s="245"/>
      <c r="D1059" s="245"/>
      <c r="E1059" s="245"/>
      <c r="F1059" s="245"/>
      <c r="G1059" s="245"/>
    </row>
    <row r="1060" spans="1:7" x14ac:dyDescent="0.3">
      <c r="A1060" s="240" t="s">
        <v>1415</v>
      </c>
      <c r="B1060" s="240" t="s">
        <v>245</v>
      </c>
      <c r="C1060" s="245"/>
      <c r="D1060" s="245"/>
      <c r="E1060" s="245"/>
      <c r="F1060" s="245"/>
      <c r="G1060" s="245"/>
    </row>
    <row r="1061" spans="1:7" x14ac:dyDescent="0.3">
      <c r="A1061" s="240" t="s">
        <v>1416</v>
      </c>
      <c r="B1061" s="240" t="s">
        <v>244</v>
      </c>
      <c r="C1061" s="246"/>
      <c r="D1061" s="246"/>
      <c r="E1061" s="246"/>
      <c r="F1061" s="246"/>
      <c r="G1061" s="246"/>
    </row>
    <row r="1062" spans="1:7" x14ac:dyDescent="0.3">
      <c r="A1062" s="240" t="s">
        <v>558</v>
      </c>
      <c r="B1062" s="244"/>
      <c r="C1062" s="245"/>
      <c r="D1062" s="245"/>
      <c r="E1062" s="245"/>
      <c r="F1062" s="245"/>
      <c r="G1062" s="245"/>
    </row>
    <row r="1063" spans="1:7" x14ac:dyDescent="0.3">
      <c r="A1063" s="240"/>
    </row>
    <row r="1064" spans="1:7" x14ac:dyDescent="0.3">
      <c r="A1064" s="240" t="s">
        <v>377</v>
      </c>
      <c r="B1064" s="244"/>
      <c r="C1064" s="245"/>
      <c r="D1064" s="245"/>
      <c r="E1064" s="245"/>
      <c r="F1064" s="245"/>
      <c r="G1064" s="245"/>
    </row>
    <row r="1065" spans="1:7" x14ac:dyDescent="0.3">
      <c r="A1065" s="240" t="s">
        <v>1417</v>
      </c>
      <c r="B1065" s="240" t="s">
        <v>595</v>
      </c>
      <c r="C1065" s="245"/>
      <c r="D1065" s="245"/>
      <c r="E1065" s="245"/>
      <c r="F1065" s="245"/>
      <c r="G1065" s="245"/>
    </row>
    <row r="1066" spans="1:7" x14ac:dyDescent="0.3">
      <c r="A1066" s="240" t="s">
        <v>1418</v>
      </c>
      <c r="B1066" s="240" t="s">
        <v>1419</v>
      </c>
      <c r="C1066" s="245"/>
      <c r="D1066" s="245"/>
      <c r="E1066" s="245"/>
      <c r="F1066" s="245"/>
      <c r="G1066" s="245"/>
    </row>
    <row r="1067" spans="1:7" x14ac:dyDescent="0.3">
      <c r="A1067" s="240" t="s">
        <v>1420</v>
      </c>
      <c r="B1067" s="240" t="s">
        <v>907</v>
      </c>
      <c r="C1067" s="245"/>
      <c r="D1067" s="245"/>
      <c r="E1067" s="245"/>
      <c r="F1067" s="245"/>
      <c r="G1067" s="245"/>
    </row>
    <row r="1068" spans="1:7" x14ac:dyDescent="0.3">
      <c r="A1068" s="240" t="s">
        <v>1421</v>
      </c>
      <c r="B1068" s="240" t="s">
        <v>255</v>
      </c>
      <c r="C1068" s="245"/>
      <c r="D1068" s="245"/>
      <c r="E1068" s="245"/>
      <c r="F1068" s="245"/>
      <c r="G1068" s="245"/>
    </row>
    <row r="1069" spans="1:7" x14ac:dyDescent="0.3">
      <c r="A1069" s="240" t="s">
        <v>1422</v>
      </c>
      <c r="B1069" s="240" t="s">
        <v>690</v>
      </c>
      <c r="C1069" s="245"/>
      <c r="D1069" s="245"/>
      <c r="E1069" s="245"/>
      <c r="F1069" s="245"/>
      <c r="G1069" s="245"/>
    </row>
    <row r="1070" spans="1:7" x14ac:dyDescent="0.3">
      <c r="A1070" s="240" t="s">
        <v>1423</v>
      </c>
      <c r="B1070" s="240" t="s">
        <v>183</v>
      </c>
      <c r="C1070" s="245"/>
      <c r="D1070" s="245"/>
      <c r="E1070" s="245"/>
      <c r="F1070" s="245"/>
      <c r="G1070" s="245"/>
    </row>
    <row r="1071" spans="1:7" x14ac:dyDescent="0.3">
      <c r="A1071" s="240" t="s">
        <v>1424</v>
      </c>
      <c r="B1071" s="240" t="s">
        <v>262</v>
      </c>
      <c r="C1071" s="245"/>
      <c r="D1071" s="245"/>
      <c r="E1071" s="245"/>
      <c r="F1071" s="245"/>
      <c r="G1071" s="245"/>
    </row>
    <row r="1072" spans="1:7" x14ac:dyDescent="0.3">
      <c r="A1072" s="240" t="s">
        <v>1425</v>
      </c>
      <c r="B1072" s="240" t="s">
        <v>569</v>
      </c>
      <c r="C1072" s="245"/>
      <c r="D1072" s="245"/>
      <c r="E1072" s="245"/>
      <c r="F1072" s="245"/>
      <c r="G1072" s="245"/>
    </row>
    <row r="1073" spans="1:7" x14ac:dyDescent="0.3">
      <c r="A1073" s="240" t="s">
        <v>1426</v>
      </c>
      <c r="B1073" s="240" t="s">
        <v>571</v>
      </c>
      <c r="C1073" s="245"/>
      <c r="D1073" s="245"/>
      <c r="E1073" s="245"/>
      <c r="F1073" s="245"/>
      <c r="G1073" s="245"/>
    </row>
    <row r="1074" spans="1:7" x14ac:dyDescent="0.3">
      <c r="A1074" s="240" t="s">
        <v>1427</v>
      </c>
      <c r="B1074" s="240" t="s">
        <v>330</v>
      </c>
      <c r="C1074" s="245"/>
      <c r="D1074" s="245"/>
      <c r="E1074" s="245"/>
      <c r="F1074" s="245"/>
      <c r="G1074" s="245"/>
    </row>
    <row r="1075" spans="1:7" x14ac:dyDescent="0.3">
      <c r="A1075" s="240" t="s">
        <v>1428</v>
      </c>
      <c r="B1075" s="240" t="s">
        <v>1429</v>
      </c>
      <c r="C1075" s="245"/>
      <c r="D1075" s="245"/>
      <c r="E1075" s="245"/>
      <c r="F1075" s="245"/>
      <c r="G1075" s="245"/>
    </row>
    <row r="1076" spans="1:7" x14ac:dyDescent="0.3">
      <c r="A1076" s="240" t="s">
        <v>1430</v>
      </c>
      <c r="B1076" s="240" t="s">
        <v>1431</v>
      </c>
      <c r="C1076" s="245"/>
      <c r="D1076" s="245"/>
      <c r="E1076" s="245"/>
      <c r="F1076" s="245"/>
      <c r="G1076" s="245"/>
    </row>
    <row r="1077" spans="1:7" x14ac:dyDescent="0.3">
      <c r="A1077" s="240" t="s">
        <v>1432</v>
      </c>
      <c r="B1077" s="240" t="s">
        <v>1433</v>
      </c>
      <c r="C1077" s="245"/>
      <c r="D1077" s="245"/>
      <c r="E1077" s="245"/>
      <c r="F1077" s="245"/>
      <c r="G1077" s="245"/>
    </row>
    <row r="1078" spans="1:7" x14ac:dyDescent="0.3">
      <c r="A1078" s="240" t="s">
        <v>1434</v>
      </c>
      <c r="B1078" s="240" t="s">
        <v>1435</v>
      </c>
      <c r="C1078" s="245"/>
      <c r="D1078" s="245"/>
      <c r="E1078" s="245"/>
      <c r="F1078" s="245"/>
      <c r="G1078" s="245"/>
    </row>
    <row r="1079" spans="1:7" x14ac:dyDescent="0.3">
      <c r="A1079" s="240" t="s">
        <v>1436</v>
      </c>
      <c r="B1079" s="240" t="s">
        <v>575</v>
      </c>
      <c r="C1079" s="245"/>
      <c r="D1079" s="245"/>
      <c r="E1079" s="245"/>
      <c r="F1079" s="245"/>
      <c r="G1079" s="245"/>
    </row>
    <row r="1080" spans="1:7" x14ac:dyDescent="0.3">
      <c r="A1080" s="240" t="s">
        <v>1437</v>
      </c>
      <c r="B1080" s="240" t="s">
        <v>1438</v>
      </c>
      <c r="C1080" s="246"/>
      <c r="D1080" s="246"/>
      <c r="E1080" s="246"/>
      <c r="F1080" s="246"/>
      <c r="G1080" s="246"/>
    </row>
    <row r="1081" spans="1:7" x14ac:dyDescent="0.3">
      <c r="A1081" s="240" t="s">
        <v>1439</v>
      </c>
      <c r="B1081" s="244"/>
      <c r="C1081" s="245"/>
      <c r="D1081" s="245"/>
      <c r="E1081" s="245"/>
      <c r="F1081" s="245"/>
      <c r="G1081" s="245"/>
    </row>
    <row r="1082" spans="1:7" x14ac:dyDescent="0.3">
      <c r="A1082" s="240"/>
      <c r="B1082" s="245"/>
      <c r="C1082" s="245"/>
      <c r="D1082" s="245"/>
      <c r="E1082" s="245"/>
      <c r="F1082" s="245"/>
      <c r="G1082" s="245"/>
    </row>
    <row r="1083" spans="1:7" x14ac:dyDescent="0.3">
      <c r="A1083" s="240" t="s">
        <v>378</v>
      </c>
      <c r="B1083" s="244"/>
      <c r="C1083" s="245"/>
      <c r="D1083" s="245"/>
      <c r="E1083" s="245"/>
      <c r="F1083" s="245"/>
      <c r="G1083" s="245"/>
    </row>
    <row r="1084" spans="1:7" x14ac:dyDescent="0.3">
      <c r="A1084" s="240" t="s">
        <v>1440</v>
      </c>
      <c r="B1084" s="240" t="s">
        <v>1441</v>
      </c>
      <c r="C1084" s="245"/>
      <c r="D1084" s="245"/>
      <c r="E1084" s="245"/>
      <c r="F1084" s="245"/>
      <c r="G1084" s="245"/>
    </row>
    <row r="1085" spans="1:7" x14ac:dyDescent="0.3">
      <c r="A1085" s="240" t="s">
        <v>1442</v>
      </c>
      <c r="B1085" s="240" t="s">
        <v>255</v>
      </c>
      <c r="C1085" s="245"/>
      <c r="D1085" s="245"/>
      <c r="E1085" s="245"/>
      <c r="F1085" s="245"/>
      <c r="G1085" s="245"/>
    </row>
    <row r="1086" spans="1:7" x14ac:dyDescent="0.3">
      <c r="A1086" s="240" t="s">
        <v>1443</v>
      </c>
      <c r="B1086" s="240" t="s">
        <v>690</v>
      </c>
      <c r="C1086" s="245"/>
      <c r="D1086" s="245"/>
      <c r="E1086" s="245"/>
      <c r="F1086" s="245"/>
      <c r="G1086" s="245"/>
    </row>
    <row r="1087" spans="1:7" x14ac:dyDescent="0.3">
      <c r="A1087" s="240" t="s">
        <v>1444</v>
      </c>
      <c r="B1087" s="240" t="s">
        <v>183</v>
      </c>
      <c r="C1087" s="245"/>
      <c r="D1087" s="245"/>
      <c r="E1087" s="245"/>
      <c r="F1087" s="245"/>
      <c r="G1087" s="245"/>
    </row>
    <row r="1088" spans="1:7" x14ac:dyDescent="0.3">
      <c r="A1088" s="240" t="s">
        <v>1445</v>
      </c>
      <c r="B1088" s="240" t="s">
        <v>569</v>
      </c>
      <c r="C1088" s="245"/>
      <c r="D1088" s="245"/>
      <c r="E1088" s="245"/>
      <c r="F1088" s="245"/>
      <c r="G1088" s="245"/>
    </row>
    <row r="1089" spans="1:7" x14ac:dyDescent="0.3">
      <c r="A1089" s="240" t="s">
        <v>1446</v>
      </c>
      <c r="B1089" s="240" t="s">
        <v>330</v>
      </c>
      <c r="C1089" s="245"/>
      <c r="D1089" s="245"/>
      <c r="E1089" s="245"/>
      <c r="F1089" s="245"/>
      <c r="G1089" s="245"/>
    </row>
    <row r="1090" spans="1:7" x14ac:dyDescent="0.3">
      <c r="A1090" s="240" t="s">
        <v>1447</v>
      </c>
      <c r="B1090" s="240" t="s">
        <v>1448</v>
      </c>
      <c r="C1090" s="246"/>
      <c r="D1090" s="246"/>
      <c r="E1090" s="246"/>
      <c r="F1090" s="246"/>
      <c r="G1090" s="246"/>
    </row>
    <row r="1091" spans="1:7" x14ac:dyDescent="0.3">
      <c r="A1091" s="240" t="s">
        <v>1449</v>
      </c>
      <c r="B1091" s="244"/>
      <c r="C1091" s="245"/>
      <c r="D1091" s="245"/>
      <c r="E1091" s="245"/>
      <c r="F1091" s="245"/>
      <c r="G1091" s="245"/>
    </row>
    <row r="1092" spans="1:7" x14ac:dyDescent="0.3">
      <c r="A1092" s="240"/>
      <c r="B1092" s="245"/>
      <c r="C1092" s="245"/>
      <c r="D1092" s="245"/>
      <c r="E1092" s="245"/>
      <c r="F1092" s="245"/>
      <c r="G1092" s="245"/>
    </row>
    <row r="1093" spans="1:7" x14ac:dyDescent="0.3">
      <c r="A1093" s="240" t="s">
        <v>379</v>
      </c>
      <c r="B1093" s="244"/>
      <c r="C1093" s="245"/>
      <c r="D1093" s="245"/>
      <c r="E1093" s="245"/>
      <c r="F1093" s="245"/>
      <c r="G1093" s="245"/>
    </row>
    <row r="1094" spans="1:7" x14ac:dyDescent="0.3">
      <c r="A1094" s="240" t="s">
        <v>1450</v>
      </c>
      <c r="B1094" s="240" t="s">
        <v>907</v>
      </c>
      <c r="C1094" s="245"/>
      <c r="D1094" s="245"/>
      <c r="E1094" s="245"/>
      <c r="F1094" s="245"/>
      <c r="G1094" s="245"/>
    </row>
    <row r="1095" spans="1:7" x14ac:dyDescent="0.3">
      <c r="A1095" s="240" t="s">
        <v>1451</v>
      </c>
      <c r="B1095" s="240" t="s">
        <v>258</v>
      </c>
      <c r="C1095" s="245"/>
      <c r="D1095" s="245"/>
      <c r="E1095" s="245"/>
      <c r="F1095" s="245"/>
      <c r="G1095" s="245"/>
    </row>
    <row r="1096" spans="1:7" x14ac:dyDescent="0.3">
      <c r="A1096" s="240" t="s">
        <v>1452</v>
      </c>
      <c r="B1096" s="240" t="s">
        <v>255</v>
      </c>
      <c r="C1096" s="245"/>
      <c r="D1096" s="245"/>
      <c r="E1096" s="245"/>
      <c r="F1096" s="245"/>
      <c r="G1096" s="245"/>
    </row>
    <row r="1097" spans="1:7" x14ac:dyDescent="0.3">
      <c r="A1097" s="240" t="s">
        <v>1453</v>
      </c>
      <c r="B1097" s="240" t="s">
        <v>690</v>
      </c>
      <c r="C1097" s="245"/>
      <c r="D1097" s="245"/>
      <c r="E1097" s="245"/>
      <c r="F1097" s="245"/>
      <c r="G1097" s="245"/>
    </row>
    <row r="1098" spans="1:7" x14ac:dyDescent="0.3">
      <c r="A1098" s="240" t="s">
        <v>1454</v>
      </c>
      <c r="B1098" s="240" t="s">
        <v>183</v>
      </c>
      <c r="C1098" s="245"/>
      <c r="D1098" s="245"/>
      <c r="E1098" s="245"/>
      <c r="F1098" s="245"/>
      <c r="G1098" s="245"/>
    </row>
    <row r="1099" spans="1:7" x14ac:dyDescent="0.3">
      <c r="A1099" s="240" t="s">
        <v>1455</v>
      </c>
      <c r="B1099" s="240" t="s">
        <v>1456</v>
      </c>
      <c r="C1099" s="245"/>
      <c r="D1099" s="245"/>
      <c r="E1099" s="245"/>
      <c r="F1099" s="245"/>
      <c r="G1099" s="245"/>
    </row>
    <row r="1100" spans="1:7" x14ac:dyDescent="0.3">
      <c r="A1100" s="240" t="s">
        <v>1457</v>
      </c>
      <c r="B1100" s="240" t="s">
        <v>1458</v>
      </c>
      <c r="C1100" s="245"/>
      <c r="D1100" s="245"/>
      <c r="E1100" s="245"/>
      <c r="F1100" s="245"/>
      <c r="G1100" s="245"/>
    </row>
    <row r="1101" spans="1:7" x14ac:dyDescent="0.3">
      <c r="A1101" s="240" t="s">
        <v>1459</v>
      </c>
      <c r="B1101" s="240" t="s">
        <v>330</v>
      </c>
      <c r="C1101" s="245"/>
      <c r="D1101" s="245"/>
      <c r="E1101" s="245"/>
      <c r="F1101" s="245"/>
      <c r="G1101" s="245"/>
    </row>
    <row r="1102" spans="1:7" x14ac:dyDescent="0.3">
      <c r="A1102" s="240" t="s">
        <v>1460</v>
      </c>
      <c r="B1102" s="240" t="s">
        <v>676</v>
      </c>
      <c r="C1102" s="245"/>
      <c r="D1102" s="245"/>
      <c r="E1102" s="245"/>
      <c r="F1102" s="245"/>
      <c r="G1102" s="245"/>
    </row>
    <row r="1103" spans="1:7" x14ac:dyDescent="0.3">
      <c r="A1103" s="240" t="s">
        <v>1461</v>
      </c>
      <c r="B1103" s="240" t="s">
        <v>1462</v>
      </c>
      <c r="C1103" s="245"/>
      <c r="D1103" s="245"/>
      <c r="E1103" s="245"/>
      <c r="F1103" s="245"/>
      <c r="G1103" s="245"/>
    </row>
    <row r="1104" spans="1:7" x14ac:dyDescent="0.3">
      <c r="A1104" s="240" t="s">
        <v>1463</v>
      </c>
      <c r="B1104" s="240" t="s">
        <v>1433</v>
      </c>
      <c r="C1104" s="245"/>
      <c r="D1104" s="245"/>
      <c r="E1104" s="245"/>
      <c r="F1104" s="245"/>
      <c r="G1104" s="245"/>
    </row>
    <row r="1105" spans="1:7" x14ac:dyDescent="0.3">
      <c r="A1105" s="240" t="s">
        <v>1464</v>
      </c>
      <c r="B1105" s="240" t="s">
        <v>1465</v>
      </c>
      <c r="C1105" s="245"/>
      <c r="D1105" s="245"/>
      <c r="E1105" s="245"/>
      <c r="F1105" s="245"/>
      <c r="G1105" s="245"/>
    </row>
    <row r="1106" spans="1:7" x14ac:dyDescent="0.3">
      <c r="A1106" s="240" t="s">
        <v>1466</v>
      </c>
      <c r="B1106" s="240" t="s">
        <v>575</v>
      </c>
      <c r="C1106" s="245"/>
      <c r="D1106" s="245"/>
      <c r="E1106" s="245"/>
      <c r="F1106" s="245"/>
      <c r="G1106" s="245"/>
    </row>
    <row r="1107" spans="1:7" x14ac:dyDescent="0.3">
      <c r="A1107" s="240" t="s">
        <v>339</v>
      </c>
      <c r="B1107" s="240" t="s">
        <v>1467</v>
      </c>
      <c r="C1107" s="246"/>
      <c r="D1107" s="246"/>
      <c r="E1107" s="246"/>
      <c r="F1107" s="246"/>
      <c r="G1107" s="246"/>
    </row>
    <row r="1108" spans="1:7" x14ac:dyDescent="0.3">
      <c r="A1108" s="240" t="s">
        <v>1468</v>
      </c>
      <c r="B1108" s="244"/>
      <c r="C1108" s="245"/>
      <c r="D1108" s="245"/>
      <c r="E1108" s="245"/>
      <c r="F1108" s="245"/>
      <c r="G1108" s="245"/>
    </row>
    <row r="1109" spans="1:7" x14ac:dyDescent="0.3">
      <c r="A1109" s="240"/>
    </row>
    <row r="1110" spans="1:7" x14ac:dyDescent="0.3">
      <c r="A1110" s="240" t="s">
        <v>367</v>
      </c>
      <c r="B1110" s="244"/>
      <c r="C1110" s="245"/>
      <c r="D1110" s="245"/>
      <c r="E1110" s="245"/>
      <c r="F1110" s="245"/>
      <c r="G1110" s="245"/>
    </row>
    <row r="1111" spans="1:7" x14ac:dyDescent="0.3">
      <c r="A1111" s="240" t="s">
        <v>1469</v>
      </c>
      <c r="B1111" s="240" t="s">
        <v>616</v>
      </c>
      <c r="C1111" s="245"/>
      <c r="D1111" s="245"/>
      <c r="E1111" s="245"/>
      <c r="F1111" s="245"/>
      <c r="G1111" s="245"/>
    </row>
    <row r="1112" spans="1:7" x14ac:dyDescent="0.3">
      <c r="A1112" s="240" t="s">
        <v>1470</v>
      </c>
      <c r="B1112" s="240" t="s">
        <v>682</v>
      </c>
      <c r="C1112" s="245"/>
      <c r="D1112" s="245"/>
      <c r="E1112" s="245"/>
      <c r="F1112" s="245"/>
      <c r="G1112" s="245"/>
    </row>
    <row r="1113" spans="1:7" x14ac:dyDescent="0.3">
      <c r="A1113" s="240" t="s">
        <v>1471</v>
      </c>
      <c r="B1113" s="240" t="s">
        <v>44</v>
      </c>
      <c r="C1113" s="245"/>
      <c r="D1113" s="245"/>
      <c r="E1113" s="245"/>
      <c r="F1113" s="245"/>
      <c r="G1113" s="245"/>
    </row>
    <row r="1114" spans="1:7" x14ac:dyDescent="0.3">
      <c r="A1114" s="240" t="s">
        <v>1472</v>
      </c>
      <c r="B1114" s="240" t="s">
        <v>685</v>
      </c>
      <c r="C1114" s="245"/>
      <c r="D1114" s="245"/>
      <c r="E1114" s="245"/>
      <c r="F1114" s="245"/>
      <c r="G1114" s="245"/>
    </row>
    <row r="1115" spans="1:7" x14ac:dyDescent="0.3">
      <c r="A1115" s="240" t="s">
        <v>1473</v>
      </c>
      <c r="B1115" s="240" t="s">
        <v>687</v>
      </c>
      <c r="C1115" s="245"/>
      <c r="D1115" s="245"/>
      <c r="E1115" s="245"/>
      <c r="F1115" s="245"/>
      <c r="G1115" s="245"/>
    </row>
    <row r="1116" spans="1:7" x14ac:dyDescent="0.3">
      <c r="A1116" s="240" t="s">
        <v>1474</v>
      </c>
      <c r="B1116" s="240" t="s">
        <v>183</v>
      </c>
      <c r="C1116" s="245"/>
      <c r="D1116" s="245"/>
      <c r="E1116" s="245"/>
      <c r="F1116" s="245"/>
      <c r="G1116" s="245"/>
    </row>
    <row r="1117" spans="1:7" x14ac:dyDescent="0.3">
      <c r="A1117" s="240" t="s">
        <v>1475</v>
      </c>
      <c r="B1117" s="240" t="s">
        <v>262</v>
      </c>
      <c r="C1117" s="245"/>
      <c r="D1117" s="245"/>
      <c r="E1117" s="245"/>
      <c r="F1117" s="245"/>
      <c r="G1117" s="245"/>
    </row>
    <row r="1118" spans="1:7" x14ac:dyDescent="0.3">
      <c r="A1118" s="240" t="s">
        <v>1476</v>
      </c>
      <c r="B1118" s="240" t="s">
        <v>697</v>
      </c>
      <c r="C1118" s="245"/>
      <c r="D1118" s="245"/>
      <c r="E1118" s="245"/>
      <c r="F1118" s="245"/>
      <c r="G1118" s="245"/>
    </row>
    <row r="1119" spans="1:7" x14ac:dyDescent="0.3">
      <c r="A1119" s="240" t="s">
        <v>1477</v>
      </c>
      <c r="B1119" s="240" t="s">
        <v>261</v>
      </c>
      <c r="C1119" s="245"/>
      <c r="D1119" s="245"/>
      <c r="E1119" s="245"/>
      <c r="F1119" s="245"/>
      <c r="G1119" s="245"/>
    </row>
    <row r="1120" spans="1:7" x14ac:dyDescent="0.3">
      <c r="A1120" s="240" t="s">
        <v>1478</v>
      </c>
      <c r="B1120" s="240" t="s">
        <v>1479</v>
      </c>
      <c r="C1120" s="245"/>
      <c r="D1120" s="245"/>
      <c r="E1120" s="245"/>
      <c r="F1120" s="245"/>
      <c r="G1120" s="245"/>
    </row>
    <row r="1121" spans="1:7" x14ac:dyDescent="0.3">
      <c r="A1121" s="240" t="s">
        <v>1480</v>
      </c>
      <c r="B1121" s="240" t="s">
        <v>791</v>
      </c>
      <c r="C1121" s="245"/>
      <c r="D1121" s="245"/>
      <c r="E1121" s="245"/>
      <c r="F1121" s="245"/>
      <c r="G1121" s="245"/>
    </row>
    <row r="1122" spans="1:7" x14ac:dyDescent="0.3">
      <c r="A1122" s="240" t="s">
        <v>1481</v>
      </c>
      <c r="B1122" s="240" t="s">
        <v>794</v>
      </c>
      <c r="C1122" s="246"/>
      <c r="D1122" s="246"/>
      <c r="E1122" s="246"/>
      <c r="F1122" s="246"/>
      <c r="G1122" s="246"/>
    </row>
    <row r="1123" spans="1:7" x14ac:dyDescent="0.3">
      <c r="A1123" s="240" t="s">
        <v>1135</v>
      </c>
      <c r="B1123" s="244"/>
      <c r="C1123" s="245"/>
      <c r="D1123" s="245"/>
      <c r="E1123" s="245"/>
      <c r="F1123" s="245"/>
      <c r="G1123" s="245"/>
    </row>
    <row r="1124" spans="1:7" x14ac:dyDescent="0.3">
      <c r="A1124" s="240"/>
      <c r="B1124" s="245"/>
      <c r="C1124" s="245"/>
      <c r="D1124" s="245"/>
      <c r="E1124" s="245"/>
      <c r="F1124" s="245"/>
      <c r="G1124" s="245"/>
    </row>
    <row r="1125" spans="1:7" x14ac:dyDescent="0.3">
      <c r="A1125" s="240" t="s">
        <v>382</v>
      </c>
      <c r="B1125" s="244"/>
      <c r="C1125" s="245"/>
      <c r="D1125" s="245"/>
      <c r="E1125" s="245"/>
      <c r="F1125" s="245"/>
      <c r="G1125" s="245"/>
    </row>
    <row r="1126" spans="1:7" x14ac:dyDescent="0.3">
      <c r="A1126" s="240" t="s">
        <v>1482</v>
      </c>
      <c r="B1126" s="240" t="s">
        <v>1483</v>
      </c>
      <c r="C1126" s="246"/>
      <c r="D1126" s="246"/>
      <c r="E1126" s="246"/>
      <c r="F1126" s="246"/>
      <c r="G1126" s="246"/>
    </row>
    <row r="1127" spans="1:7" x14ac:dyDescent="0.3">
      <c r="A1127" s="240" t="s">
        <v>1484</v>
      </c>
      <c r="B1127" s="244"/>
      <c r="C1127" s="245"/>
      <c r="D1127" s="245"/>
      <c r="E1127" s="245"/>
      <c r="F1127" s="245"/>
      <c r="G1127" s="245"/>
    </row>
    <row r="1128" spans="1:7" x14ac:dyDescent="0.3">
      <c r="C1128" s="247"/>
      <c r="D1128" s="247"/>
      <c r="E1128" s="247"/>
      <c r="F1128" s="247"/>
      <c r="G1128" s="247"/>
    </row>
    <row r="1129" spans="1:7" x14ac:dyDescent="0.3">
      <c r="A1129" s="240" t="s">
        <v>1485</v>
      </c>
      <c r="B1129" s="244"/>
      <c r="C1129" s="245"/>
      <c r="D1129" s="245"/>
      <c r="E1129" s="245"/>
      <c r="F1129" s="245"/>
      <c r="G1129" s="245"/>
    </row>
    <row r="1130" spans="1:7" x14ac:dyDescent="0.3">
      <c r="A1130" s="240"/>
    </row>
    <row r="1131" spans="1:7" x14ac:dyDescent="0.3">
      <c r="A1131" s="240" t="s">
        <v>975</v>
      </c>
      <c r="B1131" s="244"/>
      <c r="C1131" s="245"/>
      <c r="D1131" s="245"/>
      <c r="E1131" s="245"/>
      <c r="F1131" s="245"/>
      <c r="G1131" s="245"/>
    </row>
    <row r="1132" spans="1:7" x14ac:dyDescent="0.3">
      <c r="A1132" s="240" t="s">
        <v>976</v>
      </c>
      <c r="B1132" s="244"/>
      <c r="C1132" s="246"/>
      <c r="D1132" s="246"/>
      <c r="E1132" s="246"/>
      <c r="F1132" s="246"/>
      <c r="G1132" s="246"/>
    </row>
    <row r="1133" spans="1:7" x14ac:dyDescent="0.3">
      <c r="A1133" s="240" t="s">
        <v>977</v>
      </c>
      <c r="B1133" s="244"/>
      <c r="C1133" s="245"/>
      <c r="D1133" s="245"/>
      <c r="E1133" s="245"/>
      <c r="F1133" s="245"/>
      <c r="G1133" s="245"/>
    </row>
    <row r="1134" spans="1:7" x14ac:dyDescent="0.3">
      <c r="A1134" s="240"/>
      <c r="B1134" s="245"/>
      <c r="C1134" s="245"/>
      <c r="D1134" s="245"/>
      <c r="E1134" s="245"/>
      <c r="F1134" s="245"/>
      <c r="G1134" s="245"/>
    </row>
    <row r="1135" spans="1:7" x14ac:dyDescent="0.3">
      <c r="A1135" s="240" t="s">
        <v>386</v>
      </c>
    </row>
    <row r="1136" spans="1:7" x14ac:dyDescent="0.3">
      <c r="A1136" s="240" t="s">
        <v>346</v>
      </c>
      <c r="B1136" s="244"/>
      <c r="C1136" s="245"/>
      <c r="D1136" s="245"/>
      <c r="E1136" s="245"/>
      <c r="F1136" s="245"/>
      <c r="G1136" s="245"/>
    </row>
    <row r="1137" spans="1:7" x14ac:dyDescent="0.3">
      <c r="A1137" s="240" t="s">
        <v>1486</v>
      </c>
      <c r="B1137" s="240" t="s">
        <v>1036</v>
      </c>
      <c r="C1137" s="246"/>
      <c r="D1137" s="246"/>
      <c r="E1137" s="246"/>
      <c r="F1137" s="246"/>
      <c r="G1137" s="246"/>
    </row>
    <row r="1138" spans="1:7" x14ac:dyDescent="0.3">
      <c r="A1138" s="240" t="s">
        <v>558</v>
      </c>
      <c r="B1138" s="244"/>
      <c r="C1138" s="245"/>
      <c r="D1138" s="245"/>
      <c r="E1138" s="245"/>
      <c r="F1138" s="245"/>
      <c r="G1138" s="245"/>
    </row>
    <row r="1140" spans="1:7" x14ac:dyDescent="0.3">
      <c r="A1140" s="240" t="s">
        <v>349</v>
      </c>
      <c r="B1140" s="244"/>
      <c r="C1140" s="245"/>
      <c r="D1140" s="245"/>
      <c r="E1140" s="245"/>
      <c r="F1140" s="245"/>
      <c r="G1140" s="245"/>
    </row>
    <row r="1141" spans="1:7" x14ac:dyDescent="0.3">
      <c r="A1141" s="240" t="s">
        <v>1487</v>
      </c>
      <c r="B1141" s="240" t="s">
        <v>1488</v>
      </c>
      <c r="C1141" s="245"/>
      <c r="D1141" s="245"/>
      <c r="E1141" s="245"/>
      <c r="F1141" s="245"/>
      <c r="G1141" s="245"/>
    </row>
    <row r="1142" spans="1:7" x14ac:dyDescent="0.3">
      <c r="A1142" s="240" t="s">
        <v>1489</v>
      </c>
      <c r="B1142" s="240" t="s">
        <v>1490</v>
      </c>
      <c r="C1142" s="245"/>
      <c r="D1142" s="245"/>
      <c r="E1142" s="245"/>
      <c r="F1142" s="245"/>
      <c r="G1142" s="245"/>
    </row>
    <row r="1143" spans="1:7" x14ac:dyDescent="0.3">
      <c r="A1143" s="240" t="s">
        <v>1491</v>
      </c>
      <c r="B1143" s="240" t="s">
        <v>1492</v>
      </c>
      <c r="C1143" s="245"/>
      <c r="D1143" s="245"/>
      <c r="E1143" s="245"/>
      <c r="F1143" s="245"/>
      <c r="G1143" s="245"/>
    </row>
    <row r="1144" spans="1:7" x14ac:dyDescent="0.3">
      <c r="A1144" s="240" t="s">
        <v>1493</v>
      </c>
      <c r="B1144" s="240" t="s">
        <v>1494</v>
      </c>
      <c r="C1144" s="245"/>
      <c r="D1144" s="245"/>
      <c r="E1144" s="245"/>
      <c r="F1144" s="245"/>
      <c r="G1144" s="245"/>
    </row>
    <row r="1145" spans="1:7" x14ac:dyDescent="0.3">
      <c r="A1145" s="240" t="s">
        <v>1495</v>
      </c>
      <c r="B1145" s="240" t="s">
        <v>1077</v>
      </c>
      <c r="C1145" s="246"/>
      <c r="D1145" s="246"/>
      <c r="E1145" s="246"/>
      <c r="F1145" s="246"/>
      <c r="G1145" s="246"/>
    </row>
    <row r="1146" spans="1:7" x14ac:dyDescent="0.3">
      <c r="A1146" s="240" t="s">
        <v>679</v>
      </c>
      <c r="B1146" s="244"/>
      <c r="C1146" s="245"/>
      <c r="D1146" s="245"/>
      <c r="E1146" s="245"/>
      <c r="F1146" s="245"/>
      <c r="G1146" s="245"/>
    </row>
    <row r="1147" spans="1:7" x14ac:dyDescent="0.3">
      <c r="A1147" s="240"/>
      <c r="B1147" s="245"/>
      <c r="C1147" s="245"/>
      <c r="D1147" s="245"/>
      <c r="E1147" s="245"/>
      <c r="F1147" s="245"/>
      <c r="G1147" s="245"/>
    </row>
    <row r="1148" spans="1:7" x14ac:dyDescent="0.3">
      <c r="A1148" s="240" t="s">
        <v>353</v>
      </c>
      <c r="B1148" s="244"/>
      <c r="C1148" s="245"/>
      <c r="D1148" s="245"/>
      <c r="E1148" s="245"/>
      <c r="F1148" s="245"/>
      <c r="G1148" s="245"/>
    </row>
    <row r="1149" spans="1:7" x14ac:dyDescent="0.3">
      <c r="A1149" s="240" t="s">
        <v>1496</v>
      </c>
      <c r="B1149" s="240" t="s">
        <v>1497</v>
      </c>
      <c r="C1149" s="245"/>
      <c r="D1149" s="245"/>
      <c r="E1149" s="245"/>
      <c r="F1149" s="245"/>
      <c r="G1149" s="245"/>
    </row>
    <row r="1150" spans="1:7" x14ac:dyDescent="0.3">
      <c r="A1150" s="240" t="s">
        <v>1498</v>
      </c>
      <c r="B1150" s="240" t="s">
        <v>1499</v>
      </c>
      <c r="C1150" s="246"/>
      <c r="D1150" s="246"/>
      <c r="E1150" s="246"/>
      <c r="F1150" s="246"/>
      <c r="G1150" s="246"/>
    </row>
    <row r="1151" spans="1:7" x14ac:dyDescent="0.3">
      <c r="A1151" s="240" t="s">
        <v>854</v>
      </c>
      <c r="B1151" s="244"/>
      <c r="C1151" s="245"/>
      <c r="D1151" s="245"/>
      <c r="E1151" s="245"/>
      <c r="F1151" s="245"/>
      <c r="G1151" s="245"/>
    </row>
    <row r="1152" spans="1:7" x14ac:dyDescent="0.3">
      <c r="A1152" s="240"/>
      <c r="B1152" s="245"/>
      <c r="C1152" s="245"/>
      <c r="D1152" s="245"/>
      <c r="E1152" s="245"/>
      <c r="F1152" s="245"/>
      <c r="G1152" s="245"/>
    </row>
    <row r="1153" spans="1:7" x14ac:dyDescent="0.3">
      <c r="A1153" s="240" t="s">
        <v>355</v>
      </c>
      <c r="B1153" s="244"/>
      <c r="C1153" s="245"/>
      <c r="D1153" s="245"/>
      <c r="E1153" s="245"/>
      <c r="F1153" s="245"/>
      <c r="G1153" s="245"/>
    </row>
    <row r="1154" spans="1:7" x14ac:dyDescent="0.3">
      <c r="A1154" s="240" t="s">
        <v>1500</v>
      </c>
      <c r="B1154" s="240" t="s">
        <v>1501</v>
      </c>
      <c r="C1154" s="245"/>
      <c r="D1154" s="245"/>
      <c r="E1154" s="245"/>
      <c r="F1154" s="245"/>
      <c r="G1154" s="245"/>
    </row>
    <row r="1155" spans="1:7" x14ac:dyDescent="0.3">
      <c r="A1155" s="240" t="s">
        <v>1502</v>
      </c>
      <c r="B1155" s="240" t="s">
        <v>1503</v>
      </c>
      <c r="C1155" s="245"/>
      <c r="D1155" s="245"/>
      <c r="E1155" s="245"/>
      <c r="F1155" s="245"/>
      <c r="G1155" s="245"/>
    </row>
    <row r="1156" spans="1:7" x14ac:dyDescent="0.3">
      <c r="A1156" s="240" t="s">
        <v>1504</v>
      </c>
      <c r="B1156" s="240" t="s">
        <v>1505</v>
      </c>
      <c r="C1156" s="245"/>
      <c r="D1156" s="245"/>
      <c r="E1156" s="245"/>
      <c r="F1156" s="245"/>
      <c r="G1156" s="245"/>
    </row>
    <row r="1157" spans="1:7" x14ac:dyDescent="0.3">
      <c r="A1157" s="240" t="s">
        <v>1506</v>
      </c>
      <c r="B1157" s="240" t="s">
        <v>1507</v>
      </c>
      <c r="C1157" s="246"/>
      <c r="D1157" s="246"/>
      <c r="E1157" s="246"/>
      <c r="F1157" s="246"/>
      <c r="G1157" s="246"/>
    </row>
    <row r="1158" spans="1:7" x14ac:dyDescent="0.3">
      <c r="A1158" s="240" t="s">
        <v>924</v>
      </c>
      <c r="B1158" s="244"/>
      <c r="C1158" s="245"/>
      <c r="D1158" s="245"/>
      <c r="E1158" s="245"/>
      <c r="F1158" s="245"/>
      <c r="G1158" s="245"/>
    </row>
    <row r="1159" spans="1:7" x14ac:dyDescent="0.3">
      <c r="A1159" s="240"/>
    </row>
    <row r="1160" spans="1:7" x14ac:dyDescent="0.3">
      <c r="A1160" s="240" t="s">
        <v>356</v>
      </c>
      <c r="B1160" s="244"/>
      <c r="C1160" s="245"/>
      <c r="D1160" s="245"/>
      <c r="E1160" s="245"/>
      <c r="F1160" s="245"/>
      <c r="G1160" s="245"/>
    </row>
    <row r="1161" spans="1:7" x14ac:dyDescent="0.3">
      <c r="A1161" s="240" t="s">
        <v>1508</v>
      </c>
      <c r="B1161" s="240" t="s">
        <v>1509</v>
      </c>
      <c r="C1161" s="245"/>
      <c r="D1161" s="245"/>
      <c r="E1161" s="245"/>
      <c r="F1161" s="245"/>
      <c r="G1161" s="245"/>
    </row>
    <row r="1162" spans="1:7" x14ac:dyDescent="0.3">
      <c r="A1162" s="240" t="s">
        <v>1510</v>
      </c>
      <c r="B1162" s="240" t="s">
        <v>1511</v>
      </c>
      <c r="C1162" s="245"/>
      <c r="D1162" s="245"/>
      <c r="E1162" s="245"/>
      <c r="F1162" s="245"/>
      <c r="G1162" s="245"/>
    </row>
    <row r="1163" spans="1:7" x14ac:dyDescent="0.3">
      <c r="A1163" s="240" t="s">
        <v>1512</v>
      </c>
      <c r="B1163" s="240" t="s">
        <v>1513</v>
      </c>
      <c r="C1163" s="245"/>
      <c r="D1163" s="245"/>
      <c r="E1163" s="245"/>
      <c r="F1163" s="245"/>
      <c r="G1163" s="245"/>
    </row>
    <row r="1164" spans="1:7" x14ac:dyDescent="0.3">
      <c r="A1164" s="240" t="s">
        <v>1514</v>
      </c>
      <c r="B1164" s="240" t="s">
        <v>1515</v>
      </c>
      <c r="C1164" s="245"/>
      <c r="D1164" s="245"/>
      <c r="E1164" s="245"/>
      <c r="F1164" s="245"/>
      <c r="G1164" s="245"/>
    </row>
    <row r="1165" spans="1:7" x14ac:dyDescent="0.3">
      <c r="A1165" s="240" t="s">
        <v>1516</v>
      </c>
      <c r="B1165" s="240" t="s">
        <v>1517</v>
      </c>
      <c r="C1165" s="245"/>
      <c r="D1165" s="245"/>
      <c r="E1165" s="245"/>
      <c r="F1165" s="245"/>
      <c r="G1165" s="245"/>
    </row>
    <row r="1166" spans="1:7" x14ac:dyDescent="0.3">
      <c r="A1166" s="240" t="s">
        <v>1518</v>
      </c>
      <c r="B1166" s="240" t="s">
        <v>1519</v>
      </c>
      <c r="C1166" s="245"/>
      <c r="D1166" s="245"/>
      <c r="E1166" s="245"/>
      <c r="F1166" s="245"/>
      <c r="G1166" s="245"/>
    </row>
    <row r="1167" spans="1:7" x14ac:dyDescent="0.3">
      <c r="A1167" s="240" t="s">
        <v>1520</v>
      </c>
      <c r="B1167" s="240" t="s">
        <v>1521</v>
      </c>
      <c r="C1167" s="245"/>
      <c r="D1167" s="245"/>
      <c r="E1167" s="245"/>
      <c r="F1167" s="245"/>
      <c r="G1167" s="245"/>
    </row>
    <row r="1168" spans="1:7" x14ac:dyDescent="0.3">
      <c r="A1168" s="240" t="s">
        <v>1522</v>
      </c>
      <c r="B1168" s="240" t="s">
        <v>1523</v>
      </c>
      <c r="C1168" s="245"/>
      <c r="D1168" s="245"/>
      <c r="E1168" s="245"/>
      <c r="F1168" s="245"/>
      <c r="G1168" s="245"/>
    </row>
    <row r="1169" spans="1:7" x14ac:dyDescent="0.3">
      <c r="A1169" s="240" t="s">
        <v>1524</v>
      </c>
      <c r="B1169" s="240" t="s">
        <v>1525</v>
      </c>
      <c r="C1169" s="245"/>
      <c r="D1169" s="245"/>
      <c r="E1169" s="245"/>
      <c r="F1169" s="245"/>
      <c r="G1169" s="245"/>
    </row>
    <row r="1170" spans="1:7" x14ac:dyDescent="0.3">
      <c r="A1170" s="240" t="s">
        <v>1526</v>
      </c>
      <c r="B1170" s="240" t="s">
        <v>1527</v>
      </c>
      <c r="C1170" s="245"/>
      <c r="D1170" s="245"/>
      <c r="E1170" s="245"/>
      <c r="F1170" s="245"/>
      <c r="G1170" s="245"/>
    </row>
    <row r="1171" spans="1:7" x14ac:dyDescent="0.3">
      <c r="A1171" s="240" t="s">
        <v>1528</v>
      </c>
      <c r="B1171" s="240" t="s">
        <v>1529</v>
      </c>
      <c r="C1171" s="245"/>
      <c r="D1171" s="245"/>
      <c r="E1171" s="245"/>
      <c r="F1171" s="245"/>
      <c r="G1171" s="245"/>
    </row>
    <row r="1172" spans="1:7" x14ac:dyDescent="0.3">
      <c r="A1172" s="240" t="s">
        <v>1530</v>
      </c>
      <c r="B1172" s="240" t="s">
        <v>1531</v>
      </c>
      <c r="C1172" s="245"/>
      <c r="D1172" s="245"/>
      <c r="E1172" s="245"/>
      <c r="F1172" s="245"/>
      <c r="G1172" s="245"/>
    </row>
    <row r="1173" spans="1:7" x14ac:dyDescent="0.3">
      <c r="A1173" s="240" t="s">
        <v>1532</v>
      </c>
      <c r="B1173" s="240" t="s">
        <v>1533</v>
      </c>
      <c r="C1173" s="245"/>
      <c r="D1173" s="245"/>
      <c r="E1173" s="245"/>
      <c r="F1173" s="245"/>
      <c r="G1173" s="245"/>
    </row>
    <row r="1174" spans="1:7" x14ac:dyDescent="0.3">
      <c r="A1174" s="240" t="s">
        <v>1534</v>
      </c>
      <c r="B1174" s="240" t="s">
        <v>1535</v>
      </c>
      <c r="C1174" s="245"/>
      <c r="D1174" s="245"/>
      <c r="E1174" s="245"/>
      <c r="F1174" s="245"/>
      <c r="G1174" s="245"/>
    </row>
    <row r="1175" spans="1:7" x14ac:dyDescent="0.3">
      <c r="A1175" s="240" t="s">
        <v>1536</v>
      </c>
      <c r="B1175" s="240" t="s">
        <v>1537</v>
      </c>
      <c r="C1175" s="245"/>
      <c r="D1175" s="245"/>
      <c r="E1175" s="245"/>
      <c r="F1175" s="245"/>
      <c r="G1175" s="245"/>
    </row>
    <row r="1176" spans="1:7" x14ac:dyDescent="0.3">
      <c r="A1176" s="240" t="s">
        <v>1538</v>
      </c>
      <c r="B1176" s="240" t="s">
        <v>1539</v>
      </c>
      <c r="C1176" s="245"/>
      <c r="D1176" s="245"/>
      <c r="E1176" s="245"/>
      <c r="F1176" s="245"/>
      <c r="G1176" s="245"/>
    </row>
    <row r="1177" spans="1:7" x14ac:dyDescent="0.3">
      <c r="A1177" s="240" t="s">
        <v>1540</v>
      </c>
      <c r="B1177" s="240" t="s">
        <v>1541</v>
      </c>
      <c r="C1177" s="245"/>
      <c r="D1177" s="245"/>
      <c r="E1177" s="245"/>
      <c r="F1177" s="245"/>
      <c r="G1177" s="245"/>
    </row>
    <row r="1178" spans="1:7" x14ac:dyDescent="0.3">
      <c r="A1178" s="240" t="s">
        <v>1542</v>
      </c>
      <c r="B1178" s="240" t="s">
        <v>1543</v>
      </c>
      <c r="C1178" s="246"/>
      <c r="D1178" s="246"/>
      <c r="E1178" s="246"/>
      <c r="F1178" s="246"/>
      <c r="G1178" s="246"/>
    </row>
    <row r="1179" spans="1:7" x14ac:dyDescent="0.3">
      <c r="A1179" s="240" t="s">
        <v>958</v>
      </c>
      <c r="B1179" s="244"/>
      <c r="C1179" s="245"/>
      <c r="D1179" s="245"/>
      <c r="E1179" s="245"/>
      <c r="F1179" s="245"/>
      <c r="G1179" s="245"/>
    </row>
    <row r="1180" spans="1:7" x14ac:dyDescent="0.3">
      <c r="C1180" s="247"/>
      <c r="D1180" s="247"/>
      <c r="E1180" s="247"/>
      <c r="F1180" s="247"/>
      <c r="G1180" s="247"/>
    </row>
    <row r="1181" spans="1:7" x14ac:dyDescent="0.3">
      <c r="A1181" s="240" t="s">
        <v>1544</v>
      </c>
      <c r="B1181" s="244"/>
      <c r="C1181" s="245"/>
      <c r="D1181" s="245"/>
      <c r="E1181" s="245"/>
      <c r="F1181" s="245"/>
      <c r="G1181" s="245"/>
    </row>
    <row r="1182" spans="1:7" x14ac:dyDescent="0.3">
      <c r="A1182" s="240"/>
      <c r="B1182" s="245"/>
      <c r="C1182" s="245"/>
      <c r="D1182" s="245"/>
      <c r="E1182" s="245"/>
      <c r="F1182" s="245"/>
      <c r="G1182" s="245"/>
    </row>
    <row r="1183" spans="1:7" x14ac:dyDescent="0.3">
      <c r="A1183" s="240" t="s">
        <v>975</v>
      </c>
      <c r="B1183" s="244"/>
      <c r="C1183" s="245"/>
      <c r="D1183" s="245"/>
      <c r="E1183" s="245"/>
      <c r="F1183" s="245"/>
      <c r="G1183" s="245"/>
    </row>
    <row r="1184" spans="1:7" x14ac:dyDescent="0.3">
      <c r="A1184" s="240" t="s">
        <v>976</v>
      </c>
      <c r="B1184" s="244"/>
      <c r="C1184" s="246"/>
      <c r="D1184" s="246"/>
      <c r="E1184" s="246"/>
      <c r="F1184" s="246"/>
      <c r="G1184" s="246"/>
    </row>
    <row r="1185" spans="1:7" x14ac:dyDescent="0.3">
      <c r="A1185" s="240" t="s">
        <v>977</v>
      </c>
      <c r="B1185" s="244"/>
      <c r="C1185" s="245"/>
      <c r="D1185" s="245"/>
      <c r="E1185" s="245"/>
      <c r="F1185" s="245"/>
      <c r="G1185" s="245"/>
    </row>
    <row r="1186" spans="1:7" x14ac:dyDescent="0.3">
      <c r="A1186" s="240"/>
      <c r="B1186" s="245"/>
      <c r="C1186" s="245"/>
      <c r="D1186" s="245"/>
      <c r="E1186" s="245"/>
      <c r="F1186" s="245"/>
      <c r="G1186" s="245"/>
    </row>
    <row r="1187" spans="1:7" x14ac:dyDescent="0.3">
      <c r="A1187" s="240" t="s">
        <v>398</v>
      </c>
    </row>
    <row r="1188" spans="1:7" x14ac:dyDescent="0.3">
      <c r="A1188" s="240" t="s">
        <v>346</v>
      </c>
      <c r="B1188" s="244"/>
      <c r="C1188" s="245"/>
      <c r="D1188" s="245"/>
      <c r="E1188" s="245"/>
      <c r="F1188" s="245"/>
      <c r="G1188" s="245"/>
    </row>
    <row r="1189" spans="1:7" x14ac:dyDescent="0.3">
      <c r="A1189" s="240" t="s">
        <v>1545</v>
      </c>
      <c r="B1189" s="240" t="s">
        <v>245</v>
      </c>
      <c r="C1189" s="245"/>
      <c r="D1189" s="245"/>
      <c r="E1189" s="245"/>
      <c r="F1189" s="245"/>
      <c r="G1189" s="245"/>
    </row>
    <row r="1190" spans="1:7" x14ac:dyDescent="0.3">
      <c r="A1190" s="240" t="s">
        <v>1546</v>
      </c>
      <c r="B1190" s="240" t="s">
        <v>1547</v>
      </c>
      <c r="C1190" s="245"/>
      <c r="D1190" s="245"/>
      <c r="E1190" s="245"/>
      <c r="F1190" s="245"/>
      <c r="G1190" s="245"/>
    </row>
    <row r="1191" spans="1:7" x14ac:dyDescent="0.3">
      <c r="A1191" s="240" t="s">
        <v>1548</v>
      </c>
      <c r="B1191" s="240" t="s">
        <v>1549</v>
      </c>
      <c r="C1191" s="245"/>
      <c r="D1191" s="245"/>
      <c r="E1191" s="245"/>
      <c r="F1191" s="245"/>
      <c r="G1191" s="245"/>
    </row>
    <row r="1192" spans="1:7" x14ac:dyDescent="0.3">
      <c r="A1192" s="240" t="s">
        <v>1550</v>
      </c>
      <c r="B1192" s="240" t="s">
        <v>1551</v>
      </c>
      <c r="C1192" s="245"/>
      <c r="D1192" s="245"/>
      <c r="E1192" s="245"/>
      <c r="F1192" s="245"/>
      <c r="G1192" s="245"/>
    </row>
    <row r="1193" spans="1:7" x14ac:dyDescent="0.3">
      <c r="A1193" s="240" t="s">
        <v>1552</v>
      </c>
      <c r="B1193" s="240" t="s">
        <v>1553</v>
      </c>
      <c r="C1193" s="245"/>
      <c r="D1193" s="245"/>
      <c r="E1193" s="245"/>
      <c r="F1193" s="245"/>
      <c r="G1193" s="245"/>
    </row>
    <row r="1194" spans="1:7" x14ac:dyDescent="0.3">
      <c r="A1194" s="240" t="s">
        <v>1554</v>
      </c>
      <c r="B1194" s="240" t="s">
        <v>1555</v>
      </c>
      <c r="C1194" s="245"/>
      <c r="D1194" s="245"/>
      <c r="E1194" s="245"/>
      <c r="F1194" s="245"/>
      <c r="G1194" s="245"/>
    </row>
    <row r="1195" spans="1:7" x14ac:dyDescent="0.3">
      <c r="A1195" s="240" t="s">
        <v>1556</v>
      </c>
      <c r="B1195" s="240" t="s">
        <v>1557</v>
      </c>
      <c r="C1195" s="245"/>
      <c r="D1195" s="245"/>
      <c r="E1195" s="245"/>
      <c r="F1195" s="245"/>
      <c r="G1195" s="245"/>
    </row>
    <row r="1196" spans="1:7" x14ac:dyDescent="0.3">
      <c r="A1196" s="240" t="s">
        <v>1558</v>
      </c>
      <c r="B1196" s="240" t="s">
        <v>1559</v>
      </c>
      <c r="C1196" s="245"/>
      <c r="D1196" s="245"/>
      <c r="E1196" s="245"/>
      <c r="F1196" s="245"/>
      <c r="G1196" s="245"/>
    </row>
    <row r="1197" spans="1:7" x14ac:dyDescent="0.3">
      <c r="A1197" s="240" t="s">
        <v>1560</v>
      </c>
      <c r="B1197" s="240" t="s">
        <v>1561</v>
      </c>
      <c r="C1197" s="245"/>
      <c r="D1197" s="245"/>
      <c r="E1197" s="245"/>
      <c r="F1197" s="245"/>
      <c r="G1197" s="245"/>
    </row>
    <row r="1198" spans="1:7" x14ac:dyDescent="0.3">
      <c r="A1198" s="240" t="s">
        <v>1562</v>
      </c>
      <c r="B1198" s="240" t="s">
        <v>1563</v>
      </c>
      <c r="C1198" s="245"/>
      <c r="D1198" s="245"/>
      <c r="E1198" s="245"/>
      <c r="F1198" s="245"/>
      <c r="G1198" s="245"/>
    </row>
    <row r="1199" spans="1:7" x14ac:dyDescent="0.3">
      <c r="A1199" s="240" t="s">
        <v>1564</v>
      </c>
      <c r="B1199" s="240" t="s">
        <v>1565</v>
      </c>
      <c r="C1199" s="245"/>
      <c r="D1199" s="245"/>
      <c r="E1199" s="245"/>
      <c r="F1199" s="245"/>
      <c r="G1199" s="245"/>
    </row>
    <row r="1200" spans="1:7" x14ac:dyDescent="0.3">
      <c r="A1200" s="240" t="s">
        <v>1566</v>
      </c>
      <c r="B1200" s="240" t="s">
        <v>1567</v>
      </c>
      <c r="C1200" s="245"/>
      <c r="D1200" s="245"/>
      <c r="E1200" s="245"/>
      <c r="F1200" s="245"/>
      <c r="G1200" s="245"/>
    </row>
    <row r="1201" spans="1:7" x14ac:dyDescent="0.3">
      <c r="A1201" s="240" t="s">
        <v>1568</v>
      </c>
      <c r="B1201" s="240" t="s">
        <v>1569</v>
      </c>
      <c r="C1201" s="245"/>
      <c r="D1201" s="245"/>
      <c r="E1201" s="245"/>
      <c r="F1201" s="245"/>
      <c r="G1201" s="245"/>
    </row>
    <row r="1202" spans="1:7" x14ac:dyDescent="0.3">
      <c r="A1202" s="240" t="s">
        <v>1570</v>
      </c>
      <c r="B1202" s="240" t="s">
        <v>1571</v>
      </c>
      <c r="C1202" s="245"/>
      <c r="D1202" s="245"/>
      <c r="E1202" s="245"/>
      <c r="F1202" s="245"/>
      <c r="G1202" s="245"/>
    </row>
    <row r="1203" spans="1:7" x14ac:dyDescent="0.3">
      <c r="A1203" s="240" t="s">
        <v>1572</v>
      </c>
      <c r="B1203" s="240" t="s">
        <v>1573</v>
      </c>
      <c r="C1203" s="245"/>
      <c r="D1203" s="245"/>
      <c r="E1203" s="245"/>
      <c r="F1203" s="245"/>
      <c r="G1203" s="245"/>
    </row>
    <row r="1204" spans="1:7" x14ac:dyDescent="0.3">
      <c r="A1204" s="240" t="s">
        <v>1574</v>
      </c>
      <c r="B1204" s="240" t="s">
        <v>1575</v>
      </c>
      <c r="C1204" s="245"/>
      <c r="D1204" s="245"/>
      <c r="E1204" s="245"/>
      <c r="F1204" s="245"/>
      <c r="G1204" s="245"/>
    </row>
    <row r="1205" spans="1:7" x14ac:dyDescent="0.3">
      <c r="A1205" s="240" t="s">
        <v>1576</v>
      </c>
      <c r="B1205" s="240" t="s">
        <v>1577</v>
      </c>
      <c r="C1205" s="245"/>
      <c r="D1205" s="245"/>
      <c r="E1205" s="245"/>
      <c r="F1205" s="245"/>
      <c r="G1205" s="245"/>
    </row>
    <row r="1206" spans="1:7" x14ac:dyDescent="0.3">
      <c r="A1206" s="240" t="s">
        <v>1578</v>
      </c>
      <c r="B1206" s="240" t="s">
        <v>1579</v>
      </c>
      <c r="C1206" s="245"/>
      <c r="D1206" s="245"/>
      <c r="E1206" s="245"/>
      <c r="F1206" s="245"/>
      <c r="G1206" s="245"/>
    </row>
    <row r="1207" spans="1:7" x14ac:dyDescent="0.3">
      <c r="A1207" s="240" t="s">
        <v>1580</v>
      </c>
      <c r="B1207" s="240" t="s">
        <v>1581</v>
      </c>
      <c r="C1207" s="245"/>
      <c r="D1207" s="245"/>
      <c r="E1207" s="245"/>
      <c r="F1207" s="245"/>
      <c r="G1207" s="245"/>
    </row>
    <row r="1208" spans="1:7" x14ac:dyDescent="0.3">
      <c r="A1208" s="240" t="s">
        <v>1582</v>
      </c>
      <c r="B1208" s="240" t="s">
        <v>1583</v>
      </c>
      <c r="C1208" s="245"/>
      <c r="D1208" s="245"/>
      <c r="E1208" s="245"/>
      <c r="F1208" s="245"/>
      <c r="G1208" s="245"/>
    </row>
    <row r="1209" spans="1:7" x14ac:dyDescent="0.3">
      <c r="A1209" s="240" t="s">
        <v>1584</v>
      </c>
      <c r="B1209" s="240" t="s">
        <v>1585</v>
      </c>
      <c r="C1209" s="245"/>
      <c r="D1209" s="245"/>
      <c r="E1209" s="245"/>
      <c r="F1209" s="245"/>
      <c r="G1209" s="245"/>
    </row>
    <row r="1210" spans="1:7" x14ac:dyDescent="0.3">
      <c r="A1210" s="240" t="s">
        <v>1586</v>
      </c>
      <c r="B1210" s="240" t="s">
        <v>1587</v>
      </c>
      <c r="C1210" s="245"/>
      <c r="D1210" s="245"/>
      <c r="E1210" s="245"/>
      <c r="F1210" s="245"/>
      <c r="G1210" s="245"/>
    </row>
    <row r="1211" spans="1:7" x14ac:dyDescent="0.3">
      <c r="A1211" s="240" t="s">
        <v>1588</v>
      </c>
      <c r="B1211" s="240" t="s">
        <v>1589</v>
      </c>
      <c r="C1211" s="245"/>
      <c r="D1211" s="245"/>
      <c r="E1211" s="245"/>
      <c r="F1211" s="245"/>
      <c r="G1211" s="245"/>
    </row>
    <row r="1212" spans="1:7" x14ac:dyDescent="0.3">
      <c r="A1212" s="240" t="s">
        <v>1590</v>
      </c>
      <c r="B1212" s="240" t="s">
        <v>1591</v>
      </c>
      <c r="C1212" s="245"/>
      <c r="D1212" s="245"/>
      <c r="E1212" s="245"/>
      <c r="F1212" s="245"/>
      <c r="G1212" s="245"/>
    </row>
    <row r="1213" spans="1:7" x14ac:dyDescent="0.3">
      <c r="A1213" s="240" t="s">
        <v>1592</v>
      </c>
      <c r="B1213" s="240" t="s">
        <v>1593</v>
      </c>
      <c r="C1213" s="245"/>
      <c r="D1213" s="245"/>
      <c r="E1213" s="245"/>
      <c r="F1213" s="245"/>
      <c r="G1213" s="245"/>
    </row>
    <row r="1214" spans="1:7" x14ac:dyDescent="0.3">
      <c r="A1214" s="240" t="s">
        <v>1594</v>
      </c>
      <c r="B1214" s="240" t="s">
        <v>1595</v>
      </c>
      <c r="C1214" s="245"/>
      <c r="D1214" s="245"/>
      <c r="E1214" s="245"/>
      <c r="F1214" s="245"/>
      <c r="G1214" s="245"/>
    </row>
    <row r="1215" spans="1:7" x14ac:dyDescent="0.3">
      <c r="A1215" s="240" t="s">
        <v>1596</v>
      </c>
      <c r="B1215" s="240" t="s">
        <v>1597</v>
      </c>
      <c r="C1215" s="246"/>
      <c r="D1215" s="246"/>
      <c r="E1215" s="246"/>
      <c r="F1215" s="246"/>
      <c r="G1215" s="246"/>
    </row>
    <row r="1216" spans="1:7" x14ac:dyDescent="0.3">
      <c r="A1216" s="240" t="s">
        <v>558</v>
      </c>
      <c r="B1216" s="244"/>
      <c r="C1216" s="245"/>
      <c r="D1216" s="245"/>
      <c r="E1216" s="245"/>
      <c r="F1216" s="245"/>
      <c r="G1216" s="245"/>
    </row>
    <row r="1217" spans="1:7" x14ac:dyDescent="0.3">
      <c r="A1217" s="240"/>
    </row>
    <row r="1218" spans="1:7" x14ac:dyDescent="0.3">
      <c r="A1218" s="240" t="s">
        <v>401</v>
      </c>
      <c r="B1218" s="244"/>
      <c r="C1218" s="245"/>
      <c r="D1218" s="245"/>
      <c r="E1218" s="245"/>
      <c r="F1218" s="245"/>
      <c r="G1218" s="245"/>
    </row>
    <row r="1219" spans="1:7" x14ac:dyDescent="0.3">
      <c r="A1219" s="240" t="s">
        <v>1598</v>
      </c>
      <c r="B1219" s="240" t="s">
        <v>1599</v>
      </c>
      <c r="C1219" s="245"/>
      <c r="D1219" s="245"/>
      <c r="E1219" s="245"/>
      <c r="F1219" s="245"/>
      <c r="G1219" s="245"/>
    </row>
    <row r="1220" spans="1:7" x14ac:dyDescent="0.3">
      <c r="A1220" s="240" t="s">
        <v>1600</v>
      </c>
      <c r="B1220" s="240" t="s">
        <v>330</v>
      </c>
      <c r="C1220" s="245"/>
      <c r="D1220" s="245"/>
      <c r="E1220" s="245"/>
      <c r="F1220" s="245"/>
      <c r="G1220" s="245"/>
    </row>
    <row r="1221" spans="1:7" x14ac:dyDescent="0.3">
      <c r="A1221" s="240" t="s">
        <v>1601</v>
      </c>
      <c r="B1221" s="240" t="s">
        <v>674</v>
      </c>
      <c r="C1221" s="245"/>
      <c r="D1221" s="245"/>
      <c r="E1221" s="245"/>
      <c r="F1221" s="245"/>
      <c r="G1221" s="245"/>
    </row>
    <row r="1222" spans="1:7" x14ac:dyDescent="0.3">
      <c r="A1222" s="240" t="s">
        <v>1602</v>
      </c>
      <c r="B1222" s="240" t="s">
        <v>676</v>
      </c>
      <c r="C1222" s="245"/>
      <c r="D1222" s="245"/>
      <c r="E1222" s="245"/>
      <c r="F1222" s="245"/>
      <c r="G1222" s="245"/>
    </row>
    <row r="1223" spans="1:7" x14ac:dyDescent="0.3">
      <c r="A1223" s="240" t="s">
        <v>1603</v>
      </c>
      <c r="B1223" s="240" t="s">
        <v>1604</v>
      </c>
      <c r="C1223" s="246"/>
      <c r="D1223" s="246"/>
      <c r="E1223" s="246"/>
      <c r="F1223" s="246"/>
      <c r="G1223" s="246"/>
    </row>
    <row r="1224" spans="1:7" x14ac:dyDescent="0.3">
      <c r="A1224" s="240" t="s">
        <v>1605</v>
      </c>
      <c r="B1224" s="244"/>
      <c r="C1224" s="245"/>
      <c r="D1224" s="245"/>
      <c r="E1224" s="245"/>
      <c r="F1224" s="245"/>
      <c r="G1224" s="245"/>
    </row>
    <row r="1226" spans="1:7" x14ac:dyDescent="0.3">
      <c r="A1226" s="240" t="s">
        <v>406</v>
      </c>
      <c r="B1226" s="244"/>
      <c r="C1226" s="245"/>
      <c r="D1226" s="245"/>
      <c r="E1226" s="245"/>
      <c r="F1226" s="245"/>
      <c r="G1226" s="245"/>
    </row>
    <row r="1227" spans="1:7" x14ac:dyDescent="0.3">
      <c r="A1227" s="240" t="s">
        <v>1606</v>
      </c>
      <c r="B1227" s="240" t="s">
        <v>595</v>
      </c>
      <c r="C1227" s="245"/>
      <c r="D1227" s="245"/>
      <c r="E1227" s="245"/>
      <c r="F1227" s="245"/>
      <c r="G1227" s="245"/>
    </row>
    <row r="1228" spans="1:7" x14ac:dyDescent="0.3">
      <c r="A1228" s="240" t="s">
        <v>1607</v>
      </c>
      <c r="B1228" s="240" t="s">
        <v>907</v>
      </c>
      <c r="C1228" s="245"/>
      <c r="D1228" s="245"/>
      <c r="E1228" s="245"/>
      <c r="F1228" s="245"/>
      <c r="G1228" s="245"/>
    </row>
    <row r="1229" spans="1:7" x14ac:dyDescent="0.3">
      <c r="A1229" s="240" t="s">
        <v>1608</v>
      </c>
      <c r="B1229" s="240" t="s">
        <v>765</v>
      </c>
      <c r="C1229" s="245"/>
      <c r="D1229" s="245"/>
      <c r="E1229" s="245"/>
      <c r="F1229" s="245"/>
      <c r="G1229" s="245"/>
    </row>
    <row r="1230" spans="1:7" x14ac:dyDescent="0.3">
      <c r="A1230" s="240" t="s">
        <v>1609</v>
      </c>
      <c r="B1230" s="240" t="s">
        <v>258</v>
      </c>
      <c r="C1230" s="245"/>
      <c r="D1230" s="245"/>
      <c r="E1230" s="245"/>
      <c r="F1230" s="245"/>
      <c r="G1230" s="245"/>
    </row>
    <row r="1231" spans="1:7" x14ac:dyDescent="0.3">
      <c r="A1231" s="240" t="s">
        <v>1610</v>
      </c>
      <c r="B1231" s="240" t="s">
        <v>1611</v>
      </c>
      <c r="C1231" s="245"/>
      <c r="D1231" s="245"/>
      <c r="E1231" s="245"/>
      <c r="F1231" s="245"/>
      <c r="G1231" s="245"/>
    </row>
    <row r="1232" spans="1:7" x14ac:dyDescent="0.3">
      <c r="A1232" s="240" t="s">
        <v>1612</v>
      </c>
      <c r="B1232" s="240" t="s">
        <v>1613</v>
      </c>
      <c r="C1232" s="245"/>
      <c r="D1232" s="245"/>
      <c r="E1232" s="245"/>
      <c r="F1232" s="245"/>
      <c r="G1232" s="245"/>
    </row>
    <row r="1233" spans="1:7" x14ac:dyDescent="0.3">
      <c r="A1233" s="240" t="s">
        <v>1614</v>
      </c>
      <c r="B1233" s="240" t="s">
        <v>1615</v>
      </c>
      <c r="C1233" s="245"/>
      <c r="D1233" s="245"/>
      <c r="E1233" s="245"/>
      <c r="F1233" s="245"/>
      <c r="G1233" s="245"/>
    </row>
    <row r="1234" spans="1:7" x14ac:dyDescent="0.3">
      <c r="A1234" s="240" t="s">
        <v>1616</v>
      </c>
      <c r="B1234" s="240" t="s">
        <v>1617</v>
      </c>
      <c r="C1234" s="245"/>
      <c r="D1234" s="245"/>
      <c r="E1234" s="245"/>
      <c r="F1234" s="245"/>
      <c r="G1234" s="245"/>
    </row>
    <row r="1235" spans="1:7" x14ac:dyDescent="0.3">
      <c r="A1235" s="240" t="s">
        <v>1618</v>
      </c>
      <c r="B1235" s="240" t="s">
        <v>1619</v>
      </c>
      <c r="C1235" s="246"/>
      <c r="D1235" s="246"/>
      <c r="E1235" s="246"/>
      <c r="F1235" s="246"/>
      <c r="G1235" s="246"/>
    </row>
    <row r="1236" spans="1:7" x14ac:dyDescent="0.3">
      <c r="A1236" s="240" t="s">
        <v>1620</v>
      </c>
      <c r="B1236" s="244"/>
      <c r="C1236" s="245"/>
      <c r="D1236" s="245"/>
      <c r="E1236" s="245"/>
      <c r="F1236" s="245"/>
      <c r="G1236" s="245"/>
    </row>
    <row r="1237" spans="1:7" x14ac:dyDescent="0.3">
      <c r="A1237" s="240"/>
    </row>
    <row r="1238" spans="1:7" x14ac:dyDescent="0.3">
      <c r="A1238" s="240" t="s">
        <v>351</v>
      </c>
      <c r="B1238" s="244"/>
      <c r="C1238" s="245"/>
      <c r="D1238" s="245"/>
      <c r="E1238" s="245"/>
      <c r="F1238" s="245"/>
      <c r="G1238" s="245"/>
    </row>
    <row r="1239" spans="1:7" x14ac:dyDescent="0.3">
      <c r="A1239" s="240" t="s">
        <v>1621</v>
      </c>
      <c r="B1239" s="240" t="s">
        <v>44</v>
      </c>
      <c r="C1239" s="245"/>
      <c r="D1239" s="245"/>
      <c r="E1239" s="245"/>
      <c r="F1239" s="245"/>
      <c r="G1239" s="245"/>
    </row>
    <row r="1240" spans="1:7" x14ac:dyDescent="0.3">
      <c r="A1240" s="240" t="s">
        <v>1622</v>
      </c>
      <c r="B1240" s="240" t="s">
        <v>687</v>
      </c>
      <c r="C1240" s="245"/>
      <c r="D1240" s="245"/>
      <c r="E1240" s="245"/>
      <c r="F1240" s="245"/>
      <c r="G1240" s="245"/>
    </row>
    <row r="1241" spans="1:7" x14ac:dyDescent="0.3">
      <c r="A1241" s="240" t="s">
        <v>1623</v>
      </c>
      <c r="B1241" s="240" t="s">
        <v>183</v>
      </c>
      <c r="C1241" s="245"/>
      <c r="D1241" s="245"/>
      <c r="E1241" s="245"/>
      <c r="F1241" s="245"/>
      <c r="G1241" s="245"/>
    </row>
    <row r="1242" spans="1:7" x14ac:dyDescent="0.3">
      <c r="A1242" s="240" t="s">
        <v>1624</v>
      </c>
      <c r="B1242" s="240" t="s">
        <v>1625</v>
      </c>
      <c r="C1242" s="245"/>
      <c r="D1242" s="245"/>
      <c r="E1242" s="245"/>
      <c r="F1242" s="245"/>
      <c r="G1242" s="245"/>
    </row>
    <row r="1243" spans="1:7" x14ac:dyDescent="0.3">
      <c r="A1243" s="240" t="s">
        <v>1626</v>
      </c>
      <c r="B1243" s="240" t="s">
        <v>600</v>
      </c>
      <c r="C1243" s="245"/>
      <c r="D1243" s="245"/>
      <c r="E1243" s="245"/>
      <c r="F1243" s="245"/>
      <c r="G1243" s="245"/>
    </row>
    <row r="1244" spans="1:7" x14ac:dyDescent="0.3">
      <c r="A1244" s="240" t="s">
        <v>1627</v>
      </c>
      <c r="B1244" s="240" t="s">
        <v>261</v>
      </c>
      <c r="C1244" s="245"/>
      <c r="D1244" s="245"/>
      <c r="E1244" s="245"/>
      <c r="F1244" s="245"/>
      <c r="G1244" s="245"/>
    </row>
    <row r="1245" spans="1:7" x14ac:dyDescent="0.3">
      <c r="A1245" s="240" t="s">
        <v>1628</v>
      </c>
      <c r="B1245" s="240" t="s">
        <v>646</v>
      </c>
      <c r="C1245" s="246"/>
      <c r="D1245" s="246"/>
      <c r="E1245" s="246"/>
      <c r="F1245" s="246"/>
      <c r="G1245" s="246"/>
    </row>
    <row r="1246" spans="1:7" x14ac:dyDescent="0.3">
      <c r="A1246" s="240" t="s">
        <v>723</v>
      </c>
      <c r="B1246" s="244"/>
      <c r="C1246" s="245"/>
      <c r="D1246" s="245"/>
      <c r="E1246" s="245"/>
      <c r="F1246" s="245"/>
      <c r="G1246" s="245"/>
    </row>
    <row r="1247" spans="1:7" x14ac:dyDescent="0.3">
      <c r="A1247" s="240"/>
    </row>
    <row r="1248" spans="1:7" x14ac:dyDescent="0.3">
      <c r="A1248" s="240" t="s">
        <v>364</v>
      </c>
      <c r="B1248" s="244"/>
      <c r="C1248" s="245"/>
      <c r="D1248" s="245"/>
      <c r="E1248" s="245"/>
      <c r="F1248" s="245"/>
      <c r="G1248" s="245"/>
    </row>
    <row r="1249" spans="1:7" x14ac:dyDescent="0.3">
      <c r="A1249" s="240" t="s">
        <v>1629</v>
      </c>
      <c r="B1249" s="240" t="s">
        <v>722</v>
      </c>
      <c r="C1249" s="245"/>
      <c r="D1249" s="245"/>
      <c r="E1249" s="245"/>
      <c r="F1249" s="245"/>
      <c r="G1249" s="245"/>
    </row>
    <row r="1250" spans="1:7" x14ac:dyDescent="0.3">
      <c r="A1250" s="240" t="s">
        <v>1630</v>
      </c>
      <c r="B1250" s="240" t="s">
        <v>794</v>
      </c>
      <c r="C1250" s="246"/>
      <c r="D1250" s="246"/>
      <c r="E1250" s="246"/>
      <c r="F1250" s="246"/>
      <c r="G1250" s="246"/>
    </row>
    <row r="1251" spans="1:7" x14ac:dyDescent="0.3">
      <c r="A1251" s="240" t="s">
        <v>1144</v>
      </c>
      <c r="B1251" s="244"/>
      <c r="C1251" s="245"/>
      <c r="D1251" s="245"/>
      <c r="E1251" s="245"/>
      <c r="F1251" s="245"/>
      <c r="G1251" s="245"/>
    </row>
    <row r="1252" spans="1:7" x14ac:dyDescent="0.3">
      <c r="C1252" s="247"/>
      <c r="D1252" s="247"/>
      <c r="E1252" s="247"/>
      <c r="F1252" s="247"/>
      <c r="G1252" s="247"/>
    </row>
    <row r="1253" spans="1:7" x14ac:dyDescent="0.3">
      <c r="A1253" s="240" t="s">
        <v>1631</v>
      </c>
      <c r="B1253" s="244"/>
      <c r="C1253" s="245"/>
      <c r="D1253" s="245"/>
      <c r="E1253" s="245"/>
      <c r="F1253" s="245"/>
      <c r="G1253" s="245"/>
    </row>
    <row r="1254" spans="1:7" x14ac:dyDescent="0.3">
      <c r="A1254" s="240"/>
      <c r="B1254" s="245"/>
      <c r="C1254" s="245"/>
      <c r="D1254" s="245"/>
      <c r="E1254" s="245"/>
      <c r="F1254" s="245"/>
      <c r="G1254" s="245"/>
    </row>
    <row r="1255" spans="1:7" x14ac:dyDescent="0.3">
      <c r="A1255" s="240" t="s">
        <v>975</v>
      </c>
      <c r="B1255" s="244"/>
      <c r="C1255" s="245"/>
      <c r="D1255" s="245"/>
      <c r="E1255" s="245"/>
      <c r="F1255" s="245"/>
      <c r="G1255" s="245"/>
    </row>
    <row r="1256" spans="1:7" x14ac:dyDescent="0.3">
      <c r="A1256" s="240" t="s">
        <v>976</v>
      </c>
      <c r="B1256" s="244"/>
      <c r="C1256" s="246"/>
      <c r="D1256" s="246"/>
      <c r="E1256" s="246"/>
      <c r="F1256" s="246"/>
      <c r="G1256" s="246"/>
    </row>
    <row r="1257" spans="1:7" x14ac:dyDescent="0.3">
      <c r="A1257" s="240" t="s">
        <v>977</v>
      </c>
      <c r="B1257" s="244"/>
      <c r="C1257" s="245"/>
      <c r="D1257" s="245"/>
      <c r="E1257" s="245"/>
      <c r="F1257" s="245"/>
      <c r="G1257" s="245"/>
    </row>
    <row r="1258" spans="1:7" x14ac:dyDescent="0.3">
      <c r="A1258" s="240"/>
    </row>
    <row r="1259" spans="1:7" x14ac:dyDescent="0.3">
      <c r="A1259" s="240" t="s">
        <v>422</v>
      </c>
    </row>
    <row r="1260" spans="1:7" x14ac:dyDescent="0.3">
      <c r="A1260" s="240" t="s">
        <v>346</v>
      </c>
      <c r="B1260" s="244"/>
      <c r="C1260" s="245"/>
      <c r="D1260" s="245"/>
      <c r="E1260" s="245"/>
      <c r="F1260" s="245"/>
      <c r="G1260" s="245"/>
    </row>
    <row r="1261" spans="1:7" x14ac:dyDescent="0.3">
      <c r="A1261" s="240" t="s">
        <v>1632</v>
      </c>
      <c r="B1261" s="240" t="s">
        <v>1633</v>
      </c>
      <c r="C1261" s="245"/>
      <c r="D1261" s="245"/>
      <c r="E1261" s="245"/>
      <c r="F1261" s="245"/>
      <c r="G1261" s="245"/>
    </row>
    <row r="1262" spans="1:7" x14ac:dyDescent="0.3">
      <c r="A1262" s="240" t="s">
        <v>1634</v>
      </c>
      <c r="B1262" s="240" t="s">
        <v>244</v>
      </c>
      <c r="C1262" s="246"/>
      <c r="D1262" s="246"/>
      <c r="E1262" s="246"/>
      <c r="F1262" s="246"/>
      <c r="G1262" s="246"/>
    </row>
    <row r="1263" spans="1:7" x14ac:dyDescent="0.3">
      <c r="A1263" s="240" t="s">
        <v>558</v>
      </c>
      <c r="B1263" s="244"/>
      <c r="C1263" s="245"/>
      <c r="D1263" s="245"/>
      <c r="E1263" s="245"/>
      <c r="F1263" s="245"/>
      <c r="G1263" s="245"/>
    </row>
    <row r="1264" spans="1:7" x14ac:dyDescent="0.3">
      <c r="A1264" s="240"/>
      <c r="B1264" s="245"/>
      <c r="C1264" s="245"/>
      <c r="D1264" s="245"/>
      <c r="E1264" s="245"/>
      <c r="F1264" s="245"/>
      <c r="G1264" s="245"/>
    </row>
    <row r="1265" spans="1:7" x14ac:dyDescent="0.3">
      <c r="A1265" s="240" t="s">
        <v>351</v>
      </c>
      <c r="B1265" s="244"/>
      <c r="C1265" s="245"/>
      <c r="D1265" s="245"/>
      <c r="E1265" s="245"/>
      <c r="F1265" s="245"/>
      <c r="G1265" s="245"/>
    </row>
    <row r="1266" spans="1:7" x14ac:dyDescent="0.3">
      <c r="A1266" s="240" t="s">
        <v>1635</v>
      </c>
      <c r="B1266" s="240" t="s">
        <v>800</v>
      </c>
      <c r="C1266" s="246"/>
      <c r="D1266" s="246"/>
      <c r="E1266" s="246"/>
      <c r="F1266" s="246"/>
      <c r="G1266" s="246"/>
    </row>
    <row r="1267" spans="1:7" x14ac:dyDescent="0.3">
      <c r="A1267" s="240" t="s">
        <v>723</v>
      </c>
      <c r="B1267" s="244"/>
      <c r="C1267" s="245"/>
      <c r="D1267" s="245"/>
      <c r="E1267" s="245"/>
      <c r="F1267" s="245"/>
      <c r="G1267" s="245"/>
    </row>
    <row r="1268" spans="1:7" x14ac:dyDescent="0.3">
      <c r="A1268" s="240"/>
      <c r="B1268" s="245"/>
      <c r="C1268" s="245"/>
      <c r="D1268" s="245"/>
      <c r="E1268" s="245"/>
      <c r="F1268" s="245"/>
      <c r="G1268" s="245"/>
    </row>
    <row r="1269" spans="1:7" x14ac:dyDescent="0.3">
      <c r="A1269" s="240" t="s">
        <v>367</v>
      </c>
      <c r="B1269" s="244"/>
      <c r="C1269" s="245"/>
      <c r="D1269" s="245"/>
      <c r="E1269" s="245"/>
      <c r="F1269" s="245"/>
      <c r="G1269" s="245"/>
    </row>
    <row r="1270" spans="1:7" x14ac:dyDescent="0.3">
      <c r="A1270" s="240" t="s">
        <v>1636</v>
      </c>
      <c r="B1270" s="240" t="s">
        <v>53</v>
      </c>
      <c r="C1270" s="246"/>
      <c r="D1270" s="246"/>
      <c r="E1270" s="246"/>
      <c r="F1270" s="246"/>
      <c r="G1270" s="246"/>
    </row>
    <row r="1271" spans="1:7" x14ac:dyDescent="0.3">
      <c r="A1271" s="240" t="s">
        <v>1135</v>
      </c>
      <c r="B1271" s="244"/>
      <c r="C1271" s="245"/>
      <c r="D1271" s="245"/>
      <c r="E1271" s="245"/>
      <c r="F1271" s="245"/>
      <c r="G1271" s="245"/>
    </row>
    <row r="1272" spans="1:7" x14ac:dyDescent="0.3">
      <c r="A1272" s="240"/>
      <c r="B1272" s="245"/>
      <c r="C1272" s="245"/>
      <c r="D1272" s="245"/>
      <c r="E1272" s="245"/>
      <c r="F1272" s="245"/>
      <c r="G1272" s="245"/>
    </row>
    <row r="1273" spans="1:7" x14ac:dyDescent="0.3">
      <c r="A1273" s="240" t="s">
        <v>370</v>
      </c>
      <c r="B1273" s="244"/>
      <c r="C1273" s="245"/>
      <c r="D1273" s="245"/>
      <c r="E1273" s="245"/>
      <c r="F1273" s="245"/>
      <c r="G1273" s="245"/>
    </row>
    <row r="1274" spans="1:7" x14ac:dyDescent="0.3">
      <c r="A1274" s="240" t="s">
        <v>1637</v>
      </c>
      <c r="B1274" s="240" t="s">
        <v>53</v>
      </c>
      <c r="C1274" s="245"/>
      <c r="D1274" s="245"/>
      <c r="E1274" s="245"/>
      <c r="F1274" s="245"/>
      <c r="G1274" s="245"/>
    </row>
    <row r="1275" spans="1:7" x14ac:dyDescent="0.3">
      <c r="A1275" s="240" t="s">
        <v>1638</v>
      </c>
      <c r="B1275" s="240" t="s">
        <v>1639</v>
      </c>
      <c r="C1275" s="246"/>
      <c r="D1275" s="246"/>
      <c r="E1275" s="246"/>
      <c r="F1275" s="246"/>
      <c r="G1275" s="246"/>
    </row>
    <row r="1276" spans="1:7" x14ac:dyDescent="0.3">
      <c r="A1276" s="240" t="s">
        <v>1225</v>
      </c>
      <c r="B1276" s="244"/>
      <c r="C1276" s="245"/>
      <c r="D1276" s="245"/>
      <c r="E1276" s="245"/>
      <c r="F1276" s="245"/>
      <c r="G1276" s="245"/>
    </row>
    <row r="1277" spans="1:7" x14ac:dyDescent="0.3">
      <c r="C1277" s="247"/>
      <c r="D1277" s="247"/>
      <c r="E1277" s="247"/>
      <c r="F1277" s="247"/>
      <c r="G1277" s="247"/>
    </row>
    <row r="1278" spans="1:7" x14ac:dyDescent="0.3">
      <c r="A1278" s="240" t="s">
        <v>1640</v>
      </c>
      <c r="B1278" s="244"/>
      <c r="C1278" s="245"/>
      <c r="D1278" s="245"/>
      <c r="E1278" s="245"/>
      <c r="F1278" s="245"/>
      <c r="G1278" s="245"/>
    </row>
    <row r="1280" spans="1:7" x14ac:dyDescent="0.3">
      <c r="A1280" s="240" t="s">
        <v>975</v>
      </c>
      <c r="B1280" s="244"/>
      <c r="C1280" s="245"/>
      <c r="D1280" s="245"/>
      <c r="E1280" s="245"/>
      <c r="F1280" s="245"/>
      <c r="G1280" s="245"/>
    </row>
    <row r="1281" spans="1:7" x14ac:dyDescent="0.3">
      <c r="A1281" s="240" t="s">
        <v>976</v>
      </c>
      <c r="B1281" s="244"/>
      <c r="C1281" s="246"/>
      <c r="D1281" s="246"/>
      <c r="E1281" s="246"/>
      <c r="F1281" s="246"/>
      <c r="G1281" s="246"/>
    </row>
    <row r="1282" spans="1:7" x14ac:dyDescent="0.3">
      <c r="A1282" s="240" t="s">
        <v>977</v>
      </c>
      <c r="B1282" s="244"/>
      <c r="C1282" s="245"/>
      <c r="D1282" s="245"/>
      <c r="E1282" s="245"/>
      <c r="F1282" s="245"/>
      <c r="G1282" s="245"/>
    </row>
    <row r="1283" spans="1:7" x14ac:dyDescent="0.3">
      <c r="A1283" s="240"/>
    </row>
    <row r="1284" spans="1:7" x14ac:dyDescent="0.3">
      <c r="A1284" s="240" t="s">
        <v>430</v>
      </c>
    </row>
    <row r="1285" spans="1:7" x14ac:dyDescent="0.3">
      <c r="A1285" s="240" t="s">
        <v>346</v>
      </c>
      <c r="B1285" s="244"/>
      <c r="C1285" s="245"/>
      <c r="D1285" s="245"/>
      <c r="E1285" s="245"/>
      <c r="F1285" s="245"/>
      <c r="G1285" s="245"/>
    </row>
    <row r="1286" spans="1:7" x14ac:dyDescent="0.3">
      <c r="A1286" s="240" t="s">
        <v>1641</v>
      </c>
      <c r="B1286" s="240" t="s">
        <v>713</v>
      </c>
      <c r="C1286" s="246"/>
      <c r="D1286" s="246"/>
      <c r="E1286" s="246"/>
      <c r="F1286" s="246"/>
      <c r="G1286" s="246"/>
    </row>
    <row r="1287" spans="1:7" x14ac:dyDescent="0.3">
      <c r="A1287" s="240" t="s">
        <v>558</v>
      </c>
      <c r="B1287" s="244"/>
      <c r="C1287" s="245"/>
      <c r="D1287" s="245"/>
      <c r="E1287" s="245"/>
      <c r="F1287" s="245"/>
      <c r="G1287" s="245"/>
    </row>
    <row r="1288" spans="1:7" x14ac:dyDescent="0.3">
      <c r="C1288" s="247"/>
      <c r="D1288" s="247"/>
      <c r="E1288" s="247"/>
      <c r="F1288" s="247"/>
      <c r="G1288" s="247"/>
    </row>
    <row r="1289" spans="1:7" x14ac:dyDescent="0.3">
      <c r="A1289" s="240" t="s">
        <v>1642</v>
      </c>
      <c r="B1289" s="244"/>
      <c r="C1289" s="245"/>
      <c r="D1289" s="245"/>
      <c r="E1289" s="245"/>
      <c r="F1289" s="245"/>
      <c r="G1289" s="245"/>
    </row>
    <row r="1290" spans="1:7" x14ac:dyDescent="0.3">
      <c r="A1290" s="240"/>
      <c r="B1290" s="245"/>
      <c r="C1290" s="245"/>
      <c r="D1290" s="245"/>
      <c r="E1290" s="245"/>
      <c r="F1290" s="245"/>
      <c r="G1290" s="245"/>
    </row>
    <row r="1291" spans="1:7" x14ac:dyDescent="0.3">
      <c r="A1291" s="240" t="s">
        <v>975</v>
      </c>
      <c r="B1291" s="244"/>
      <c r="C1291" s="245"/>
      <c r="D1291" s="245"/>
      <c r="E1291" s="245"/>
      <c r="F1291" s="245"/>
      <c r="G1291" s="245"/>
    </row>
    <row r="1292" spans="1:7" x14ac:dyDescent="0.3">
      <c r="A1292" s="240" t="s">
        <v>976</v>
      </c>
      <c r="B1292" s="244"/>
      <c r="C1292" s="246"/>
      <c r="D1292" s="246"/>
      <c r="E1292" s="246"/>
      <c r="F1292" s="246"/>
      <c r="G1292" s="246"/>
    </row>
    <row r="1293" spans="1:7" x14ac:dyDescent="0.3">
      <c r="A1293" s="240" t="s">
        <v>977</v>
      </c>
      <c r="B1293" s="244"/>
      <c r="C1293" s="245"/>
      <c r="D1293" s="245"/>
      <c r="E1293" s="245"/>
      <c r="F1293" s="245"/>
      <c r="G1293" s="245"/>
    </row>
    <row r="1294" spans="1:7" x14ac:dyDescent="0.3">
      <c r="A1294" s="240"/>
    </row>
    <row r="1295" spans="1:7" x14ac:dyDescent="0.3">
      <c r="A1295" s="240" t="s">
        <v>433</v>
      </c>
    </row>
    <row r="1296" spans="1:7" x14ac:dyDescent="0.3">
      <c r="A1296" s="240" t="s">
        <v>367</v>
      </c>
      <c r="B1296" s="244"/>
      <c r="C1296" s="245"/>
      <c r="D1296" s="245"/>
      <c r="E1296" s="245"/>
      <c r="F1296" s="245"/>
      <c r="G1296" s="245"/>
    </row>
    <row r="1297" spans="1:7" x14ac:dyDescent="0.3">
      <c r="A1297" s="240" t="s">
        <v>1643</v>
      </c>
      <c r="B1297" s="240" t="s">
        <v>53</v>
      </c>
      <c r="C1297" s="246"/>
      <c r="D1297" s="246"/>
      <c r="E1297" s="246"/>
      <c r="F1297" s="246"/>
      <c r="G1297" s="246"/>
    </row>
    <row r="1298" spans="1:7" x14ac:dyDescent="0.3">
      <c r="A1298" s="240" t="s">
        <v>1135</v>
      </c>
      <c r="B1298" s="244"/>
      <c r="C1298" s="245"/>
      <c r="D1298" s="245"/>
      <c r="E1298" s="245"/>
      <c r="F1298" s="245"/>
      <c r="G1298" s="245"/>
    </row>
    <row r="1299" spans="1:7" x14ac:dyDescent="0.3">
      <c r="C1299" s="247"/>
      <c r="D1299" s="247"/>
      <c r="E1299" s="247"/>
      <c r="F1299" s="247"/>
      <c r="G1299" s="247"/>
    </row>
    <row r="1300" spans="1:7" x14ac:dyDescent="0.3">
      <c r="A1300" s="240" t="s">
        <v>1644</v>
      </c>
      <c r="B1300" s="244"/>
      <c r="C1300" s="245"/>
      <c r="D1300" s="245"/>
      <c r="E1300" s="245"/>
      <c r="F1300" s="245"/>
      <c r="G1300" s="245"/>
    </row>
    <row r="1301" spans="1:7" x14ac:dyDescent="0.3">
      <c r="A1301" s="240"/>
    </row>
    <row r="1302" spans="1:7" x14ac:dyDescent="0.3">
      <c r="A1302" s="240" t="s">
        <v>975</v>
      </c>
      <c r="B1302" s="244"/>
      <c r="C1302" s="245"/>
      <c r="D1302" s="245"/>
      <c r="E1302" s="245"/>
      <c r="F1302" s="245"/>
      <c r="G1302" s="245"/>
    </row>
    <row r="1303" spans="1:7" x14ac:dyDescent="0.3">
      <c r="A1303" s="240" t="s">
        <v>976</v>
      </c>
      <c r="B1303" s="244"/>
      <c r="C1303" s="246"/>
      <c r="D1303" s="246"/>
      <c r="E1303" s="246"/>
      <c r="F1303" s="246"/>
      <c r="G1303" s="246"/>
    </row>
    <row r="1304" spans="1:7" x14ac:dyDescent="0.3">
      <c r="A1304" s="240" t="s">
        <v>977</v>
      </c>
      <c r="B1304" s="244"/>
      <c r="C1304" s="245"/>
      <c r="D1304" s="245"/>
      <c r="E1304" s="245"/>
      <c r="F1304" s="245"/>
      <c r="G1304" s="245"/>
    </row>
    <row r="1305" spans="1:7" x14ac:dyDescent="0.3">
      <c r="A1305" s="240"/>
    </row>
    <row r="1306" spans="1:7" x14ac:dyDescent="0.3">
      <c r="A1306" s="240" t="s">
        <v>436</v>
      </c>
    </row>
    <row r="1307" spans="1:7" x14ac:dyDescent="0.3">
      <c r="A1307" s="240" t="s">
        <v>370</v>
      </c>
      <c r="B1307" s="244"/>
      <c r="C1307" s="245"/>
      <c r="D1307" s="245"/>
      <c r="E1307" s="245"/>
      <c r="F1307" s="245"/>
      <c r="G1307" s="245"/>
    </row>
    <row r="1308" spans="1:7" x14ac:dyDescent="0.3">
      <c r="A1308" s="240" t="s">
        <v>1645</v>
      </c>
      <c r="B1308" s="240" t="s">
        <v>1646</v>
      </c>
      <c r="C1308" s="246"/>
      <c r="D1308" s="246"/>
      <c r="E1308" s="246"/>
      <c r="F1308" s="246"/>
      <c r="G1308" s="246"/>
    </row>
    <row r="1309" spans="1:7" x14ac:dyDescent="0.3">
      <c r="A1309" s="240" t="s">
        <v>1225</v>
      </c>
      <c r="B1309" s="244"/>
      <c r="C1309" s="245"/>
      <c r="D1309" s="245"/>
      <c r="E1309" s="245"/>
      <c r="F1309" s="245"/>
      <c r="G1309" s="245"/>
    </row>
    <row r="1310" spans="1:7" x14ac:dyDescent="0.3">
      <c r="C1310" s="247"/>
      <c r="D1310" s="247"/>
      <c r="E1310" s="247"/>
      <c r="F1310" s="247"/>
      <c r="G1310" s="247"/>
    </row>
    <row r="1311" spans="1:7" x14ac:dyDescent="0.3">
      <c r="A1311" s="240" t="s">
        <v>1647</v>
      </c>
      <c r="B1311" s="244"/>
      <c r="C1311" s="245"/>
      <c r="D1311" s="245"/>
      <c r="E1311" s="245"/>
      <c r="F1311" s="245"/>
      <c r="G1311" s="245"/>
    </row>
    <row r="1312" spans="1:7" x14ac:dyDescent="0.3">
      <c r="A1312" s="240"/>
      <c r="B1312" s="245"/>
      <c r="C1312" s="245"/>
      <c r="D1312" s="245"/>
      <c r="E1312" s="245"/>
      <c r="F1312" s="245"/>
      <c r="G1312" s="245"/>
    </row>
    <row r="1313" spans="1:7" x14ac:dyDescent="0.3">
      <c r="A1313" s="240" t="s">
        <v>975</v>
      </c>
      <c r="B1313" s="244"/>
      <c r="C1313" s="245"/>
      <c r="D1313" s="245"/>
      <c r="E1313" s="245"/>
      <c r="F1313" s="245"/>
      <c r="G1313" s="245"/>
    </row>
    <row r="1314" spans="1:7" x14ac:dyDescent="0.3">
      <c r="A1314" s="240" t="s">
        <v>976</v>
      </c>
      <c r="B1314" s="244"/>
      <c r="C1314" s="246"/>
      <c r="D1314" s="246"/>
      <c r="E1314" s="246"/>
      <c r="F1314" s="246"/>
      <c r="G1314" s="246"/>
    </row>
    <row r="1315" spans="1:7" x14ac:dyDescent="0.3">
      <c r="A1315" s="240" t="s">
        <v>977</v>
      </c>
      <c r="B1315" s="244"/>
      <c r="C1315" s="245"/>
      <c r="D1315" s="245"/>
      <c r="E1315" s="245"/>
      <c r="F1315" s="245"/>
      <c r="G1315" s="245"/>
    </row>
    <row r="1316" spans="1:7" x14ac:dyDescent="0.3">
      <c r="A1316" s="240"/>
    </row>
    <row r="1317" spans="1:7" x14ac:dyDescent="0.3">
      <c r="A1317" s="244"/>
    </row>
    <row r="1318" spans="1:7" x14ac:dyDescent="0.3">
      <c r="A1318" s="240"/>
      <c r="B1318" s="245"/>
      <c r="C1318" s="245"/>
      <c r="D1318" s="245"/>
      <c r="E1318" s="245"/>
      <c r="F1318" s="245"/>
      <c r="G1318" s="245"/>
    </row>
    <row r="1319" spans="1:7" x14ac:dyDescent="0.3">
      <c r="A1319" s="240" t="s">
        <v>1648</v>
      </c>
      <c r="B1319" s="244"/>
      <c r="C1319" s="245"/>
      <c r="D1319" s="245"/>
      <c r="E1319" s="245"/>
      <c r="F1319" s="245"/>
      <c r="G1319" s="245"/>
    </row>
    <row r="1320" spans="1:7" x14ac:dyDescent="0.3">
      <c r="A1320" s="240" t="s">
        <v>1649</v>
      </c>
      <c r="B1320" s="244"/>
      <c r="C1320" s="246"/>
      <c r="D1320" s="246"/>
      <c r="E1320" s="246"/>
      <c r="F1320" s="246"/>
      <c r="G1320" s="246"/>
    </row>
    <row r="1321" spans="1:7" x14ac:dyDescent="0.3">
      <c r="A1321" s="240" t="s">
        <v>977</v>
      </c>
      <c r="B1321" s="244"/>
      <c r="C1321" s="245"/>
      <c r="D1321" s="245"/>
      <c r="E1321" s="245"/>
      <c r="F1321" s="245"/>
      <c r="G1321" s="245"/>
    </row>
    <row r="1322" spans="1:7" x14ac:dyDescent="0.3">
      <c r="A1322" s="240" t="s">
        <v>347</v>
      </c>
      <c r="B1322" s="245">
        <v>0</v>
      </c>
      <c r="C1322" s="245"/>
      <c r="D1322" s="245"/>
      <c r="E1322" s="245"/>
      <c r="F1322" s="245"/>
      <c r="G1322" s="245"/>
    </row>
    <row r="1323" spans="1:7" x14ac:dyDescent="0.3">
      <c r="A1323" s="240" t="s">
        <v>380</v>
      </c>
    </row>
    <row r="1324" spans="1:7" x14ac:dyDescent="0.3">
      <c r="A1324" s="240" t="s">
        <v>347</v>
      </c>
      <c r="B1324" s="245">
        <v>0</v>
      </c>
      <c r="C1324" s="245"/>
      <c r="D1324" s="245"/>
      <c r="E1324" s="245"/>
      <c r="F1324" s="245"/>
      <c r="G1324" s="245"/>
    </row>
    <row r="1325" spans="1:7" x14ac:dyDescent="0.3">
      <c r="A1325" s="240" t="s">
        <v>381</v>
      </c>
    </row>
    <row r="1326" spans="1:7" x14ac:dyDescent="0.3">
      <c r="A1326" s="240" t="s">
        <v>347</v>
      </c>
      <c r="B1326" s="245">
        <v>0</v>
      </c>
      <c r="C1326" s="245"/>
      <c r="D1326" s="245"/>
      <c r="E1326" s="245"/>
      <c r="F1326" s="245"/>
      <c r="G1326" s="245"/>
    </row>
    <row r="1327" spans="1:7" x14ac:dyDescent="0.3">
      <c r="A1327" s="240" t="s">
        <v>368</v>
      </c>
    </row>
    <row r="1328" spans="1:7" x14ac:dyDescent="0.3">
      <c r="A1328" s="240" t="s">
        <v>347</v>
      </c>
      <c r="B1328" s="245">
        <v>769</v>
      </c>
      <c r="C1328" s="245"/>
      <c r="D1328" s="245"/>
      <c r="E1328" s="245"/>
      <c r="F1328" s="245"/>
      <c r="G1328" s="245"/>
    </row>
    <row r="1330" spans="1:7" x14ac:dyDescent="0.3">
      <c r="A1330" s="240" t="s">
        <v>382</v>
      </c>
    </row>
    <row r="1331" spans="1:7" x14ac:dyDescent="0.3">
      <c r="A1331" s="240" t="s">
        <v>383</v>
      </c>
    </row>
    <row r="1332" spans="1:7" x14ac:dyDescent="0.3">
      <c r="A1332" s="240" t="s">
        <v>347</v>
      </c>
      <c r="B1332" s="245">
        <v>127925</v>
      </c>
      <c r="C1332" s="245"/>
      <c r="D1332" s="245"/>
      <c r="E1332" s="245"/>
      <c r="F1332" s="245"/>
      <c r="G1332" s="245"/>
    </row>
    <row r="1333" spans="1:7" x14ac:dyDescent="0.3">
      <c r="A1333" s="240" t="s">
        <v>384</v>
      </c>
    </row>
    <row r="1334" spans="1:7" x14ac:dyDescent="0.3">
      <c r="A1334" s="240" t="s">
        <v>347</v>
      </c>
      <c r="B1334" s="245">
        <v>127925</v>
      </c>
      <c r="C1334" s="245"/>
      <c r="D1334" s="245"/>
      <c r="E1334" s="245"/>
      <c r="F1334" s="245"/>
      <c r="G1334" s="245"/>
    </row>
    <row r="1336" spans="1:7" x14ac:dyDescent="0.3">
      <c r="A1336" s="240" t="s">
        <v>385</v>
      </c>
    </row>
    <row r="1337" spans="1:7" x14ac:dyDescent="0.3">
      <c r="A1337" s="240" t="s">
        <v>347</v>
      </c>
      <c r="B1337" s="245">
        <v>85490</v>
      </c>
      <c r="C1337" s="245"/>
      <c r="D1337" s="245"/>
      <c r="E1337" s="245"/>
      <c r="F1337" s="245"/>
      <c r="G1337" s="245"/>
    </row>
    <row r="1339" spans="1:7" x14ac:dyDescent="0.3">
      <c r="A1339" s="240" t="s">
        <v>386</v>
      </c>
    </row>
    <row r="1340" spans="1:7" x14ac:dyDescent="0.3">
      <c r="A1340" s="240" t="s">
        <v>349</v>
      </c>
    </row>
    <row r="1341" spans="1:7" x14ac:dyDescent="0.3">
      <c r="A1341" s="240" t="s">
        <v>387</v>
      </c>
    </row>
    <row r="1342" spans="1:7" x14ac:dyDescent="0.3">
      <c r="A1342" s="240" t="s">
        <v>347</v>
      </c>
      <c r="B1342" s="245">
        <v>149</v>
      </c>
      <c r="C1342" s="245"/>
      <c r="D1342" s="245"/>
      <c r="E1342" s="245"/>
      <c r="F1342" s="245"/>
      <c r="G1342" s="245"/>
    </row>
    <row r="1343" spans="1:7" x14ac:dyDescent="0.3">
      <c r="A1343" s="240" t="s">
        <v>350</v>
      </c>
    </row>
    <row r="1344" spans="1:7" x14ac:dyDescent="0.3">
      <c r="A1344" s="240" t="s">
        <v>347</v>
      </c>
      <c r="B1344" s="245">
        <v>149</v>
      </c>
      <c r="C1344" s="245"/>
      <c r="D1344" s="245"/>
      <c r="E1344" s="245"/>
      <c r="F1344" s="245"/>
      <c r="G1344" s="245"/>
    </row>
    <row r="1346" spans="1:7" x14ac:dyDescent="0.3">
      <c r="A1346" s="240" t="s">
        <v>353</v>
      </c>
    </row>
    <row r="1347" spans="1:7" x14ac:dyDescent="0.3">
      <c r="A1347" s="240" t="s">
        <v>388</v>
      </c>
    </row>
    <row r="1348" spans="1:7" x14ac:dyDescent="0.3">
      <c r="A1348" s="240" t="s">
        <v>347</v>
      </c>
      <c r="B1348" s="245">
        <v>304</v>
      </c>
      <c r="C1348" s="245"/>
      <c r="D1348" s="245"/>
      <c r="E1348" s="245"/>
      <c r="F1348" s="245"/>
      <c r="G1348" s="245"/>
    </row>
    <row r="1349" spans="1:7" x14ac:dyDescent="0.3">
      <c r="A1349" s="240" t="s">
        <v>354</v>
      </c>
    </row>
    <row r="1350" spans="1:7" x14ac:dyDescent="0.3">
      <c r="A1350" s="240" t="s">
        <v>347</v>
      </c>
      <c r="B1350" s="245">
        <v>304</v>
      </c>
      <c r="C1350" s="245"/>
      <c r="D1350" s="245"/>
      <c r="E1350" s="245"/>
      <c r="F1350" s="245"/>
      <c r="G1350" s="245"/>
    </row>
    <row r="1352" spans="1:7" x14ac:dyDescent="0.3">
      <c r="A1352" s="240" t="s">
        <v>356</v>
      </c>
    </row>
    <row r="1353" spans="1:7" x14ac:dyDescent="0.3">
      <c r="A1353" s="240" t="s">
        <v>389</v>
      </c>
    </row>
    <row r="1354" spans="1:7" x14ac:dyDescent="0.3">
      <c r="A1354" s="240" t="s">
        <v>347</v>
      </c>
      <c r="B1354" s="245">
        <v>0</v>
      </c>
      <c r="C1354" s="245"/>
      <c r="D1354" s="245"/>
      <c r="E1354" s="245"/>
      <c r="F1354" s="245"/>
      <c r="G1354" s="245"/>
    </row>
    <row r="1355" spans="1:7" x14ac:dyDescent="0.3">
      <c r="A1355" s="240" t="s">
        <v>390</v>
      </c>
    </row>
    <row r="1356" spans="1:7" x14ac:dyDescent="0.3">
      <c r="A1356" s="240" t="s">
        <v>347</v>
      </c>
      <c r="B1356" s="245">
        <v>644</v>
      </c>
      <c r="C1356" s="245"/>
      <c r="D1356" s="245"/>
      <c r="E1356" s="245"/>
      <c r="F1356" s="245"/>
      <c r="G1356" s="245"/>
    </row>
    <row r="1357" spans="1:7" x14ac:dyDescent="0.3">
      <c r="A1357" s="240" t="s">
        <v>391</v>
      </c>
    </row>
    <row r="1358" spans="1:7" x14ac:dyDescent="0.3">
      <c r="A1358" s="240" t="s">
        <v>347</v>
      </c>
      <c r="B1358" s="245">
        <v>0</v>
      </c>
      <c r="C1358" s="245"/>
      <c r="D1358" s="245"/>
      <c r="E1358" s="245"/>
      <c r="F1358" s="245"/>
      <c r="G1358" s="245"/>
    </row>
    <row r="1359" spans="1:7" x14ac:dyDescent="0.3">
      <c r="A1359" s="240" t="s">
        <v>392</v>
      </c>
    </row>
    <row r="1360" spans="1:7" x14ac:dyDescent="0.3">
      <c r="A1360" s="240" t="s">
        <v>347</v>
      </c>
      <c r="B1360" s="245">
        <v>0</v>
      </c>
      <c r="C1360" s="245"/>
      <c r="D1360" s="245"/>
      <c r="E1360" s="245"/>
      <c r="F1360" s="245"/>
      <c r="G1360" s="245"/>
    </row>
    <row r="1361" spans="1:7" x14ac:dyDescent="0.3">
      <c r="A1361" s="240" t="s">
        <v>393</v>
      </c>
    </row>
    <row r="1362" spans="1:7" x14ac:dyDescent="0.3">
      <c r="A1362" s="240" t="s">
        <v>347</v>
      </c>
      <c r="B1362" s="245">
        <v>0</v>
      </c>
      <c r="C1362" s="245"/>
      <c r="D1362" s="245"/>
      <c r="E1362" s="245"/>
      <c r="F1362" s="245"/>
      <c r="G1362" s="245"/>
    </row>
    <row r="1363" spans="1:7" x14ac:dyDescent="0.3">
      <c r="A1363" s="240" t="s">
        <v>394</v>
      </c>
    </row>
    <row r="1364" spans="1:7" x14ac:dyDescent="0.3">
      <c r="A1364" s="240" t="s">
        <v>347</v>
      </c>
      <c r="B1364" s="245">
        <v>218</v>
      </c>
      <c r="C1364" s="245"/>
      <c r="D1364" s="245"/>
      <c r="E1364" s="245"/>
      <c r="F1364" s="245"/>
      <c r="G1364" s="245"/>
    </row>
    <row r="1365" spans="1:7" x14ac:dyDescent="0.3">
      <c r="A1365" s="240" t="s">
        <v>395</v>
      </c>
    </row>
    <row r="1366" spans="1:7" x14ac:dyDescent="0.3">
      <c r="A1366" s="240" t="s">
        <v>347</v>
      </c>
      <c r="B1366" s="245">
        <v>0</v>
      </c>
      <c r="C1366" s="245"/>
      <c r="D1366" s="245"/>
      <c r="E1366" s="245"/>
      <c r="F1366" s="245"/>
      <c r="G1366" s="245"/>
    </row>
    <row r="1367" spans="1:7" x14ac:dyDescent="0.3">
      <c r="A1367" s="240" t="s">
        <v>396</v>
      </c>
    </row>
    <row r="1368" spans="1:7" x14ac:dyDescent="0.3">
      <c r="A1368" s="240" t="s">
        <v>347</v>
      </c>
      <c r="B1368" s="245">
        <v>0</v>
      </c>
      <c r="C1368" s="245"/>
      <c r="D1368" s="245"/>
      <c r="E1368" s="245"/>
      <c r="F1368" s="245"/>
      <c r="G1368" s="245"/>
    </row>
    <row r="1369" spans="1:7" x14ac:dyDescent="0.3">
      <c r="A1369" s="240" t="s">
        <v>357</v>
      </c>
    </row>
    <row r="1370" spans="1:7" x14ac:dyDescent="0.3">
      <c r="A1370" s="240" t="s">
        <v>347</v>
      </c>
      <c r="B1370" s="245">
        <v>862</v>
      </c>
      <c r="C1370" s="245"/>
      <c r="D1370" s="245"/>
      <c r="E1370" s="245"/>
      <c r="F1370" s="245"/>
      <c r="G1370" s="245"/>
    </row>
    <row r="1372" spans="1:7" x14ac:dyDescent="0.3">
      <c r="A1372" s="240" t="s">
        <v>397</v>
      </c>
    </row>
    <row r="1373" spans="1:7" x14ac:dyDescent="0.3">
      <c r="A1373" s="240" t="s">
        <v>347</v>
      </c>
      <c r="B1373" s="245">
        <v>1315</v>
      </c>
      <c r="C1373" s="245"/>
      <c r="D1373" s="245"/>
      <c r="E1373" s="245"/>
      <c r="F1373" s="245"/>
      <c r="G1373" s="245"/>
    </row>
    <row r="1375" spans="1:7" x14ac:dyDescent="0.3">
      <c r="A1375" s="240" t="s">
        <v>398</v>
      </c>
    </row>
    <row r="1376" spans="1:7" x14ac:dyDescent="0.3">
      <c r="A1376" s="240" t="s">
        <v>346</v>
      </c>
    </row>
    <row r="1377" spans="1:7" x14ac:dyDescent="0.3">
      <c r="A1377" s="240" t="s">
        <v>399</v>
      </c>
    </row>
    <row r="1378" spans="1:7" x14ac:dyDescent="0.3">
      <c r="A1378" s="240" t="s">
        <v>347</v>
      </c>
      <c r="B1378" s="245">
        <v>0</v>
      </c>
      <c r="C1378" s="245"/>
      <c r="D1378" s="245"/>
      <c r="E1378" s="245"/>
      <c r="F1378" s="245"/>
      <c r="G1378" s="245"/>
    </row>
    <row r="1379" spans="1:7" x14ac:dyDescent="0.3">
      <c r="A1379" s="240" t="s">
        <v>400</v>
      </c>
    </row>
    <row r="1380" spans="1:7" x14ac:dyDescent="0.3">
      <c r="A1380" s="240" t="s">
        <v>347</v>
      </c>
      <c r="B1380" s="245">
        <v>-27822</v>
      </c>
      <c r="C1380" s="245"/>
      <c r="D1380" s="245"/>
      <c r="E1380" s="245"/>
      <c r="F1380" s="245"/>
      <c r="G1380" s="245"/>
    </row>
    <row r="1381" spans="1:7" x14ac:dyDescent="0.3">
      <c r="A1381" s="240" t="s">
        <v>348</v>
      </c>
    </row>
    <row r="1382" spans="1:7" x14ac:dyDescent="0.3">
      <c r="A1382" s="240" t="s">
        <v>347</v>
      </c>
      <c r="B1382" s="245">
        <v>27822</v>
      </c>
      <c r="C1382" s="245"/>
      <c r="D1382" s="245"/>
      <c r="E1382" s="245"/>
      <c r="F1382" s="245"/>
      <c r="G1382" s="245"/>
    </row>
    <row r="1384" spans="1:7" x14ac:dyDescent="0.3">
      <c r="A1384" s="240" t="s">
        <v>401</v>
      </c>
    </row>
    <row r="1385" spans="1:7" x14ac:dyDescent="0.3">
      <c r="A1385" s="240" t="s">
        <v>402</v>
      </c>
    </row>
    <row r="1386" spans="1:7" x14ac:dyDescent="0.3">
      <c r="A1386" s="240" t="s">
        <v>347</v>
      </c>
      <c r="B1386" s="245">
        <v>5009</v>
      </c>
      <c r="C1386" s="245"/>
      <c r="D1386" s="245"/>
      <c r="E1386" s="245"/>
      <c r="F1386" s="245"/>
      <c r="G1386" s="245"/>
    </row>
    <row r="1387" spans="1:7" x14ac:dyDescent="0.3">
      <c r="A1387" s="240" t="s">
        <v>403</v>
      </c>
    </row>
    <row r="1388" spans="1:7" x14ac:dyDescent="0.3">
      <c r="A1388" s="240" t="s">
        <v>347</v>
      </c>
      <c r="B1388" s="245">
        <v>0</v>
      </c>
      <c r="C1388" s="245"/>
      <c r="D1388" s="245"/>
      <c r="E1388" s="245"/>
      <c r="F1388" s="245"/>
      <c r="G1388" s="245"/>
    </row>
    <row r="1389" spans="1:7" x14ac:dyDescent="0.3">
      <c r="A1389" s="240" t="s">
        <v>404</v>
      </c>
    </row>
    <row r="1390" spans="1:7" x14ac:dyDescent="0.3">
      <c r="A1390" s="240" t="s">
        <v>347</v>
      </c>
      <c r="B1390" s="245">
        <v>0</v>
      </c>
      <c r="C1390" s="245"/>
      <c r="D1390" s="245"/>
      <c r="E1390" s="245"/>
      <c r="F1390" s="245"/>
      <c r="G1390" s="245"/>
    </row>
    <row r="1391" spans="1:7" x14ac:dyDescent="0.3">
      <c r="A1391" s="240" t="s">
        <v>405</v>
      </c>
    </row>
    <row r="1392" spans="1:7" x14ac:dyDescent="0.3">
      <c r="A1392" s="240" t="s">
        <v>347</v>
      </c>
      <c r="B1392" s="245">
        <v>5009</v>
      </c>
      <c r="C1392" s="245"/>
      <c r="D1392" s="245"/>
      <c r="E1392" s="245"/>
      <c r="F1392" s="245"/>
      <c r="G1392" s="245"/>
    </row>
    <row r="1394" spans="1:7" x14ac:dyDescent="0.3">
      <c r="A1394" s="240" t="s">
        <v>406</v>
      </c>
    </row>
    <row r="1395" spans="1:7" x14ac:dyDescent="0.3">
      <c r="A1395" s="240" t="s">
        <v>407</v>
      </c>
    </row>
    <row r="1396" spans="1:7" x14ac:dyDescent="0.3">
      <c r="A1396" s="240" t="s">
        <v>347</v>
      </c>
      <c r="B1396" s="245">
        <v>0</v>
      </c>
      <c r="C1396" s="245"/>
      <c r="D1396" s="245"/>
      <c r="E1396" s="245"/>
      <c r="F1396" s="245"/>
      <c r="G1396" s="245"/>
    </row>
    <row r="1397" spans="1:7" x14ac:dyDescent="0.3">
      <c r="A1397" s="240" t="s">
        <v>408</v>
      </c>
    </row>
    <row r="1398" spans="1:7" x14ac:dyDescent="0.3">
      <c r="A1398" s="240" t="s">
        <v>347</v>
      </c>
      <c r="B1398" s="245">
        <v>4583</v>
      </c>
      <c r="C1398" s="245"/>
      <c r="D1398" s="245"/>
      <c r="E1398" s="245"/>
      <c r="F1398" s="245"/>
      <c r="G1398" s="245"/>
    </row>
    <row r="1399" spans="1:7" x14ac:dyDescent="0.3">
      <c r="A1399" s="240" t="s">
        <v>409</v>
      </c>
    </row>
    <row r="1400" spans="1:7" x14ac:dyDescent="0.3">
      <c r="A1400" s="240" t="s">
        <v>347</v>
      </c>
      <c r="B1400" s="245">
        <v>0</v>
      </c>
      <c r="C1400" s="245"/>
      <c r="D1400" s="245"/>
      <c r="E1400" s="245"/>
      <c r="F1400" s="245"/>
      <c r="G1400" s="245"/>
    </row>
    <row r="1401" spans="1:7" x14ac:dyDescent="0.3">
      <c r="A1401" s="240" t="s">
        <v>410</v>
      </c>
    </row>
    <row r="1402" spans="1:7" x14ac:dyDescent="0.3">
      <c r="A1402" s="240" t="s">
        <v>347</v>
      </c>
      <c r="B1402" s="245">
        <v>369</v>
      </c>
      <c r="C1402" s="245"/>
      <c r="D1402" s="245"/>
      <c r="E1402" s="245"/>
      <c r="F1402" s="245"/>
      <c r="G1402" s="245"/>
    </row>
    <row r="1403" spans="1:7" x14ac:dyDescent="0.3">
      <c r="A1403" s="240" t="s">
        <v>411</v>
      </c>
    </row>
    <row r="1404" spans="1:7" x14ac:dyDescent="0.3">
      <c r="A1404" s="240" t="s">
        <v>347</v>
      </c>
      <c r="B1404" s="245">
        <v>482</v>
      </c>
      <c r="C1404" s="245"/>
      <c r="D1404" s="245"/>
      <c r="E1404" s="245"/>
      <c r="F1404" s="245"/>
      <c r="G1404" s="245"/>
    </row>
    <row r="1405" spans="1:7" x14ac:dyDescent="0.3">
      <c r="A1405" s="240" t="s">
        <v>412</v>
      </c>
    </row>
    <row r="1406" spans="1:7" x14ac:dyDescent="0.3">
      <c r="A1406" s="240" t="s">
        <v>347</v>
      </c>
      <c r="B1406" s="245">
        <v>780</v>
      </c>
      <c r="C1406" s="245"/>
      <c r="D1406" s="245"/>
      <c r="E1406" s="245"/>
      <c r="F1406" s="245"/>
      <c r="G1406" s="245"/>
    </row>
    <row r="1407" spans="1:7" x14ac:dyDescent="0.3">
      <c r="A1407" s="240" t="s">
        <v>413</v>
      </c>
    </row>
    <row r="1408" spans="1:7" x14ac:dyDescent="0.3">
      <c r="A1408" s="240" t="s">
        <v>347</v>
      </c>
      <c r="B1408" s="245">
        <v>0</v>
      </c>
      <c r="C1408" s="245"/>
      <c r="D1408" s="245"/>
      <c r="E1408" s="245"/>
      <c r="F1408" s="245"/>
      <c r="G1408" s="245"/>
    </row>
    <row r="1409" spans="1:7" x14ac:dyDescent="0.3">
      <c r="A1409" s="240" t="s">
        <v>414</v>
      </c>
    </row>
    <row r="1410" spans="1:7" x14ac:dyDescent="0.3">
      <c r="A1410" s="240" t="s">
        <v>347</v>
      </c>
      <c r="B1410" s="245">
        <v>6214</v>
      </c>
      <c r="C1410" s="245"/>
      <c r="D1410" s="245"/>
      <c r="E1410" s="245"/>
      <c r="F1410" s="245"/>
      <c r="G1410" s="245"/>
    </row>
    <row r="1412" spans="1:7" x14ac:dyDescent="0.3">
      <c r="A1412" s="240" t="s">
        <v>351</v>
      </c>
    </row>
    <row r="1413" spans="1:7" x14ac:dyDescent="0.3">
      <c r="A1413" s="240" t="s">
        <v>415</v>
      </c>
    </row>
    <row r="1414" spans="1:7" x14ac:dyDescent="0.3">
      <c r="A1414" s="240" t="s">
        <v>347</v>
      </c>
      <c r="B1414" s="245">
        <v>0</v>
      </c>
      <c r="C1414" s="245"/>
      <c r="D1414" s="245"/>
      <c r="E1414" s="245"/>
      <c r="F1414" s="245"/>
      <c r="G1414" s="245"/>
    </row>
    <row r="1415" spans="1:7" x14ac:dyDescent="0.3">
      <c r="A1415" s="240" t="s">
        <v>416</v>
      </c>
    </row>
    <row r="1416" spans="1:7" x14ac:dyDescent="0.3">
      <c r="A1416" s="240" t="s">
        <v>347</v>
      </c>
      <c r="B1416" s="245">
        <v>6730</v>
      </c>
      <c r="C1416" s="245"/>
      <c r="D1416" s="245"/>
      <c r="E1416" s="245"/>
      <c r="F1416" s="245"/>
      <c r="G1416" s="245"/>
    </row>
    <row r="1417" spans="1:7" x14ac:dyDescent="0.3">
      <c r="A1417" s="240" t="s">
        <v>417</v>
      </c>
    </row>
    <row r="1418" spans="1:7" x14ac:dyDescent="0.3">
      <c r="A1418" s="240" t="s">
        <v>347</v>
      </c>
      <c r="B1418" s="245">
        <v>0</v>
      </c>
      <c r="C1418" s="245"/>
      <c r="D1418" s="245"/>
      <c r="E1418" s="245"/>
      <c r="F1418" s="245"/>
      <c r="G1418" s="245"/>
    </row>
    <row r="1419" spans="1:7" x14ac:dyDescent="0.3">
      <c r="A1419" s="240" t="s">
        <v>418</v>
      </c>
    </row>
    <row r="1420" spans="1:7" x14ac:dyDescent="0.3">
      <c r="A1420" s="240" t="s">
        <v>347</v>
      </c>
      <c r="B1420" s="245">
        <v>0</v>
      </c>
      <c r="C1420" s="245"/>
      <c r="D1420" s="245"/>
      <c r="E1420" s="245"/>
      <c r="F1420" s="245"/>
      <c r="G1420" s="245"/>
    </row>
    <row r="1421" spans="1:7" x14ac:dyDescent="0.3">
      <c r="A1421" s="240" t="s">
        <v>352</v>
      </c>
    </row>
    <row r="1422" spans="1:7" x14ac:dyDescent="0.3">
      <c r="A1422" s="240" t="s">
        <v>347</v>
      </c>
      <c r="B1422" s="245">
        <v>6730</v>
      </c>
      <c r="C1422" s="245"/>
      <c r="D1422" s="245"/>
      <c r="E1422" s="245"/>
      <c r="F1422" s="245"/>
      <c r="G1422" s="245"/>
    </row>
    <row r="1424" spans="1:7" x14ac:dyDescent="0.3">
      <c r="A1424" s="240" t="s">
        <v>364</v>
      </c>
    </row>
    <row r="1425" spans="1:7" x14ac:dyDescent="0.3">
      <c r="A1425" s="240" t="s">
        <v>419</v>
      </c>
    </row>
    <row r="1426" spans="1:7" x14ac:dyDescent="0.3">
      <c r="A1426" s="240" t="s">
        <v>347</v>
      </c>
      <c r="B1426" s="245">
        <v>48428</v>
      </c>
      <c r="C1426" s="245"/>
      <c r="D1426" s="245"/>
      <c r="E1426" s="245"/>
      <c r="F1426" s="245"/>
      <c r="G1426" s="245"/>
    </row>
    <row r="1427" spans="1:7" x14ac:dyDescent="0.3">
      <c r="A1427" s="240" t="s">
        <v>420</v>
      </c>
    </row>
    <row r="1428" spans="1:7" x14ac:dyDescent="0.3">
      <c r="A1428" s="240" t="s">
        <v>347</v>
      </c>
      <c r="B1428" s="245">
        <v>0</v>
      </c>
      <c r="C1428" s="245"/>
      <c r="D1428" s="245"/>
      <c r="E1428" s="245"/>
      <c r="F1428" s="245"/>
      <c r="G1428" s="245"/>
    </row>
    <row r="1429" spans="1:7" x14ac:dyDescent="0.3">
      <c r="A1429" s="240" t="s">
        <v>365</v>
      </c>
    </row>
    <row r="1430" spans="1:7" x14ac:dyDescent="0.3">
      <c r="A1430" s="240" t="s">
        <v>347</v>
      </c>
      <c r="B1430" s="245">
        <v>48428</v>
      </c>
      <c r="C1430" s="245"/>
      <c r="D1430" s="245"/>
      <c r="E1430" s="245"/>
      <c r="F1430" s="245"/>
      <c r="G1430" s="245"/>
    </row>
    <row r="1432" spans="1:7" x14ac:dyDescent="0.3">
      <c r="A1432" s="240" t="s">
        <v>421</v>
      </c>
    </row>
    <row r="1433" spans="1:7" x14ac:dyDescent="0.3">
      <c r="A1433" s="240" t="s">
        <v>347</v>
      </c>
      <c r="B1433" s="245">
        <v>38559</v>
      </c>
      <c r="C1433" s="245"/>
      <c r="D1433" s="245"/>
      <c r="E1433" s="245"/>
      <c r="F1433" s="245"/>
      <c r="G1433" s="245"/>
    </row>
    <row r="1435" spans="1:7" x14ac:dyDescent="0.3">
      <c r="A1435" s="240" t="s">
        <v>422</v>
      </c>
    </row>
    <row r="1436" spans="1:7" x14ac:dyDescent="0.3">
      <c r="A1436" s="240" t="s">
        <v>346</v>
      </c>
    </row>
    <row r="1437" spans="1:7" x14ac:dyDescent="0.3">
      <c r="A1437" s="240" t="s">
        <v>423</v>
      </c>
    </row>
    <row r="1438" spans="1:7" x14ac:dyDescent="0.3">
      <c r="A1438" s="240" t="s">
        <v>347</v>
      </c>
      <c r="B1438" s="245">
        <v>-59828</v>
      </c>
      <c r="C1438" s="245"/>
      <c r="D1438" s="245"/>
      <c r="E1438" s="245"/>
      <c r="F1438" s="245"/>
      <c r="G1438" s="245"/>
    </row>
    <row r="1439" spans="1:7" x14ac:dyDescent="0.3">
      <c r="A1439" s="240" t="s">
        <v>424</v>
      </c>
    </row>
    <row r="1440" spans="1:7" x14ac:dyDescent="0.3">
      <c r="A1440" s="240" t="s">
        <v>347</v>
      </c>
      <c r="B1440" s="245">
        <v>-54229</v>
      </c>
      <c r="C1440" s="245"/>
      <c r="D1440" s="245"/>
      <c r="E1440" s="245"/>
      <c r="F1440" s="245"/>
      <c r="G1440" s="245"/>
    </row>
    <row r="1441" spans="1:7" x14ac:dyDescent="0.3">
      <c r="A1441" s="240" t="s">
        <v>348</v>
      </c>
    </row>
    <row r="1442" spans="1:7" x14ac:dyDescent="0.3">
      <c r="A1442" s="240" t="s">
        <v>347</v>
      </c>
      <c r="B1442" s="245">
        <v>114057</v>
      </c>
      <c r="C1442" s="245"/>
      <c r="D1442" s="245"/>
      <c r="E1442" s="245"/>
      <c r="F1442" s="245"/>
      <c r="G1442" s="245"/>
    </row>
    <row r="1444" spans="1:7" x14ac:dyDescent="0.3">
      <c r="A1444" s="240" t="s">
        <v>351</v>
      </c>
    </row>
    <row r="1445" spans="1:7" x14ac:dyDescent="0.3">
      <c r="A1445" s="240" t="s">
        <v>425</v>
      </c>
    </row>
    <row r="1446" spans="1:7" x14ac:dyDescent="0.3">
      <c r="A1446" s="240" t="s">
        <v>347</v>
      </c>
      <c r="B1446" s="245">
        <v>8064</v>
      </c>
      <c r="C1446" s="245"/>
      <c r="D1446" s="245"/>
      <c r="E1446" s="245"/>
      <c r="F1446" s="245"/>
      <c r="G1446" s="245"/>
    </row>
    <row r="1447" spans="1:7" x14ac:dyDescent="0.3">
      <c r="A1447" s="240" t="s">
        <v>352</v>
      </c>
    </row>
    <row r="1448" spans="1:7" x14ac:dyDescent="0.3">
      <c r="A1448" s="240" t="s">
        <v>347</v>
      </c>
      <c r="B1448" s="245">
        <v>8064</v>
      </c>
      <c r="C1448" s="245"/>
      <c r="D1448" s="245"/>
      <c r="E1448" s="245"/>
      <c r="F1448" s="245"/>
      <c r="G1448" s="245"/>
    </row>
    <row r="1450" spans="1:7" x14ac:dyDescent="0.3">
      <c r="A1450" s="240" t="s">
        <v>367</v>
      </c>
    </row>
    <row r="1451" spans="1:7" x14ac:dyDescent="0.3">
      <c r="A1451" s="240" t="s">
        <v>426</v>
      </c>
    </row>
    <row r="1452" spans="1:7" x14ac:dyDescent="0.3">
      <c r="A1452" s="240" t="s">
        <v>347</v>
      </c>
      <c r="B1452" s="245">
        <v>30</v>
      </c>
      <c r="C1452" s="245"/>
      <c r="D1452" s="245"/>
      <c r="E1452" s="245"/>
      <c r="F1452" s="245"/>
      <c r="G1452" s="245"/>
    </row>
    <row r="1453" spans="1:7" x14ac:dyDescent="0.3">
      <c r="A1453" s="240" t="s">
        <v>368</v>
      </c>
    </row>
    <row r="1454" spans="1:7" x14ac:dyDescent="0.3">
      <c r="A1454" s="240" t="s">
        <v>347</v>
      </c>
      <c r="B1454" s="245">
        <v>30</v>
      </c>
      <c r="C1454" s="245"/>
      <c r="D1454" s="245"/>
      <c r="E1454" s="245"/>
      <c r="F1454" s="245"/>
      <c r="G1454" s="245"/>
    </row>
    <row r="1456" spans="1:7" x14ac:dyDescent="0.3">
      <c r="A1456" s="240" t="s">
        <v>370</v>
      </c>
    </row>
    <row r="1457" spans="1:7" x14ac:dyDescent="0.3">
      <c r="A1457" s="240" t="s">
        <v>427</v>
      </c>
    </row>
    <row r="1458" spans="1:7" x14ac:dyDescent="0.3">
      <c r="A1458" s="240" t="s">
        <v>347</v>
      </c>
      <c r="B1458" s="245">
        <v>122461</v>
      </c>
      <c r="C1458" s="245"/>
      <c r="D1458" s="245"/>
      <c r="E1458" s="245"/>
      <c r="F1458" s="245"/>
      <c r="G1458" s="245"/>
    </row>
    <row r="1459" spans="1:7" x14ac:dyDescent="0.3">
      <c r="A1459" s="240" t="s">
        <v>428</v>
      </c>
    </row>
    <row r="1460" spans="1:7" x14ac:dyDescent="0.3">
      <c r="A1460" s="240" t="s">
        <v>347</v>
      </c>
      <c r="B1460" s="245">
        <v>9568</v>
      </c>
      <c r="C1460" s="245"/>
      <c r="D1460" s="245"/>
      <c r="E1460" s="245"/>
      <c r="F1460" s="245"/>
      <c r="G1460" s="245"/>
    </row>
    <row r="1461" spans="1:7" x14ac:dyDescent="0.3">
      <c r="A1461" s="240" t="s">
        <v>371</v>
      </c>
    </row>
    <row r="1462" spans="1:7" x14ac:dyDescent="0.3">
      <c r="A1462" s="240" t="s">
        <v>347</v>
      </c>
      <c r="B1462" s="245">
        <v>132029</v>
      </c>
      <c r="C1462" s="245"/>
      <c r="D1462" s="245"/>
      <c r="E1462" s="245"/>
      <c r="F1462" s="245"/>
      <c r="G1462" s="245"/>
    </row>
    <row r="1464" spans="1:7" x14ac:dyDescent="0.3">
      <c r="A1464" s="240" t="s">
        <v>429</v>
      </c>
    </row>
    <row r="1465" spans="1:7" x14ac:dyDescent="0.3">
      <c r="A1465" s="240" t="s">
        <v>347</v>
      </c>
      <c r="B1465" s="245">
        <v>26066</v>
      </c>
      <c r="C1465" s="245"/>
      <c r="D1465" s="245"/>
      <c r="E1465" s="245"/>
      <c r="F1465" s="245"/>
      <c r="G1465" s="245"/>
    </row>
    <row r="1467" spans="1:7" x14ac:dyDescent="0.3">
      <c r="A1467" s="240" t="s">
        <v>430</v>
      </c>
    </row>
    <row r="1468" spans="1:7" x14ac:dyDescent="0.3">
      <c r="A1468" s="240" t="s">
        <v>346</v>
      </c>
    </row>
    <row r="1469" spans="1:7" x14ac:dyDescent="0.3">
      <c r="A1469" s="240" t="s">
        <v>431</v>
      </c>
    </row>
    <row r="1470" spans="1:7" x14ac:dyDescent="0.3">
      <c r="A1470" s="240" t="s">
        <v>347</v>
      </c>
      <c r="B1470" s="245">
        <v>-6</v>
      </c>
      <c r="C1470" s="245"/>
      <c r="D1470" s="245"/>
      <c r="E1470" s="245"/>
      <c r="F1470" s="245"/>
      <c r="G1470" s="245"/>
    </row>
    <row r="1471" spans="1:7" x14ac:dyDescent="0.3">
      <c r="A1471" s="240" t="s">
        <v>348</v>
      </c>
    </row>
    <row r="1472" spans="1:7" x14ac:dyDescent="0.3">
      <c r="A1472" s="240" t="s">
        <v>347</v>
      </c>
      <c r="B1472" s="245">
        <v>-6</v>
      </c>
      <c r="C1472" s="245"/>
      <c r="D1472" s="245"/>
      <c r="E1472" s="245"/>
      <c r="F1472" s="245"/>
      <c r="G1472" s="245"/>
    </row>
    <row r="1474" spans="1:7" x14ac:dyDescent="0.3">
      <c r="A1474" s="240" t="s">
        <v>432</v>
      </c>
    </row>
    <row r="1475" spans="1:7" x14ac:dyDescent="0.3">
      <c r="A1475" s="240" t="s">
        <v>347</v>
      </c>
      <c r="B1475" s="245">
        <v>-6</v>
      </c>
      <c r="C1475" s="245"/>
      <c r="D1475" s="245"/>
      <c r="E1475" s="245"/>
      <c r="F1475" s="245"/>
      <c r="G1475" s="245"/>
    </row>
    <row r="1477" spans="1:7" x14ac:dyDescent="0.3">
      <c r="A1477" s="240" t="s">
        <v>433</v>
      </c>
    </row>
    <row r="1478" spans="1:7" x14ac:dyDescent="0.3">
      <c r="A1478" s="240" t="s">
        <v>367</v>
      </c>
    </row>
    <row r="1479" spans="1:7" x14ac:dyDescent="0.3">
      <c r="A1479" s="240" t="s">
        <v>434</v>
      </c>
    </row>
    <row r="1480" spans="1:7" x14ac:dyDescent="0.3">
      <c r="A1480" s="240" t="s">
        <v>347</v>
      </c>
      <c r="B1480" s="245">
        <v>-78</v>
      </c>
      <c r="C1480" s="245"/>
      <c r="D1480" s="245"/>
      <c r="E1480" s="245"/>
      <c r="F1480" s="245"/>
      <c r="G1480" s="245"/>
    </row>
    <row r="1481" spans="1:7" x14ac:dyDescent="0.3">
      <c r="A1481" s="240" t="s">
        <v>368</v>
      </c>
    </row>
    <row r="1482" spans="1:7" x14ac:dyDescent="0.3">
      <c r="A1482" s="240" t="s">
        <v>347</v>
      </c>
      <c r="B1482" s="245">
        <v>-78</v>
      </c>
      <c r="C1482" s="245"/>
      <c r="D1482" s="245"/>
      <c r="E1482" s="245"/>
      <c r="F1482" s="245"/>
      <c r="G1482" s="245"/>
    </row>
    <row r="1484" spans="1:7" x14ac:dyDescent="0.3">
      <c r="A1484" s="240" t="s">
        <v>435</v>
      </c>
    </row>
    <row r="1485" spans="1:7" x14ac:dyDescent="0.3">
      <c r="A1485" s="240" t="s">
        <v>347</v>
      </c>
      <c r="B1485" s="245">
        <v>-78</v>
      </c>
      <c r="C1485" s="245"/>
      <c r="D1485" s="245"/>
      <c r="E1485" s="245"/>
      <c r="F1485" s="245"/>
      <c r="G1485" s="245"/>
    </row>
    <row r="1487" spans="1:7" x14ac:dyDescent="0.3">
      <c r="A1487" s="240" t="s">
        <v>436</v>
      </c>
    </row>
    <row r="1488" spans="1:7" x14ac:dyDescent="0.3">
      <c r="A1488" s="240" t="s">
        <v>370</v>
      </c>
    </row>
    <row r="1489" spans="1:7" x14ac:dyDescent="0.3">
      <c r="A1489" s="240" t="s">
        <v>437</v>
      </c>
    </row>
    <row r="1490" spans="1:7" x14ac:dyDescent="0.3">
      <c r="A1490" s="240" t="s">
        <v>347</v>
      </c>
      <c r="B1490" s="245">
        <v>-3675</v>
      </c>
      <c r="C1490" s="245"/>
      <c r="D1490" s="245"/>
      <c r="E1490" s="245"/>
      <c r="F1490" s="245"/>
      <c r="G1490" s="245"/>
    </row>
    <row r="1491" spans="1:7" x14ac:dyDescent="0.3">
      <c r="A1491" s="240" t="s">
        <v>371</v>
      </c>
    </row>
    <row r="1492" spans="1:7" x14ac:dyDescent="0.3">
      <c r="A1492" s="240" t="s">
        <v>347</v>
      </c>
      <c r="B1492" s="245">
        <v>3675</v>
      </c>
      <c r="C1492" s="245"/>
      <c r="D1492" s="245"/>
      <c r="E1492" s="245"/>
      <c r="F1492" s="245"/>
      <c r="G1492" s="245"/>
    </row>
    <row r="1494" spans="1:7" x14ac:dyDescent="0.3">
      <c r="A1494" s="240" t="s">
        <v>438</v>
      </c>
    </row>
    <row r="1495" spans="1:7" x14ac:dyDescent="0.3">
      <c r="A1495" s="240" t="s">
        <v>347</v>
      </c>
      <c r="B1495" s="245">
        <v>3675</v>
      </c>
      <c r="C1495" s="245"/>
      <c r="D1495" s="245"/>
      <c r="E1495" s="245"/>
      <c r="F1495" s="245"/>
      <c r="G1495" s="245"/>
    </row>
    <row r="1497" spans="1:7" x14ac:dyDescent="0.3">
      <c r="A1497" s="240" t="s">
        <v>439</v>
      </c>
    </row>
    <row r="1498" spans="1:7" x14ac:dyDescent="0.3">
      <c r="A1498" s="240" t="s">
        <v>347</v>
      </c>
      <c r="B1498" s="245">
        <v>-10484</v>
      </c>
      <c r="C1498" s="245"/>
      <c r="D1498" s="245"/>
      <c r="E1498" s="245"/>
      <c r="F1498" s="245"/>
      <c r="G1498" s="24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4D58-98EA-4EF1-91EE-F105407DE710}">
  <sheetPr>
    <tabColor rgb="FF92D050"/>
  </sheetPr>
  <dimension ref="A1:G709"/>
  <sheetViews>
    <sheetView workbookViewId="0">
      <pane ySplit="7" topLeftCell="A65" activePane="bottomLeft" state="frozen"/>
      <selection activeCell="F190" sqref="F190"/>
      <selection pane="bottomLeft" activeCell="F190" sqref="F190"/>
    </sheetView>
  </sheetViews>
  <sheetFormatPr defaultColWidth="9.109375" defaultRowHeight="14.4" x14ac:dyDescent="0.3"/>
  <cols>
    <col min="1" max="1" width="23.77734375" style="346" customWidth="1"/>
    <col min="2" max="2" width="36.6640625" style="346" bestFit="1" customWidth="1"/>
    <col min="3" max="3" width="16.21875" style="346" bestFit="1" customWidth="1"/>
    <col min="4" max="4" width="16.21875" style="346" customWidth="1"/>
    <col min="5" max="7" width="14.5546875" style="346" bestFit="1" customWidth="1"/>
    <col min="8" max="16384" width="9.109375" style="346"/>
  </cols>
  <sheetData>
    <row r="1" spans="1:7" x14ac:dyDescent="0.3">
      <c r="A1" s="347" t="s">
        <v>1778</v>
      </c>
    </row>
    <row r="2" spans="1:7" x14ac:dyDescent="0.3">
      <c r="A2" s="347" t="s">
        <v>1779</v>
      </c>
    </row>
    <row r="3" spans="1:7" x14ac:dyDescent="0.3">
      <c r="A3" s="347" t="s">
        <v>1780</v>
      </c>
    </row>
    <row r="5" spans="1:7" x14ac:dyDescent="0.3">
      <c r="A5" s="347" t="s">
        <v>193</v>
      </c>
      <c r="B5" s="347" t="s">
        <v>193</v>
      </c>
      <c r="C5" s="349"/>
      <c r="D5" s="349"/>
      <c r="E5" s="349"/>
      <c r="F5" s="349"/>
      <c r="G5" s="349"/>
    </row>
    <row r="6" spans="1:7" x14ac:dyDescent="0.3">
      <c r="A6" s="347" t="s">
        <v>193</v>
      </c>
      <c r="B6" s="347" t="s">
        <v>193</v>
      </c>
      <c r="C6" s="349"/>
      <c r="D6" s="349"/>
      <c r="E6" s="349"/>
      <c r="F6" s="349"/>
      <c r="G6" s="349"/>
    </row>
    <row r="7" spans="1:7" x14ac:dyDescent="0.3">
      <c r="A7" s="348" t="s">
        <v>1781</v>
      </c>
      <c r="B7" s="348" t="s">
        <v>442</v>
      </c>
      <c r="C7" s="350"/>
      <c r="D7" s="350"/>
      <c r="E7" s="350"/>
      <c r="F7" s="350"/>
      <c r="G7" s="350"/>
    </row>
    <row r="9" spans="1:7" x14ac:dyDescent="0.3">
      <c r="A9" s="347" t="s">
        <v>345</v>
      </c>
    </row>
    <row r="10" spans="1:7" x14ac:dyDescent="0.3">
      <c r="A10" s="347" t="s">
        <v>1782</v>
      </c>
      <c r="B10" s="347" t="s">
        <v>43</v>
      </c>
      <c r="C10" s="351"/>
      <c r="D10" s="351"/>
      <c r="E10" s="351"/>
      <c r="F10" s="351"/>
      <c r="G10" s="351"/>
    </row>
    <row r="11" spans="1:7" x14ac:dyDescent="0.3">
      <c r="A11" s="347" t="s">
        <v>1783</v>
      </c>
      <c r="B11" s="347" t="s">
        <v>446</v>
      </c>
      <c r="C11" s="351"/>
      <c r="D11" s="351"/>
      <c r="E11" s="351"/>
      <c r="F11" s="351"/>
      <c r="G11" s="351"/>
    </row>
    <row r="12" spans="1:7" x14ac:dyDescent="0.3">
      <c r="A12" s="347" t="s">
        <v>1784</v>
      </c>
      <c r="B12" s="347" t="s">
        <v>47</v>
      </c>
      <c r="C12" s="351"/>
      <c r="D12" s="351"/>
      <c r="E12" s="351"/>
      <c r="F12" s="351"/>
      <c r="G12" s="351"/>
    </row>
    <row r="13" spans="1:7" x14ac:dyDescent="0.3">
      <c r="A13" s="347" t="s">
        <v>1785</v>
      </c>
      <c r="B13" s="347" t="s">
        <v>48</v>
      </c>
      <c r="C13" s="351"/>
      <c r="D13" s="351"/>
      <c r="E13" s="351"/>
      <c r="F13" s="351"/>
      <c r="G13" s="351"/>
    </row>
    <row r="14" spans="1:7" x14ac:dyDescent="0.3">
      <c r="A14" s="347" t="s">
        <v>1786</v>
      </c>
      <c r="B14" s="347" t="s">
        <v>450</v>
      </c>
      <c r="C14" s="351"/>
      <c r="D14" s="351"/>
      <c r="E14" s="351"/>
      <c r="F14" s="351"/>
      <c r="G14" s="351"/>
    </row>
    <row r="15" spans="1:7" x14ac:dyDescent="0.3">
      <c r="A15" s="347" t="s">
        <v>1787</v>
      </c>
      <c r="B15" s="347" t="s">
        <v>452</v>
      </c>
      <c r="C15" s="351"/>
      <c r="D15" s="351"/>
      <c r="E15" s="351"/>
      <c r="F15" s="351"/>
      <c r="G15" s="351"/>
    </row>
    <row r="16" spans="1:7" x14ac:dyDescent="0.3">
      <c r="A16" s="347" t="s">
        <v>1788</v>
      </c>
      <c r="B16" s="347" t="s">
        <v>454</v>
      </c>
      <c r="C16" s="351"/>
      <c r="D16" s="351"/>
      <c r="E16" s="351"/>
      <c r="F16" s="351"/>
      <c r="G16" s="351"/>
    </row>
    <row r="17" spans="1:7" x14ac:dyDescent="0.3">
      <c r="A17" s="347" t="s">
        <v>1789</v>
      </c>
      <c r="B17" s="347" t="s">
        <v>456</v>
      </c>
      <c r="C17" s="351"/>
      <c r="D17" s="351"/>
      <c r="E17" s="351"/>
      <c r="F17" s="351"/>
      <c r="G17" s="351"/>
    </row>
    <row r="18" spans="1:7" x14ac:dyDescent="0.3">
      <c r="A18" s="347" t="s">
        <v>1790</v>
      </c>
      <c r="B18" s="347" t="s">
        <v>50</v>
      </c>
      <c r="C18" s="351"/>
      <c r="D18" s="351"/>
      <c r="E18" s="351"/>
      <c r="F18" s="351"/>
      <c r="G18" s="351"/>
    </row>
    <row r="19" spans="1:7" x14ac:dyDescent="0.3">
      <c r="A19" s="347" t="s">
        <v>1791</v>
      </c>
      <c r="B19" s="347" t="s">
        <v>459</v>
      </c>
      <c r="C19" s="351"/>
      <c r="D19" s="351"/>
      <c r="E19" s="351"/>
      <c r="F19" s="351"/>
      <c r="G19" s="351"/>
    </row>
    <row r="20" spans="1:7" x14ac:dyDescent="0.3">
      <c r="A20" s="347" t="s">
        <v>1792</v>
      </c>
      <c r="B20" s="347" t="s">
        <v>461</v>
      </c>
      <c r="C20" s="351"/>
      <c r="D20" s="351"/>
      <c r="E20" s="351"/>
      <c r="F20" s="351"/>
      <c r="G20" s="351"/>
    </row>
    <row r="21" spans="1:7" x14ac:dyDescent="0.3">
      <c r="A21" s="347" t="s">
        <v>1793</v>
      </c>
      <c r="B21" s="347" t="s">
        <v>463</v>
      </c>
      <c r="C21" s="351"/>
      <c r="D21" s="351"/>
      <c r="E21" s="351"/>
      <c r="F21" s="351"/>
      <c r="G21" s="351"/>
    </row>
    <row r="22" spans="1:7" x14ac:dyDescent="0.3">
      <c r="A22" s="347" t="s">
        <v>1794</v>
      </c>
      <c r="B22" s="347" t="s">
        <v>465</v>
      </c>
      <c r="C22" s="351"/>
      <c r="D22" s="351"/>
      <c r="E22" s="351"/>
      <c r="F22" s="351"/>
      <c r="G22" s="351"/>
    </row>
    <row r="23" spans="1:7" x14ac:dyDescent="0.3">
      <c r="A23" s="347" t="s">
        <v>1795</v>
      </c>
      <c r="B23" s="347" t="s">
        <v>467</v>
      </c>
      <c r="C23" s="351"/>
      <c r="D23" s="351"/>
      <c r="E23" s="351"/>
      <c r="F23" s="351"/>
      <c r="G23" s="351"/>
    </row>
    <row r="24" spans="1:7" x14ac:dyDescent="0.3">
      <c r="A24" s="347" t="s">
        <v>1796</v>
      </c>
      <c r="B24" s="347" t="s">
        <v>469</v>
      </c>
      <c r="C24" s="351"/>
      <c r="D24" s="351"/>
      <c r="E24" s="351"/>
      <c r="F24" s="351"/>
      <c r="G24" s="351"/>
    </row>
    <row r="25" spans="1:7" x14ac:dyDescent="0.3">
      <c r="A25" s="347" t="s">
        <v>1797</v>
      </c>
      <c r="B25" s="347" t="s">
        <v>471</v>
      </c>
      <c r="C25" s="351"/>
      <c r="D25" s="351"/>
      <c r="E25" s="351"/>
      <c r="F25" s="351"/>
      <c r="G25" s="351"/>
    </row>
    <row r="26" spans="1:7" x14ac:dyDescent="0.3">
      <c r="A26" s="347" t="s">
        <v>1798</v>
      </c>
      <c r="B26" s="347" t="s">
        <v>473</v>
      </c>
      <c r="C26" s="351"/>
      <c r="D26" s="351"/>
      <c r="E26" s="351"/>
      <c r="F26" s="351"/>
      <c r="G26" s="351"/>
    </row>
    <row r="27" spans="1:7" x14ac:dyDescent="0.3">
      <c r="A27" s="347" t="s">
        <v>1799</v>
      </c>
      <c r="B27" s="347" t="s">
        <v>475</v>
      </c>
      <c r="C27" s="351"/>
      <c r="D27" s="351"/>
      <c r="E27" s="351"/>
      <c r="F27" s="351"/>
      <c r="G27" s="351"/>
    </row>
    <row r="28" spans="1:7" x14ac:dyDescent="0.3">
      <c r="A28" s="347" t="s">
        <v>1800</v>
      </c>
      <c r="B28" s="347" t="s">
        <v>477</v>
      </c>
      <c r="C28" s="351"/>
      <c r="D28" s="351"/>
      <c r="E28" s="351"/>
      <c r="F28" s="351"/>
      <c r="G28" s="351"/>
    </row>
    <row r="29" spans="1:7" x14ac:dyDescent="0.3">
      <c r="A29" s="347" t="s">
        <v>1801</v>
      </c>
      <c r="B29" s="347" t="s">
        <v>479</v>
      </c>
      <c r="C29" s="351"/>
      <c r="D29" s="351"/>
      <c r="E29" s="351"/>
      <c r="F29" s="351"/>
      <c r="G29" s="351"/>
    </row>
    <row r="30" spans="1:7" x14ac:dyDescent="0.3">
      <c r="A30" s="347" t="s">
        <v>1802</v>
      </c>
      <c r="B30" s="347" t="s">
        <v>481</v>
      </c>
      <c r="C30" s="351"/>
      <c r="D30" s="351"/>
      <c r="E30" s="351"/>
      <c r="F30" s="351"/>
      <c r="G30" s="351"/>
    </row>
    <row r="31" spans="1:7" x14ac:dyDescent="0.3">
      <c r="A31" s="347" t="s">
        <v>1803</v>
      </c>
      <c r="B31" s="347" t="s">
        <v>483</v>
      </c>
      <c r="C31" s="351"/>
      <c r="D31" s="351"/>
      <c r="E31" s="351"/>
      <c r="F31" s="351"/>
      <c r="G31" s="351"/>
    </row>
    <row r="32" spans="1:7" x14ac:dyDescent="0.3">
      <c r="A32" s="347" t="s">
        <v>1804</v>
      </c>
      <c r="B32" s="347" t="s">
        <v>485</v>
      </c>
      <c r="C32" s="351"/>
      <c r="D32" s="351"/>
      <c r="E32" s="351"/>
      <c r="F32" s="351"/>
      <c r="G32" s="351"/>
    </row>
    <row r="33" spans="1:7" x14ac:dyDescent="0.3">
      <c r="A33" s="347" t="s">
        <v>1805</v>
      </c>
      <c r="B33" s="347" t="s">
        <v>487</v>
      </c>
      <c r="C33" s="351"/>
      <c r="D33" s="351"/>
      <c r="E33" s="351"/>
      <c r="F33" s="351"/>
      <c r="G33" s="351"/>
    </row>
    <row r="34" spans="1:7" x14ac:dyDescent="0.3">
      <c r="A34" s="347" t="s">
        <v>1806</v>
      </c>
      <c r="B34" s="347" t="s">
        <v>489</v>
      </c>
      <c r="C34" s="351"/>
      <c r="D34" s="351"/>
      <c r="E34" s="351"/>
      <c r="F34" s="351"/>
      <c r="G34" s="351"/>
    </row>
    <row r="35" spans="1:7" x14ac:dyDescent="0.3">
      <c r="A35" s="347" t="s">
        <v>1807</v>
      </c>
      <c r="B35" s="347" t="s">
        <v>491</v>
      </c>
      <c r="C35" s="351"/>
      <c r="D35" s="351"/>
      <c r="E35" s="351"/>
      <c r="F35" s="351"/>
      <c r="G35" s="351"/>
    </row>
    <row r="36" spans="1:7" x14ac:dyDescent="0.3">
      <c r="A36" s="347" t="s">
        <v>1808</v>
      </c>
      <c r="B36" s="347" t="s">
        <v>49</v>
      </c>
      <c r="C36" s="351"/>
      <c r="D36" s="351"/>
      <c r="E36" s="351"/>
      <c r="F36" s="351"/>
      <c r="G36" s="351"/>
    </row>
    <row r="37" spans="1:7" x14ac:dyDescent="0.3">
      <c r="A37" s="347" t="s">
        <v>1809</v>
      </c>
      <c r="B37" s="347" t="s">
        <v>45</v>
      </c>
      <c r="C37" s="351"/>
      <c r="D37" s="351"/>
      <c r="E37" s="351"/>
      <c r="F37" s="351"/>
      <c r="G37" s="351"/>
    </row>
    <row r="38" spans="1:7" x14ac:dyDescent="0.3">
      <c r="A38" s="347" t="s">
        <v>1810</v>
      </c>
      <c r="B38" s="347" t="s">
        <v>495</v>
      </c>
      <c r="C38" s="351"/>
      <c r="D38" s="351"/>
      <c r="E38" s="351"/>
      <c r="F38" s="351"/>
      <c r="G38" s="351"/>
    </row>
    <row r="39" spans="1:7" x14ac:dyDescent="0.3">
      <c r="A39" s="347" t="s">
        <v>1811</v>
      </c>
      <c r="B39" s="347" t="s">
        <v>178</v>
      </c>
      <c r="C39" s="351"/>
      <c r="D39" s="351"/>
      <c r="E39" s="351"/>
      <c r="F39" s="351"/>
      <c r="G39" s="351"/>
    </row>
    <row r="40" spans="1:7" x14ac:dyDescent="0.3">
      <c r="A40" s="347" t="s">
        <v>1812</v>
      </c>
      <c r="B40" s="347" t="s">
        <v>498</v>
      </c>
      <c r="C40" s="351"/>
      <c r="D40" s="351"/>
      <c r="E40" s="351"/>
      <c r="F40" s="351"/>
      <c r="G40" s="351"/>
    </row>
    <row r="41" spans="1:7" x14ac:dyDescent="0.3">
      <c r="A41" s="347" t="s">
        <v>1813</v>
      </c>
      <c r="B41" s="347" t="s">
        <v>46</v>
      </c>
      <c r="C41" s="351"/>
      <c r="D41" s="351"/>
      <c r="E41" s="351"/>
      <c r="F41" s="351"/>
      <c r="G41" s="351"/>
    </row>
    <row r="42" spans="1:7" x14ac:dyDescent="0.3">
      <c r="A42" s="347" t="s">
        <v>1814</v>
      </c>
      <c r="B42" s="347" t="s">
        <v>501</v>
      </c>
      <c r="C42" s="351"/>
      <c r="D42" s="351"/>
      <c r="E42" s="351"/>
      <c r="F42" s="351"/>
      <c r="G42" s="351"/>
    </row>
    <row r="43" spans="1:7" x14ac:dyDescent="0.3">
      <c r="A43" s="347" t="s">
        <v>1815</v>
      </c>
      <c r="B43" s="347" t="s">
        <v>503</v>
      </c>
      <c r="C43" s="351"/>
      <c r="D43" s="351"/>
      <c r="E43" s="351"/>
      <c r="F43" s="351"/>
      <c r="G43" s="351"/>
    </row>
    <row r="44" spans="1:7" x14ac:dyDescent="0.3">
      <c r="A44" s="347" t="s">
        <v>1816</v>
      </c>
      <c r="B44" s="347" t="s">
        <v>505</v>
      </c>
      <c r="C44" s="351"/>
      <c r="D44" s="351"/>
      <c r="E44" s="351"/>
      <c r="F44" s="351"/>
      <c r="G44" s="351"/>
    </row>
    <row r="45" spans="1:7" x14ac:dyDescent="0.3">
      <c r="A45" s="347" t="s">
        <v>1817</v>
      </c>
      <c r="B45" s="347" t="s">
        <v>507</v>
      </c>
      <c r="C45" s="351"/>
      <c r="D45" s="351"/>
      <c r="E45" s="351"/>
      <c r="F45" s="351"/>
      <c r="G45" s="351"/>
    </row>
    <row r="46" spans="1:7" x14ac:dyDescent="0.3">
      <c r="A46" s="347" t="s">
        <v>1818</v>
      </c>
      <c r="B46" s="347" t="s">
        <v>509</v>
      </c>
      <c r="C46" s="351"/>
      <c r="D46" s="351"/>
      <c r="E46" s="351"/>
      <c r="F46" s="351"/>
      <c r="G46" s="351"/>
    </row>
    <row r="47" spans="1:7" x14ac:dyDescent="0.3">
      <c r="A47" s="347" t="s">
        <v>1819</v>
      </c>
      <c r="B47" s="347" t="s">
        <v>511</v>
      </c>
      <c r="C47" s="351"/>
      <c r="D47" s="351"/>
      <c r="E47" s="351"/>
      <c r="F47" s="351"/>
      <c r="G47" s="351"/>
    </row>
    <row r="48" spans="1:7" x14ac:dyDescent="0.3">
      <c r="A48" s="347" t="s">
        <v>1820</v>
      </c>
      <c r="B48" s="347" t="s">
        <v>513</v>
      </c>
      <c r="C48" s="351"/>
      <c r="D48" s="351"/>
      <c r="E48" s="351"/>
      <c r="F48" s="351"/>
      <c r="G48" s="351"/>
    </row>
    <row r="49" spans="1:7" x14ac:dyDescent="0.3">
      <c r="A49" s="347" t="s">
        <v>1821</v>
      </c>
      <c r="B49" s="347" t="s">
        <v>515</v>
      </c>
      <c r="C49" s="351"/>
      <c r="D49" s="351"/>
      <c r="E49" s="351"/>
      <c r="F49" s="351"/>
      <c r="G49" s="351"/>
    </row>
    <row r="50" spans="1:7" x14ac:dyDescent="0.3">
      <c r="A50" s="347" t="s">
        <v>1822</v>
      </c>
      <c r="B50" s="347" t="s">
        <v>517</v>
      </c>
      <c r="C50" s="351"/>
      <c r="D50" s="351"/>
      <c r="E50" s="351"/>
      <c r="F50" s="351"/>
      <c r="G50" s="351"/>
    </row>
    <row r="51" spans="1:7" x14ac:dyDescent="0.3">
      <c r="A51" s="347" t="s">
        <v>1823</v>
      </c>
      <c r="B51" s="347" t="s">
        <v>519</v>
      </c>
      <c r="C51" s="351"/>
      <c r="D51" s="351"/>
      <c r="E51" s="351"/>
      <c r="F51" s="351"/>
      <c r="G51" s="351"/>
    </row>
    <row r="52" spans="1:7" x14ac:dyDescent="0.3">
      <c r="A52" s="347" t="s">
        <v>1824</v>
      </c>
      <c r="B52" s="347" t="s">
        <v>521</v>
      </c>
      <c r="C52" s="351"/>
      <c r="D52" s="351"/>
      <c r="E52" s="351"/>
      <c r="F52" s="351"/>
      <c r="G52" s="351"/>
    </row>
    <row r="53" spans="1:7" x14ac:dyDescent="0.3">
      <c r="A53" s="347" t="s">
        <v>1825</v>
      </c>
      <c r="B53" s="347" t="s">
        <v>243</v>
      </c>
      <c r="C53" s="351"/>
      <c r="D53" s="351"/>
      <c r="E53" s="351"/>
      <c r="F53" s="351"/>
      <c r="G53" s="351"/>
    </row>
    <row r="54" spans="1:7" x14ac:dyDescent="0.3">
      <c r="A54" s="347" t="s">
        <v>1826</v>
      </c>
      <c r="B54" s="347" t="s">
        <v>179</v>
      </c>
      <c r="C54" s="351"/>
      <c r="D54" s="351"/>
      <c r="E54" s="351"/>
      <c r="F54" s="351"/>
      <c r="G54" s="351"/>
    </row>
    <row r="55" spans="1:7" x14ac:dyDescent="0.3">
      <c r="A55" s="347" t="s">
        <v>1827</v>
      </c>
      <c r="B55" s="347" t="s">
        <v>245</v>
      </c>
      <c r="C55" s="351"/>
      <c r="D55" s="351"/>
      <c r="E55" s="351"/>
      <c r="F55" s="351"/>
      <c r="G55" s="351"/>
    </row>
    <row r="56" spans="1:7" x14ac:dyDescent="0.3">
      <c r="A56" s="347" t="s">
        <v>1828</v>
      </c>
      <c r="B56" s="347" t="s">
        <v>525</v>
      </c>
      <c r="C56" s="351"/>
      <c r="D56" s="351"/>
      <c r="E56" s="351"/>
      <c r="F56" s="351"/>
      <c r="G56" s="351"/>
    </row>
    <row r="57" spans="1:7" x14ac:dyDescent="0.3">
      <c r="A57" s="347" t="s">
        <v>1829</v>
      </c>
      <c r="B57" s="347" t="s">
        <v>527</v>
      </c>
      <c r="C57" s="351"/>
      <c r="D57" s="351"/>
      <c r="E57" s="351"/>
      <c r="F57" s="351"/>
      <c r="G57" s="351"/>
    </row>
    <row r="58" spans="1:7" x14ac:dyDescent="0.3">
      <c r="A58" s="347" t="s">
        <v>1830</v>
      </c>
      <c r="B58" s="347" t="s">
        <v>529</v>
      </c>
      <c r="C58" s="351"/>
      <c r="D58" s="351"/>
      <c r="E58" s="351"/>
      <c r="F58" s="351"/>
      <c r="G58" s="351"/>
    </row>
    <row r="59" spans="1:7" x14ac:dyDescent="0.3">
      <c r="A59" s="347" t="s">
        <v>1831</v>
      </c>
      <c r="B59" s="347" t="s">
        <v>44</v>
      </c>
      <c r="C59" s="351"/>
      <c r="D59" s="351"/>
      <c r="E59" s="351"/>
      <c r="F59" s="351"/>
      <c r="G59" s="351"/>
    </row>
    <row r="60" spans="1:7" x14ac:dyDescent="0.3">
      <c r="A60" s="347" t="s">
        <v>1832</v>
      </c>
      <c r="B60" s="347" t="s">
        <v>532</v>
      </c>
      <c r="C60" s="351"/>
      <c r="D60" s="351"/>
      <c r="E60" s="351"/>
      <c r="F60" s="351"/>
      <c r="G60" s="351"/>
    </row>
    <row r="61" spans="1:7" x14ac:dyDescent="0.3">
      <c r="A61" s="347" t="s">
        <v>1833</v>
      </c>
      <c r="B61" s="347" t="s">
        <v>534</v>
      </c>
      <c r="C61" s="351"/>
      <c r="D61" s="351"/>
      <c r="E61" s="351"/>
      <c r="F61" s="351"/>
      <c r="G61" s="351"/>
    </row>
    <row r="62" spans="1:7" x14ac:dyDescent="0.3">
      <c r="A62" s="347" t="s">
        <v>1834</v>
      </c>
      <c r="B62" s="347" t="s">
        <v>536</v>
      </c>
      <c r="C62" s="351"/>
      <c r="D62" s="351"/>
      <c r="E62" s="351"/>
      <c r="F62" s="351"/>
      <c r="G62" s="351"/>
    </row>
    <row r="63" spans="1:7" x14ac:dyDescent="0.3">
      <c r="A63" s="347" t="s">
        <v>1835</v>
      </c>
      <c r="B63" s="347" t="s">
        <v>538</v>
      </c>
      <c r="C63" s="351"/>
      <c r="D63" s="351"/>
      <c r="E63" s="351"/>
      <c r="F63" s="351"/>
      <c r="G63" s="351"/>
    </row>
    <row r="64" spans="1:7" x14ac:dyDescent="0.3">
      <c r="A64" s="347" t="s">
        <v>1836</v>
      </c>
      <c r="B64" s="347" t="s">
        <v>540</v>
      </c>
      <c r="C64" s="351"/>
      <c r="D64" s="351"/>
      <c r="E64" s="351"/>
      <c r="F64" s="351"/>
      <c r="G64" s="351"/>
    </row>
    <row r="65" spans="1:7" x14ac:dyDescent="0.3">
      <c r="A65" s="347" t="s">
        <v>1837</v>
      </c>
      <c r="B65" s="347" t="s">
        <v>542</v>
      </c>
      <c r="C65" s="351"/>
      <c r="D65" s="351"/>
      <c r="E65" s="351"/>
      <c r="F65" s="351"/>
      <c r="G65" s="351"/>
    </row>
    <row r="66" spans="1:7" x14ac:dyDescent="0.3">
      <c r="A66" s="347" t="s">
        <v>1838</v>
      </c>
      <c r="B66" s="347" t="s">
        <v>544</v>
      </c>
      <c r="C66" s="351"/>
      <c r="D66" s="351"/>
      <c r="E66" s="351"/>
      <c r="F66" s="351"/>
      <c r="G66" s="351"/>
    </row>
    <row r="67" spans="1:7" x14ac:dyDescent="0.3">
      <c r="A67" s="347" t="s">
        <v>1839</v>
      </c>
      <c r="B67" s="347" t="s">
        <v>546</v>
      </c>
      <c r="C67" s="351"/>
      <c r="D67" s="351"/>
      <c r="E67" s="351"/>
      <c r="F67" s="351"/>
      <c r="G67" s="351"/>
    </row>
    <row r="68" spans="1:7" x14ac:dyDescent="0.3">
      <c r="A68" s="347" t="s">
        <v>1840</v>
      </c>
      <c r="B68" s="347" t="s">
        <v>244</v>
      </c>
      <c r="C68" s="351"/>
      <c r="D68" s="351"/>
      <c r="E68" s="351"/>
      <c r="F68" s="351"/>
      <c r="G68" s="351"/>
    </row>
    <row r="69" spans="1:7" x14ac:dyDescent="0.3">
      <c r="A69" s="347" t="s">
        <v>1841</v>
      </c>
      <c r="B69" s="347" t="s">
        <v>549</v>
      </c>
      <c r="C69" s="351"/>
      <c r="D69" s="351"/>
      <c r="E69" s="351"/>
      <c r="F69" s="351"/>
      <c r="G69" s="351"/>
    </row>
    <row r="70" spans="1:7" x14ac:dyDescent="0.3">
      <c r="A70" s="347" t="s">
        <v>1842</v>
      </c>
      <c r="B70" s="347" t="s">
        <v>551</v>
      </c>
      <c r="C70" s="351"/>
      <c r="D70" s="351"/>
      <c r="E70" s="351"/>
      <c r="F70" s="351"/>
      <c r="G70" s="351"/>
    </row>
    <row r="71" spans="1:7" x14ac:dyDescent="0.3">
      <c r="A71" s="347" t="s">
        <v>1843</v>
      </c>
      <c r="B71" s="347" t="s">
        <v>553</v>
      </c>
      <c r="C71" s="351"/>
      <c r="D71" s="351"/>
      <c r="E71" s="351"/>
      <c r="F71" s="351"/>
      <c r="G71" s="351"/>
    </row>
    <row r="72" spans="1:7" x14ac:dyDescent="0.3">
      <c r="A72" s="347" t="s">
        <v>1844</v>
      </c>
      <c r="B72" s="347" t="s">
        <v>555</v>
      </c>
      <c r="C72" s="351"/>
      <c r="D72" s="351"/>
      <c r="E72" s="351"/>
      <c r="F72" s="351"/>
      <c r="G72" s="351"/>
    </row>
    <row r="73" spans="1:7" x14ac:dyDescent="0.3">
      <c r="A73" s="347" t="s">
        <v>1845</v>
      </c>
      <c r="B73" s="347" t="s">
        <v>557</v>
      </c>
      <c r="C73" s="351"/>
      <c r="D73" s="351"/>
      <c r="E73" s="351"/>
      <c r="F73" s="351"/>
      <c r="G73" s="351"/>
    </row>
    <row r="74" spans="1:7" x14ac:dyDescent="0.3">
      <c r="A74" s="347" t="s">
        <v>1846</v>
      </c>
      <c r="B74" s="347" t="s">
        <v>180</v>
      </c>
      <c r="C74" s="351"/>
      <c r="D74" s="351"/>
      <c r="E74" s="351"/>
      <c r="F74" s="351"/>
      <c r="G74" s="351"/>
    </row>
    <row r="75" spans="1:7" x14ac:dyDescent="0.3">
      <c r="A75" s="347" t="s">
        <v>1847</v>
      </c>
      <c r="B75" s="347" t="s">
        <v>51</v>
      </c>
      <c r="C75" s="351"/>
      <c r="D75" s="351"/>
      <c r="E75" s="351"/>
      <c r="F75" s="351"/>
      <c r="G75" s="351"/>
    </row>
    <row r="76" spans="1:7" x14ac:dyDescent="0.3">
      <c r="A76" s="347" t="s">
        <v>1848</v>
      </c>
      <c r="B76" s="347" t="s">
        <v>181</v>
      </c>
      <c r="C76" s="351"/>
      <c r="D76" s="351"/>
      <c r="E76" s="351"/>
      <c r="F76" s="351"/>
      <c r="G76" s="351"/>
    </row>
    <row r="77" spans="1:7" x14ac:dyDescent="0.3">
      <c r="A77" s="347" t="s">
        <v>1849</v>
      </c>
      <c r="B77" s="347" t="s">
        <v>580</v>
      </c>
      <c r="C77" s="351"/>
      <c r="D77" s="351"/>
      <c r="E77" s="351"/>
      <c r="F77" s="351"/>
      <c r="G77" s="351"/>
    </row>
    <row r="78" spans="1:7" x14ac:dyDescent="0.3">
      <c r="A78" s="347" t="s">
        <v>1850</v>
      </c>
      <c r="B78" s="347" t="s">
        <v>800</v>
      </c>
      <c r="C78" s="351"/>
      <c r="D78" s="351"/>
      <c r="E78" s="351"/>
      <c r="F78" s="351"/>
      <c r="G78" s="351"/>
    </row>
    <row r="79" spans="1:7" x14ac:dyDescent="0.3">
      <c r="A79" s="347" t="s">
        <v>1851</v>
      </c>
      <c r="B79" s="347" t="s">
        <v>560</v>
      </c>
      <c r="C79" s="351"/>
      <c r="D79" s="351"/>
      <c r="E79" s="351"/>
      <c r="F79" s="351"/>
      <c r="G79" s="351"/>
    </row>
    <row r="80" spans="1:7" x14ac:dyDescent="0.3">
      <c r="A80" s="347" t="s">
        <v>1852</v>
      </c>
      <c r="B80" s="347" t="s">
        <v>725</v>
      </c>
      <c r="C80" s="351"/>
      <c r="D80" s="351"/>
      <c r="E80" s="351"/>
      <c r="F80" s="351"/>
      <c r="G80" s="351"/>
    </row>
    <row r="81" spans="1:7" x14ac:dyDescent="0.3">
      <c r="A81" s="347" t="s">
        <v>1853</v>
      </c>
      <c r="B81" s="347" t="s">
        <v>727</v>
      </c>
      <c r="C81" s="351"/>
      <c r="D81" s="351"/>
      <c r="E81" s="351"/>
      <c r="F81" s="351"/>
      <c r="G81" s="351"/>
    </row>
    <row r="82" spans="1:7" x14ac:dyDescent="0.3">
      <c r="A82" s="347" t="s">
        <v>1854</v>
      </c>
      <c r="B82" s="347" t="s">
        <v>57</v>
      </c>
      <c r="C82" s="351"/>
      <c r="D82" s="351"/>
      <c r="E82" s="351"/>
      <c r="F82" s="351"/>
      <c r="G82" s="351"/>
    </row>
    <row r="83" spans="1:7" x14ac:dyDescent="0.3">
      <c r="A83" s="347" t="s">
        <v>1855</v>
      </c>
      <c r="B83" s="347" t="s">
        <v>52</v>
      </c>
      <c r="C83" s="351"/>
      <c r="D83" s="351"/>
      <c r="E83" s="351"/>
      <c r="F83" s="351"/>
      <c r="G83" s="351"/>
    </row>
    <row r="84" spans="1:7" x14ac:dyDescent="0.3">
      <c r="A84" s="347" t="s">
        <v>1856</v>
      </c>
      <c r="B84" s="347" t="s">
        <v>256</v>
      </c>
      <c r="C84" s="351"/>
      <c r="D84" s="351"/>
      <c r="E84" s="351"/>
      <c r="F84" s="351"/>
      <c r="G84" s="351"/>
    </row>
    <row r="85" spans="1:7" x14ac:dyDescent="0.3">
      <c r="A85" s="347" t="s">
        <v>1857</v>
      </c>
      <c r="B85" s="347" t="s">
        <v>732</v>
      </c>
      <c r="C85" s="351"/>
      <c r="D85" s="351"/>
      <c r="E85" s="351"/>
      <c r="F85" s="351"/>
      <c r="G85" s="351"/>
    </row>
    <row r="86" spans="1:7" x14ac:dyDescent="0.3">
      <c r="A86" s="347" t="s">
        <v>1858</v>
      </c>
      <c r="B86" s="347" t="s">
        <v>734</v>
      </c>
      <c r="C86" s="351"/>
      <c r="D86" s="351"/>
      <c r="E86" s="351"/>
      <c r="F86" s="351"/>
      <c r="G86" s="351"/>
    </row>
    <row r="87" spans="1:7" x14ac:dyDescent="0.3">
      <c r="A87" s="347" t="s">
        <v>1859</v>
      </c>
      <c r="B87" s="347" t="s">
        <v>881</v>
      </c>
      <c r="C87" s="351"/>
      <c r="D87" s="351"/>
      <c r="E87" s="351"/>
      <c r="F87" s="351"/>
      <c r="G87" s="351"/>
    </row>
    <row r="88" spans="1:7" x14ac:dyDescent="0.3">
      <c r="A88" s="347" t="s">
        <v>1860</v>
      </c>
      <c r="B88" s="347" t="s">
        <v>886</v>
      </c>
      <c r="C88" s="351"/>
      <c r="D88" s="351"/>
      <c r="E88" s="351"/>
      <c r="F88" s="351"/>
      <c r="G88" s="351"/>
    </row>
    <row r="89" spans="1:7" x14ac:dyDescent="0.3">
      <c r="A89" s="347" t="s">
        <v>1861</v>
      </c>
      <c r="B89" s="347" t="s">
        <v>665</v>
      </c>
      <c r="C89" s="351"/>
      <c r="D89" s="351"/>
      <c r="E89" s="351"/>
      <c r="F89" s="351"/>
      <c r="G89" s="351"/>
    </row>
    <row r="90" spans="1:7" x14ac:dyDescent="0.3">
      <c r="A90" s="347" t="s">
        <v>1862</v>
      </c>
      <c r="B90" s="347" t="s">
        <v>858</v>
      </c>
      <c r="C90" s="351"/>
      <c r="D90" s="351"/>
      <c r="E90" s="351"/>
      <c r="F90" s="351"/>
      <c r="G90" s="351"/>
    </row>
    <row r="91" spans="1:7" x14ac:dyDescent="0.3">
      <c r="A91" s="347" t="s">
        <v>1863</v>
      </c>
      <c r="B91" s="347" t="s">
        <v>736</v>
      </c>
      <c r="C91" s="351"/>
      <c r="D91" s="351"/>
      <c r="E91" s="351"/>
      <c r="F91" s="351"/>
      <c r="G91" s="351"/>
    </row>
    <row r="92" spans="1:7" x14ac:dyDescent="0.3">
      <c r="A92" s="347" t="s">
        <v>1864</v>
      </c>
      <c r="B92" s="347" t="s">
        <v>738</v>
      </c>
      <c r="C92" s="351"/>
      <c r="D92" s="351"/>
      <c r="E92" s="351"/>
      <c r="F92" s="351"/>
      <c r="G92" s="351"/>
    </row>
    <row r="93" spans="1:7" x14ac:dyDescent="0.3">
      <c r="A93" s="347" t="s">
        <v>1865</v>
      </c>
      <c r="B93" s="347" t="s">
        <v>740</v>
      </c>
      <c r="C93" s="351"/>
      <c r="D93" s="351"/>
      <c r="E93" s="351"/>
      <c r="F93" s="351"/>
      <c r="G93" s="351"/>
    </row>
    <row r="94" spans="1:7" x14ac:dyDescent="0.3">
      <c r="A94" s="347" t="s">
        <v>1866</v>
      </c>
      <c r="B94" s="347" t="s">
        <v>742</v>
      </c>
      <c r="C94" s="351"/>
      <c r="D94" s="351"/>
      <c r="E94" s="351"/>
      <c r="F94" s="351"/>
      <c r="G94" s="351"/>
    </row>
    <row r="95" spans="1:7" x14ac:dyDescent="0.3">
      <c r="A95" s="347" t="s">
        <v>1867</v>
      </c>
      <c r="B95" s="347" t="s">
        <v>582</v>
      </c>
      <c r="C95" s="351"/>
      <c r="D95" s="351"/>
      <c r="E95" s="351"/>
      <c r="F95" s="351"/>
      <c r="G95" s="351"/>
    </row>
    <row r="96" spans="1:7" x14ac:dyDescent="0.3">
      <c r="A96" s="347" t="s">
        <v>1868</v>
      </c>
      <c r="B96" s="347" t="s">
        <v>744</v>
      </c>
      <c r="C96" s="351"/>
      <c r="D96" s="351"/>
      <c r="E96" s="351"/>
      <c r="F96" s="351"/>
      <c r="G96" s="351"/>
    </row>
    <row r="97" spans="1:7" x14ac:dyDescent="0.3">
      <c r="A97" s="347" t="s">
        <v>1869</v>
      </c>
      <c r="B97" s="347" t="s">
        <v>804</v>
      </c>
      <c r="C97" s="351"/>
      <c r="D97" s="351"/>
      <c r="E97" s="351"/>
      <c r="F97" s="351"/>
      <c r="G97" s="351"/>
    </row>
    <row r="98" spans="1:7" x14ac:dyDescent="0.3">
      <c r="A98" s="347" t="s">
        <v>1870</v>
      </c>
      <c r="B98" s="347" t="s">
        <v>746</v>
      </c>
      <c r="C98" s="351"/>
      <c r="D98" s="351"/>
      <c r="E98" s="351"/>
      <c r="F98" s="351"/>
      <c r="G98" s="351"/>
    </row>
    <row r="99" spans="1:7" x14ac:dyDescent="0.3">
      <c r="A99" s="347" t="s">
        <v>1871</v>
      </c>
      <c r="B99" s="347" t="s">
        <v>259</v>
      </c>
      <c r="C99" s="351"/>
      <c r="D99" s="351"/>
      <c r="E99" s="351"/>
      <c r="F99" s="351"/>
      <c r="G99" s="351"/>
    </row>
    <row r="100" spans="1:7" x14ac:dyDescent="0.3">
      <c r="A100" s="347" t="s">
        <v>1872</v>
      </c>
      <c r="B100" s="347" t="s">
        <v>53</v>
      </c>
      <c r="C100" s="351"/>
      <c r="D100" s="351"/>
      <c r="E100" s="351"/>
      <c r="F100" s="351"/>
      <c r="G100" s="351"/>
    </row>
    <row r="101" spans="1:7" x14ac:dyDescent="0.3">
      <c r="A101" s="347" t="s">
        <v>1873</v>
      </c>
      <c r="B101" s="347" t="s">
        <v>628</v>
      </c>
      <c r="C101" s="351"/>
      <c r="D101" s="351"/>
      <c r="E101" s="351"/>
      <c r="F101" s="351"/>
      <c r="G101" s="351"/>
    </row>
    <row r="102" spans="1:7" x14ac:dyDescent="0.3">
      <c r="A102" s="347" t="s">
        <v>1874</v>
      </c>
      <c r="B102" s="347" t="s">
        <v>630</v>
      </c>
      <c r="C102" s="351"/>
      <c r="D102" s="351"/>
      <c r="E102" s="351"/>
      <c r="F102" s="351"/>
      <c r="G102" s="351"/>
    </row>
    <row r="103" spans="1:7" x14ac:dyDescent="0.3">
      <c r="A103" s="347" t="s">
        <v>1875</v>
      </c>
      <c r="B103" s="347" t="s">
        <v>257</v>
      </c>
      <c r="C103" s="351"/>
      <c r="D103" s="351"/>
      <c r="E103" s="351"/>
      <c r="F103" s="351"/>
      <c r="G103" s="351"/>
    </row>
    <row r="104" spans="1:7" x14ac:dyDescent="0.3">
      <c r="A104" s="347" t="s">
        <v>1876</v>
      </c>
      <c r="B104" s="347" t="s">
        <v>54</v>
      </c>
      <c r="C104" s="351"/>
      <c r="D104" s="351"/>
      <c r="E104" s="351"/>
      <c r="F104" s="351"/>
      <c r="G104" s="351"/>
    </row>
    <row r="105" spans="1:7" x14ac:dyDescent="0.3">
      <c r="A105" s="347" t="s">
        <v>1877</v>
      </c>
      <c r="B105" s="347" t="s">
        <v>588</v>
      </c>
      <c r="C105" s="351"/>
      <c r="D105" s="351"/>
      <c r="E105" s="351"/>
      <c r="F105" s="351"/>
      <c r="G105" s="351"/>
    </row>
    <row r="106" spans="1:7" x14ac:dyDescent="0.3">
      <c r="A106" s="347" t="s">
        <v>1878</v>
      </c>
      <c r="B106" s="347" t="s">
        <v>590</v>
      </c>
      <c r="C106" s="351"/>
      <c r="D106" s="351"/>
      <c r="E106" s="351"/>
      <c r="F106" s="351"/>
      <c r="G106" s="351"/>
    </row>
    <row r="107" spans="1:7" x14ac:dyDescent="0.3">
      <c r="A107" s="347" t="s">
        <v>1879</v>
      </c>
      <c r="B107" s="347" t="s">
        <v>592</v>
      </c>
      <c r="C107" s="351"/>
      <c r="D107" s="351"/>
      <c r="E107" s="351"/>
      <c r="F107" s="351"/>
      <c r="G107" s="351"/>
    </row>
    <row r="108" spans="1:7" x14ac:dyDescent="0.3">
      <c r="A108" s="347" t="s">
        <v>1880</v>
      </c>
      <c r="B108" s="347" t="s">
        <v>637</v>
      </c>
      <c r="C108" s="351"/>
      <c r="D108" s="351"/>
      <c r="E108" s="351"/>
      <c r="F108" s="351"/>
      <c r="G108" s="351"/>
    </row>
    <row r="109" spans="1:7" x14ac:dyDescent="0.3">
      <c r="A109" s="347" t="s">
        <v>1881</v>
      </c>
      <c r="B109" s="347" t="s">
        <v>563</v>
      </c>
      <c r="C109" s="351"/>
      <c r="D109" s="351"/>
      <c r="E109" s="351"/>
      <c r="F109" s="351"/>
      <c r="G109" s="351"/>
    </row>
    <row r="110" spans="1:7" x14ac:dyDescent="0.3">
      <c r="A110" s="347" t="s">
        <v>1882</v>
      </c>
      <c r="B110" s="347" t="s">
        <v>595</v>
      </c>
      <c r="C110" s="351"/>
      <c r="D110" s="351"/>
      <c r="E110" s="351"/>
      <c r="F110" s="351"/>
      <c r="G110" s="351"/>
    </row>
    <row r="111" spans="1:7" x14ac:dyDescent="0.3">
      <c r="A111" s="347" t="s">
        <v>1883</v>
      </c>
      <c r="B111" s="347" t="s">
        <v>614</v>
      </c>
      <c r="C111" s="351"/>
      <c r="D111" s="351"/>
      <c r="E111" s="351"/>
      <c r="F111" s="351"/>
      <c r="G111" s="351"/>
    </row>
    <row r="112" spans="1:7" x14ac:dyDescent="0.3">
      <c r="A112" s="347" t="s">
        <v>1884</v>
      </c>
      <c r="B112" s="347" t="s">
        <v>616</v>
      </c>
      <c r="C112" s="351"/>
      <c r="D112" s="351"/>
      <c r="E112" s="351"/>
      <c r="F112" s="351"/>
      <c r="G112" s="351"/>
    </row>
    <row r="113" spans="1:7" x14ac:dyDescent="0.3">
      <c r="A113" s="347" t="s">
        <v>1885</v>
      </c>
      <c r="B113" s="347" t="s">
        <v>682</v>
      </c>
      <c r="C113" s="351"/>
      <c r="D113" s="351"/>
      <c r="E113" s="351"/>
      <c r="F113" s="351"/>
      <c r="G113" s="351"/>
    </row>
    <row r="114" spans="1:7" x14ac:dyDescent="0.3">
      <c r="A114" s="347" t="s">
        <v>1886</v>
      </c>
      <c r="B114" s="347" t="s">
        <v>759</v>
      </c>
      <c r="C114" s="351"/>
      <c r="D114" s="351"/>
      <c r="E114" s="351"/>
      <c r="F114" s="351"/>
      <c r="G114" s="351"/>
    </row>
    <row r="115" spans="1:7" x14ac:dyDescent="0.3">
      <c r="A115" s="347" t="s">
        <v>1887</v>
      </c>
      <c r="B115" s="347" t="s">
        <v>761</v>
      </c>
      <c r="C115" s="351"/>
      <c r="D115" s="351"/>
      <c r="E115" s="351"/>
      <c r="F115" s="351"/>
      <c r="G115" s="351"/>
    </row>
    <row r="116" spans="1:7" x14ac:dyDescent="0.3">
      <c r="A116" s="347" t="s">
        <v>1888</v>
      </c>
      <c r="B116" s="347" t="s">
        <v>763</v>
      </c>
      <c r="C116" s="351"/>
      <c r="D116" s="351"/>
      <c r="E116" s="351"/>
      <c r="F116" s="351"/>
      <c r="G116" s="351"/>
    </row>
    <row r="117" spans="1:7" x14ac:dyDescent="0.3">
      <c r="A117" s="347" t="s">
        <v>1889</v>
      </c>
      <c r="B117" s="347" t="s">
        <v>907</v>
      </c>
      <c r="C117" s="351"/>
      <c r="D117" s="351"/>
      <c r="E117" s="351"/>
      <c r="F117" s="351"/>
      <c r="G117" s="351"/>
    </row>
    <row r="118" spans="1:7" x14ac:dyDescent="0.3">
      <c r="A118" s="347" t="s">
        <v>1890</v>
      </c>
      <c r="B118" s="347" t="s">
        <v>765</v>
      </c>
      <c r="C118" s="351"/>
      <c r="D118" s="351"/>
      <c r="E118" s="351"/>
      <c r="F118" s="351"/>
      <c r="G118" s="351"/>
    </row>
    <row r="119" spans="1:7" x14ac:dyDescent="0.3">
      <c r="A119" s="347" t="s">
        <v>1891</v>
      </c>
      <c r="B119" s="347" t="s">
        <v>258</v>
      </c>
      <c r="C119" s="351"/>
      <c r="D119" s="351"/>
      <c r="E119" s="351"/>
      <c r="F119" s="351"/>
      <c r="G119" s="351"/>
    </row>
    <row r="120" spans="1:7" x14ac:dyDescent="0.3">
      <c r="A120" s="347" t="s">
        <v>1892</v>
      </c>
      <c r="B120" s="347" t="s">
        <v>669</v>
      </c>
      <c r="C120" s="351"/>
      <c r="D120" s="351"/>
      <c r="E120" s="351"/>
      <c r="F120" s="351"/>
      <c r="G120" s="351"/>
    </row>
    <row r="121" spans="1:7" x14ac:dyDescent="0.3">
      <c r="A121" s="347" t="s">
        <v>1893</v>
      </c>
      <c r="B121" s="347" t="s">
        <v>44</v>
      </c>
      <c r="C121" s="351"/>
      <c r="D121" s="351"/>
      <c r="E121" s="351"/>
      <c r="F121" s="351"/>
      <c r="G121" s="351"/>
    </row>
    <row r="122" spans="1:7" x14ac:dyDescent="0.3">
      <c r="A122" s="347" t="s">
        <v>1894</v>
      </c>
      <c r="B122" s="347" t="s">
        <v>685</v>
      </c>
      <c r="C122" s="351"/>
      <c r="D122" s="351"/>
      <c r="E122" s="351"/>
      <c r="F122" s="351"/>
      <c r="G122" s="351"/>
    </row>
    <row r="123" spans="1:7" x14ac:dyDescent="0.3">
      <c r="A123" s="347" t="s">
        <v>1895</v>
      </c>
      <c r="B123" s="347" t="s">
        <v>687</v>
      </c>
      <c r="C123" s="351"/>
      <c r="D123" s="351"/>
      <c r="E123" s="351"/>
      <c r="F123" s="351"/>
      <c r="G123" s="351"/>
    </row>
    <row r="124" spans="1:7" x14ac:dyDescent="0.3">
      <c r="A124" s="347" t="s">
        <v>1896</v>
      </c>
      <c r="B124" s="347" t="s">
        <v>769</v>
      </c>
      <c r="C124" s="351"/>
      <c r="D124" s="351"/>
      <c r="E124" s="351"/>
      <c r="F124" s="351"/>
      <c r="G124" s="351"/>
    </row>
    <row r="125" spans="1:7" x14ac:dyDescent="0.3">
      <c r="A125" s="347" t="s">
        <v>1897</v>
      </c>
      <c r="B125" s="347" t="s">
        <v>183</v>
      </c>
      <c r="C125" s="351"/>
      <c r="D125" s="351"/>
      <c r="E125" s="351"/>
      <c r="F125" s="351"/>
      <c r="G125" s="351"/>
    </row>
    <row r="126" spans="1:7" x14ac:dyDescent="0.3">
      <c r="A126" s="347" t="s">
        <v>1898</v>
      </c>
      <c r="B126" s="347" t="s">
        <v>871</v>
      </c>
      <c r="C126" s="351"/>
      <c r="D126" s="351"/>
      <c r="E126" s="351"/>
      <c r="F126" s="351"/>
      <c r="G126" s="351"/>
    </row>
    <row r="127" spans="1:7" x14ac:dyDescent="0.3">
      <c r="A127" s="347" t="s">
        <v>1899</v>
      </c>
      <c r="B127" s="347" t="s">
        <v>873</v>
      </c>
      <c r="C127" s="351"/>
      <c r="D127" s="351"/>
      <c r="E127" s="351"/>
      <c r="F127" s="351"/>
      <c r="G127" s="351"/>
    </row>
    <row r="128" spans="1:7" x14ac:dyDescent="0.3">
      <c r="A128" s="347" t="s">
        <v>1900</v>
      </c>
      <c r="B128" s="347" t="s">
        <v>56</v>
      </c>
      <c r="C128" s="351"/>
      <c r="D128" s="351"/>
      <c r="E128" s="351"/>
      <c r="F128" s="351"/>
      <c r="G128" s="351"/>
    </row>
    <row r="129" spans="1:7" x14ac:dyDescent="0.3">
      <c r="A129" s="347" t="s">
        <v>1901</v>
      </c>
      <c r="B129" s="347" t="s">
        <v>943</v>
      </c>
      <c r="C129" s="351"/>
      <c r="D129" s="351"/>
      <c r="E129" s="351"/>
      <c r="F129" s="351"/>
      <c r="G129" s="351"/>
    </row>
    <row r="130" spans="1:7" x14ac:dyDescent="0.3">
      <c r="A130" s="347" t="s">
        <v>1902</v>
      </c>
      <c r="B130" s="347" t="s">
        <v>565</v>
      </c>
      <c r="C130" s="351"/>
      <c r="D130" s="351"/>
      <c r="E130" s="351"/>
      <c r="F130" s="351"/>
      <c r="G130" s="351"/>
    </row>
    <row r="131" spans="1:7" x14ac:dyDescent="0.3">
      <c r="A131" s="347" t="s">
        <v>1903</v>
      </c>
      <c r="B131" s="347" t="s">
        <v>875</v>
      </c>
      <c r="C131" s="351"/>
      <c r="D131" s="351"/>
      <c r="E131" s="351"/>
      <c r="F131" s="351"/>
      <c r="G131" s="351"/>
    </row>
    <row r="132" spans="1:7" x14ac:dyDescent="0.3">
      <c r="A132" s="347" t="s">
        <v>1904</v>
      </c>
      <c r="B132" s="347" t="s">
        <v>567</v>
      </c>
      <c r="C132" s="351"/>
      <c r="D132" s="351"/>
      <c r="E132" s="351"/>
      <c r="F132" s="351"/>
      <c r="G132" s="351"/>
    </row>
    <row r="133" spans="1:7" x14ac:dyDescent="0.3">
      <c r="A133" s="347" t="s">
        <v>1905</v>
      </c>
      <c r="B133" s="347" t="s">
        <v>598</v>
      </c>
      <c r="C133" s="351"/>
      <c r="D133" s="351"/>
      <c r="E133" s="351"/>
      <c r="F133" s="351"/>
      <c r="G133" s="351"/>
    </row>
    <row r="134" spans="1:7" x14ac:dyDescent="0.3">
      <c r="A134" s="347" t="s">
        <v>1906</v>
      </c>
      <c r="B134" s="347" t="s">
        <v>824</v>
      </c>
      <c r="C134" s="351"/>
      <c r="D134" s="351"/>
      <c r="E134" s="351"/>
      <c r="F134" s="351"/>
      <c r="G134" s="351"/>
    </row>
    <row r="135" spans="1:7" x14ac:dyDescent="0.3">
      <c r="A135" s="347" t="s">
        <v>1907</v>
      </c>
      <c r="B135" s="347" t="s">
        <v>690</v>
      </c>
      <c r="C135" s="351"/>
      <c r="D135" s="351"/>
      <c r="E135" s="351"/>
      <c r="F135" s="351"/>
      <c r="G135" s="351"/>
    </row>
    <row r="136" spans="1:7" x14ac:dyDescent="0.3">
      <c r="A136" s="347" t="s">
        <v>1908</v>
      </c>
      <c r="B136" s="347" t="s">
        <v>772</v>
      </c>
      <c r="C136" s="351"/>
      <c r="D136" s="351"/>
      <c r="E136" s="351"/>
      <c r="F136" s="351"/>
      <c r="G136" s="351"/>
    </row>
    <row r="137" spans="1:7" x14ac:dyDescent="0.3">
      <c r="A137" s="347" t="s">
        <v>1909</v>
      </c>
      <c r="B137" s="347" t="s">
        <v>600</v>
      </c>
      <c r="C137" s="351"/>
      <c r="D137" s="351"/>
      <c r="E137" s="351"/>
      <c r="F137" s="351"/>
      <c r="G137" s="351"/>
    </row>
    <row r="138" spans="1:7" x14ac:dyDescent="0.3">
      <c r="A138" s="347" t="s">
        <v>1910</v>
      </c>
      <c r="B138" s="347" t="s">
        <v>692</v>
      </c>
      <c r="C138" s="351"/>
      <c r="D138" s="351"/>
      <c r="E138" s="351"/>
      <c r="F138" s="351"/>
      <c r="G138" s="351"/>
    </row>
    <row r="139" spans="1:7" x14ac:dyDescent="0.3">
      <c r="A139" s="347" t="s">
        <v>1911</v>
      </c>
      <c r="B139" s="347" t="s">
        <v>694</v>
      </c>
      <c r="C139" s="351"/>
      <c r="D139" s="351"/>
      <c r="E139" s="351"/>
      <c r="F139" s="351"/>
      <c r="G139" s="351"/>
    </row>
    <row r="140" spans="1:7" x14ac:dyDescent="0.3">
      <c r="A140" s="347" t="s">
        <v>1912</v>
      </c>
      <c r="B140" s="347" t="s">
        <v>262</v>
      </c>
      <c r="C140" s="351"/>
      <c r="D140" s="351"/>
      <c r="E140" s="351"/>
      <c r="F140" s="351"/>
      <c r="G140" s="351"/>
    </row>
    <row r="141" spans="1:7" x14ac:dyDescent="0.3">
      <c r="A141" s="347" t="s">
        <v>1913</v>
      </c>
      <c r="B141" s="347" t="s">
        <v>697</v>
      </c>
      <c r="C141" s="351"/>
      <c r="D141" s="351"/>
      <c r="E141" s="351"/>
      <c r="F141" s="351"/>
      <c r="G141" s="351"/>
    </row>
    <row r="142" spans="1:7" x14ac:dyDescent="0.3">
      <c r="A142" s="347" t="s">
        <v>1914</v>
      </c>
      <c r="B142" s="347" t="s">
        <v>55</v>
      </c>
      <c r="C142" s="351"/>
      <c r="D142" s="351"/>
      <c r="E142" s="351"/>
      <c r="F142" s="351"/>
      <c r="G142" s="351"/>
    </row>
    <row r="143" spans="1:7" x14ac:dyDescent="0.3">
      <c r="A143" s="347" t="s">
        <v>1915</v>
      </c>
      <c r="B143" s="347" t="s">
        <v>830</v>
      </c>
      <c r="C143" s="351"/>
      <c r="D143" s="351"/>
      <c r="E143" s="351"/>
      <c r="F143" s="351"/>
      <c r="G143" s="351"/>
    </row>
    <row r="144" spans="1:7" x14ac:dyDescent="0.3">
      <c r="A144" s="347" t="s">
        <v>1916</v>
      </c>
      <c r="B144" s="347" t="s">
        <v>914</v>
      </c>
      <c r="C144" s="351"/>
      <c r="D144" s="351"/>
      <c r="E144" s="351"/>
      <c r="F144" s="351"/>
      <c r="G144" s="351"/>
    </row>
    <row r="145" spans="1:7" x14ac:dyDescent="0.3">
      <c r="A145" s="347" t="s">
        <v>1917</v>
      </c>
      <c r="B145" s="347" t="s">
        <v>569</v>
      </c>
      <c r="C145" s="351"/>
      <c r="D145" s="351"/>
      <c r="E145" s="351"/>
      <c r="F145" s="351"/>
      <c r="G145" s="351"/>
    </row>
    <row r="146" spans="1:7" x14ac:dyDescent="0.3">
      <c r="A146" s="347" t="s">
        <v>1918</v>
      </c>
      <c r="B146" s="347" t="s">
        <v>571</v>
      </c>
      <c r="C146" s="351"/>
      <c r="D146" s="351"/>
      <c r="E146" s="351"/>
      <c r="F146" s="351"/>
      <c r="G146" s="351"/>
    </row>
    <row r="147" spans="1:7" x14ac:dyDescent="0.3">
      <c r="A147" s="347" t="s">
        <v>1919</v>
      </c>
      <c r="B147" s="347" t="s">
        <v>702</v>
      </c>
      <c r="C147" s="351"/>
      <c r="D147" s="351"/>
      <c r="E147" s="351"/>
      <c r="F147" s="351"/>
      <c r="G147" s="351"/>
    </row>
    <row r="148" spans="1:7" x14ac:dyDescent="0.3">
      <c r="A148" s="347" t="s">
        <v>1920</v>
      </c>
      <c r="B148" s="347" t="s">
        <v>605</v>
      </c>
      <c r="C148" s="351"/>
      <c r="D148" s="351"/>
      <c r="E148" s="351"/>
      <c r="F148" s="351"/>
      <c r="G148" s="351"/>
    </row>
    <row r="149" spans="1:7" x14ac:dyDescent="0.3">
      <c r="A149" s="347" t="s">
        <v>1921</v>
      </c>
      <c r="B149" s="347" t="s">
        <v>950</v>
      </c>
      <c r="C149" s="351"/>
      <c r="D149" s="351"/>
      <c r="E149" s="351"/>
      <c r="F149" s="351"/>
      <c r="G149" s="351"/>
    </row>
    <row r="150" spans="1:7" x14ac:dyDescent="0.3">
      <c r="A150" s="347" t="s">
        <v>1922</v>
      </c>
      <c r="B150" s="347" t="s">
        <v>607</v>
      </c>
      <c r="C150" s="351"/>
      <c r="D150" s="351"/>
      <c r="E150" s="351"/>
      <c r="F150" s="351"/>
      <c r="G150" s="351"/>
    </row>
    <row r="151" spans="1:7" x14ac:dyDescent="0.3">
      <c r="A151" s="347" t="s">
        <v>1923</v>
      </c>
      <c r="B151" s="347" t="s">
        <v>705</v>
      </c>
      <c r="C151" s="351"/>
      <c r="D151" s="351"/>
      <c r="E151" s="351"/>
      <c r="F151" s="351"/>
      <c r="G151" s="351"/>
    </row>
    <row r="152" spans="1:7" x14ac:dyDescent="0.3">
      <c r="A152" s="347" t="s">
        <v>1924</v>
      </c>
      <c r="B152" s="347" t="s">
        <v>707</v>
      </c>
      <c r="C152" s="351"/>
      <c r="D152" s="351"/>
      <c r="E152" s="351"/>
      <c r="F152" s="351"/>
      <c r="G152" s="351"/>
    </row>
    <row r="153" spans="1:7" x14ac:dyDescent="0.3">
      <c r="A153" s="347" t="s">
        <v>1925</v>
      </c>
      <c r="B153" s="347" t="s">
        <v>952</v>
      </c>
      <c r="C153" s="351"/>
      <c r="D153" s="351"/>
      <c r="E153" s="351"/>
      <c r="F153" s="351"/>
      <c r="G153" s="351"/>
    </row>
    <row r="154" spans="1:7" x14ac:dyDescent="0.3">
      <c r="A154" s="347" t="s">
        <v>1926</v>
      </c>
      <c r="B154" s="347" t="s">
        <v>709</v>
      </c>
      <c r="C154" s="351"/>
      <c r="D154" s="351"/>
      <c r="E154" s="351"/>
      <c r="F154" s="351"/>
      <c r="G154" s="351"/>
    </row>
    <row r="155" spans="1:7" x14ac:dyDescent="0.3">
      <c r="A155" s="347" t="s">
        <v>1927</v>
      </c>
      <c r="B155" s="347" t="s">
        <v>261</v>
      </c>
      <c r="C155" s="351"/>
      <c r="D155" s="351"/>
      <c r="E155" s="351"/>
      <c r="F155" s="351"/>
      <c r="G155" s="351"/>
    </row>
    <row r="156" spans="1:7" x14ac:dyDescent="0.3">
      <c r="A156" s="347" t="s">
        <v>1928</v>
      </c>
      <c r="B156" s="347" t="s">
        <v>330</v>
      </c>
      <c r="C156" s="351"/>
      <c r="D156" s="351"/>
      <c r="E156" s="351"/>
      <c r="F156" s="351"/>
      <c r="G156" s="351"/>
    </row>
    <row r="157" spans="1:7" x14ac:dyDescent="0.3">
      <c r="A157" s="347" t="s">
        <v>1929</v>
      </c>
      <c r="B157" s="347" t="s">
        <v>836</v>
      </c>
      <c r="C157" s="351"/>
      <c r="D157" s="351"/>
      <c r="E157" s="351"/>
      <c r="F157" s="351"/>
      <c r="G157" s="351"/>
    </row>
    <row r="158" spans="1:7" x14ac:dyDescent="0.3">
      <c r="A158" s="347" t="s">
        <v>1930</v>
      </c>
      <c r="B158" s="347" t="s">
        <v>918</v>
      </c>
      <c r="C158" s="351"/>
      <c r="D158" s="351"/>
      <c r="E158" s="351"/>
      <c r="F158" s="351"/>
      <c r="G158" s="351"/>
    </row>
    <row r="159" spans="1:7" x14ac:dyDescent="0.3">
      <c r="A159" s="347" t="s">
        <v>1931</v>
      </c>
      <c r="B159" s="347" t="s">
        <v>674</v>
      </c>
      <c r="C159" s="351"/>
      <c r="D159" s="351"/>
      <c r="E159" s="351"/>
      <c r="F159" s="351"/>
      <c r="G159" s="351"/>
    </row>
    <row r="160" spans="1:7" x14ac:dyDescent="0.3">
      <c r="A160" s="347" t="s">
        <v>1932</v>
      </c>
      <c r="B160" s="347" t="s">
        <v>839</v>
      </c>
      <c r="C160" s="351"/>
      <c r="D160" s="351"/>
      <c r="E160" s="351"/>
      <c r="F160" s="351"/>
      <c r="G160" s="351"/>
    </row>
    <row r="161" spans="1:7" x14ac:dyDescent="0.3">
      <c r="A161" s="347" t="s">
        <v>1933</v>
      </c>
      <c r="B161" s="347" t="s">
        <v>676</v>
      </c>
      <c r="C161" s="351"/>
      <c r="D161" s="351"/>
      <c r="E161" s="351"/>
      <c r="F161" s="351"/>
      <c r="G161" s="351"/>
    </row>
    <row r="162" spans="1:7" x14ac:dyDescent="0.3">
      <c r="A162" s="347" t="s">
        <v>1934</v>
      </c>
      <c r="B162" s="347" t="s">
        <v>317</v>
      </c>
      <c r="C162" s="351"/>
      <c r="D162" s="351"/>
      <c r="E162" s="351"/>
      <c r="F162" s="351"/>
      <c r="G162" s="351"/>
    </row>
    <row r="163" spans="1:7" x14ac:dyDescent="0.3">
      <c r="A163" s="347" t="s">
        <v>1935</v>
      </c>
      <c r="B163" s="347" t="s">
        <v>317</v>
      </c>
      <c r="C163" s="351"/>
      <c r="D163" s="351"/>
      <c r="E163" s="351"/>
      <c r="F163" s="351"/>
      <c r="G163" s="351"/>
    </row>
    <row r="164" spans="1:7" x14ac:dyDescent="0.3">
      <c r="A164" s="347" t="s">
        <v>1936</v>
      </c>
      <c r="B164" s="347" t="s">
        <v>58</v>
      </c>
      <c r="C164" s="351"/>
      <c r="D164" s="351"/>
      <c r="E164" s="351"/>
      <c r="F164" s="351"/>
      <c r="G164" s="351"/>
    </row>
    <row r="165" spans="1:7" x14ac:dyDescent="0.3">
      <c r="A165" s="347" t="s">
        <v>1937</v>
      </c>
      <c r="B165" s="347" t="s">
        <v>961</v>
      </c>
      <c r="C165" s="351"/>
      <c r="D165" s="351"/>
      <c r="E165" s="351"/>
      <c r="F165" s="351"/>
      <c r="G165" s="351"/>
    </row>
    <row r="166" spans="1:7" x14ac:dyDescent="0.3">
      <c r="A166" s="347" t="s">
        <v>1938</v>
      </c>
      <c r="B166" s="347" t="s">
        <v>920</v>
      </c>
      <c r="C166" s="351"/>
      <c r="D166" s="351"/>
      <c r="E166" s="351"/>
      <c r="F166" s="351"/>
      <c r="G166" s="351"/>
    </row>
    <row r="167" spans="1:7" x14ac:dyDescent="0.3">
      <c r="A167" s="347" t="s">
        <v>1939</v>
      </c>
      <c r="B167" s="347" t="s">
        <v>781</v>
      </c>
      <c r="C167" s="351"/>
      <c r="D167" s="351"/>
      <c r="E167" s="351"/>
      <c r="F167" s="351"/>
      <c r="G167" s="351"/>
    </row>
    <row r="168" spans="1:7" x14ac:dyDescent="0.3">
      <c r="A168" s="347" t="s">
        <v>1940</v>
      </c>
      <c r="B168" s="347" t="s">
        <v>783</v>
      </c>
      <c r="C168" s="351"/>
      <c r="D168" s="351"/>
      <c r="E168" s="351"/>
      <c r="F168" s="351"/>
      <c r="G168" s="351"/>
    </row>
    <row r="169" spans="1:7" x14ac:dyDescent="0.3">
      <c r="A169" s="347" t="s">
        <v>1941</v>
      </c>
      <c r="B169" s="347" t="s">
        <v>573</v>
      </c>
      <c r="C169" s="351"/>
      <c r="D169" s="351"/>
      <c r="E169" s="351"/>
      <c r="F169" s="351"/>
      <c r="G169" s="351"/>
    </row>
    <row r="170" spans="1:7" x14ac:dyDescent="0.3">
      <c r="A170" s="347" t="s">
        <v>1942</v>
      </c>
      <c r="B170" s="347" t="s">
        <v>786</v>
      </c>
      <c r="C170" s="351"/>
      <c r="D170" s="351"/>
      <c r="E170" s="351"/>
      <c r="F170" s="351"/>
      <c r="G170" s="351"/>
    </row>
    <row r="171" spans="1:7" x14ac:dyDescent="0.3">
      <c r="A171" s="347" t="s">
        <v>1943</v>
      </c>
      <c r="B171" s="347" t="s">
        <v>934</v>
      </c>
      <c r="C171" s="351"/>
      <c r="D171" s="351"/>
      <c r="E171" s="351"/>
      <c r="F171" s="351"/>
      <c r="G171" s="351"/>
    </row>
    <row r="172" spans="1:7" x14ac:dyDescent="0.3">
      <c r="A172" s="347" t="s">
        <v>1944</v>
      </c>
      <c r="B172" s="347" t="s">
        <v>936</v>
      </c>
      <c r="C172" s="351"/>
      <c r="D172" s="351"/>
      <c r="E172" s="351"/>
      <c r="F172" s="351"/>
      <c r="G172" s="351"/>
    </row>
    <row r="173" spans="1:7" x14ac:dyDescent="0.3">
      <c r="A173" s="347" t="s">
        <v>1945</v>
      </c>
      <c r="B173" s="347" t="s">
        <v>927</v>
      </c>
      <c r="C173" s="351"/>
      <c r="D173" s="351"/>
      <c r="E173" s="351"/>
      <c r="F173" s="351"/>
      <c r="G173" s="351"/>
    </row>
    <row r="174" spans="1:7" x14ac:dyDescent="0.3">
      <c r="A174" s="347" t="s">
        <v>1946</v>
      </c>
      <c r="B174" s="347" t="s">
        <v>929</v>
      </c>
      <c r="C174" s="351"/>
      <c r="D174" s="351"/>
      <c r="E174" s="351"/>
      <c r="F174" s="351"/>
      <c r="G174" s="351"/>
    </row>
    <row r="175" spans="1:7" x14ac:dyDescent="0.3">
      <c r="A175" s="347" t="s">
        <v>1947</v>
      </c>
      <c r="B175" s="347" t="s">
        <v>713</v>
      </c>
      <c r="C175" s="351"/>
      <c r="D175" s="351"/>
      <c r="E175" s="351"/>
      <c r="F175" s="351"/>
      <c r="G175" s="351"/>
    </row>
    <row r="176" spans="1:7" x14ac:dyDescent="0.3">
      <c r="A176" s="347" t="s">
        <v>1948</v>
      </c>
      <c r="B176" s="347" t="s">
        <v>963</v>
      </c>
      <c r="C176" s="351"/>
      <c r="D176" s="351"/>
      <c r="E176" s="351"/>
      <c r="F176" s="351"/>
      <c r="G176" s="351"/>
    </row>
    <row r="177" spans="1:7" x14ac:dyDescent="0.3">
      <c r="A177" s="347" t="s">
        <v>1949</v>
      </c>
      <c r="B177" s="347" t="s">
        <v>789</v>
      </c>
      <c r="C177" s="351"/>
      <c r="D177" s="351"/>
      <c r="E177" s="351"/>
      <c r="F177" s="351"/>
      <c r="G177" s="351"/>
    </row>
    <row r="178" spans="1:7" x14ac:dyDescent="0.3">
      <c r="A178" s="347" t="s">
        <v>1950</v>
      </c>
      <c r="B178" s="347" t="s">
        <v>501</v>
      </c>
      <c r="C178" s="351"/>
      <c r="D178" s="351"/>
      <c r="E178" s="351"/>
      <c r="F178" s="351"/>
      <c r="G178" s="351"/>
    </row>
    <row r="179" spans="1:7" x14ac:dyDescent="0.3">
      <c r="A179" s="347" t="s">
        <v>1951</v>
      </c>
      <c r="B179" s="347" t="s">
        <v>848</v>
      </c>
      <c r="C179" s="351"/>
      <c r="D179" s="351"/>
      <c r="E179" s="351"/>
      <c r="F179" s="351"/>
      <c r="G179" s="351"/>
    </row>
    <row r="180" spans="1:7" x14ac:dyDescent="0.3">
      <c r="A180" s="347" t="s">
        <v>1952</v>
      </c>
      <c r="B180" s="347" t="s">
        <v>716</v>
      </c>
      <c r="C180" s="351"/>
      <c r="D180" s="351"/>
      <c r="E180" s="351"/>
      <c r="F180" s="351"/>
      <c r="G180" s="351"/>
    </row>
    <row r="181" spans="1:7" x14ac:dyDescent="0.3">
      <c r="A181" s="347" t="s">
        <v>1953</v>
      </c>
      <c r="B181" s="347" t="s">
        <v>791</v>
      </c>
      <c r="C181" s="351"/>
      <c r="D181" s="351"/>
      <c r="E181" s="351"/>
      <c r="F181" s="351"/>
      <c r="G181" s="351"/>
    </row>
    <row r="182" spans="1:7" x14ac:dyDescent="0.3">
      <c r="A182" s="347" t="s">
        <v>1954</v>
      </c>
      <c r="B182" s="347" t="s">
        <v>720</v>
      </c>
      <c r="C182" s="351"/>
      <c r="D182" s="351"/>
      <c r="E182" s="351"/>
      <c r="F182" s="351"/>
      <c r="G182" s="351"/>
    </row>
    <row r="183" spans="1:7" x14ac:dyDescent="0.3">
      <c r="A183" s="347" t="s">
        <v>1955</v>
      </c>
      <c r="B183" s="347" t="s">
        <v>965</v>
      </c>
      <c r="C183" s="351"/>
      <c r="D183" s="351"/>
      <c r="E183" s="351"/>
      <c r="F183" s="351"/>
      <c r="G183" s="351"/>
    </row>
    <row r="184" spans="1:7" x14ac:dyDescent="0.3">
      <c r="A184" s="347" t="s">
        <v>1956</v>
      </c>
      <c r="B184" s="347" t="s">
        <v>722</v>
      </c>
      <c r="C184" s="351"/>
      <c r="D184" s="351"/>
      <c r="E184" s="351"/>
      <c r="F184" s="351"/>
      <c r="G184" s="351"/>
    </row>
    <row r="185" spans="1:7" x14ac:dyDescent="0.3">
      <c r="A185" s="347" t="s">
        <v>1957</v>
      </c>
      <c r="B185" s="347" t="s">
        <v>794</v>
      </c>
      <c r="C185" s="351"/>
      <c r="D185" s="351"/>
      <c r="E185" s="351"/>
      <c r="F185" s="351"/>
      <c r="G185" s="351"/>
    </row>
    <row r="186" spans="1:7" x14ac:dyDescent="0.3">
      <c r="A186" s="347" t="s">
        <v>1958</v>
      </c>
      <c r="B186" s="347" t="s">
        <v>851</v>
      </c>
      <c r="C186" s="351"/>
      <c r="D186" s="351"/>
      <c r="E186" s="351"/>
      <c r="F186" s="351"/>
      <c r="G186" s="351"/>
    </row>
    <row r="187" spans="1:7" x14ac:dyDescent="0.3">
      <c r="A187" s="347" t="s">
        <v>1959</v>
      </c>
      <c r="B187" s="347" t="s">
        <v>646</v>
      </c>
      <c r="C187" s="351"/>
      <c r="D187" s="351"/>
      <c r="E187" s="351"/>
      <c r="F187" s="351"/>
      <c r="G187" s="351"/>
    </row>
    <row r="188" spans="1:7" x14ac:dyDescent="0.3">
      <c r="A188" s="347" t="s">
        <v>1960</v>
      </c>
      <c r="B188" s="347" t="s">
        <v>853</v>
      </c>
      <c r="C188" s="351"/>
      <c r="D188" s="351"/>
      <c r="E188" s="351"/>
      <c r="F188" s="351"/>
      <c r="G188" s="351"/>
    </row>
    <row r="189" spans="1:7" x14ac:dyDescent="0.3">
      <c r="A189" s="347" t="s">
        <v>1961</v>
      </c>
      <c r="B189" s="347" t="s">
        <v>967</v>
      </c>
      <c r="C189" s="351"/>
      <c r="D189" s="351"/>
      <c r="E189" s="351"/>
      <c r="F189" s="351"/>
      <c r="G189" s="351"/>
    </row>
    <row r="190" spans="1:7" x14ac:dyDescent="0.3">
      <c r="A190" s="347" t="s">
        <v>1962</v>
      </c>
      <c r="B190" s="347" t="s">
        <v>969</v>
      </c>
      <c r="C190" s="351"/>
      <c r="D190" s="351"/>
      <c r="E190" s="351"/>
      <c r="F190" s="351"/>
      <c r="G190" s="351"/>
    </row>
    <row r="191" spans="1:7" x14ac:dyDescent="0.3">
      <c r="A191" s="347" t="s">
        <v>1963</v>
      </c>
      <c r="B191" s="347" t="s">
        <v>971</v>
      </c>
      <c r="C191" s="351"/>
      <c r="D191" s="351"/>
      <c r="E191" s="351"/>
      <c r="F191" s="351"/>
      <c r="G191" s="351"/>
    </row>
    <row r="192" spans="1:7" x14ac:dyDescent="0.3">
      <c r="A192" s="347" t="s">
        <v>1964</v>
      </c>
      <c r="B192" s="347" t="s">
        <v>973</v>
      </c>
      <c r="C192" s="352"/>
      <c r="D192" s="351"/>
      <c r="E192" s="352"/>
      <c r="F192" s="352"/>
      <c r="G192" s="352"/>
    </row>
    <row r="193" spans="1:7" x14ac:dyDescent="0.3">
      <c r="A193" s="347" t="s">
        <v>974</v>
      </c>
      <c r="B193" s="353"/>
      <c r="C193" s="351"/>
      <c r="D193" s="351"/>
      <c r="E193" s="351"/>
      <c r="F193" s="351"/>
      <c r="G193" s="351"/>
    </row>
    <row r="195" spans="1:7" x14ac:dyDescent="0.3">
      <c r="A195" s="347" t="s">
        <v>975</v>
      </c>
      <c r="B195" s="353"/>
      <c r="C195" s="351"/>
      <c r="D195" s="351"/>
      <c r="E195" s="351"/>
      <c r="F195" s="351"/>
      <c r="G195" s="351"/>
    </row>
    <row r="196" spans="1:7" x14ac:dyDescent="0.3">
      <c r="A196" s="347" t="s">
        <v>976</v>
      </c>
      <c r="B196" s="353"/>
      <c r="C196" s="352"/>
      <c r="D196" s="352"/>
      <c r="E196" s="352"/>
      <c r="F196" s="352"/>
      <c r="G196" s="352"/>
    </row>
    <row r="197" spans="1:7" x14ac:dyDescent="0.3">
      <c r="A197" s="347" t="s">
        <v>977</v>
      </c>
      <c r="B197" s="353"/>
      <c r="C197" s="351"/>
      <c r="D197" s="351"/>
      <c r="E197" s="351"/>
      <c r="F197" s="351"/>
      <c r="G197" s="351"/>
    </row>
    <row r="199" spans="1:7" x14ac:dyDescent="0.3">
      <c r="A199" s="347" t="s">
        <v>358</v>
      </c>
    </row>
    <row r="200" spans="1:7" x14ac:dyDescent="0.3">
      <c r="A200" s="347" t="s">
        <v>1965</v>
      </c>
      <c r="B200" s="347" t="s">
        <v>979</v>
      </c>
      <c r="C200" s="351"/>
      <c r="D200" s="351"/>
      <c r="E200" s="351"/>
      <c r="F200" s="351"/>
      <c r="G200" s="351"/>
    </row>
    <row r="201" spans="1:7" x14ac:dyDescent="0.3">
      <c r="A201" s="347" t="s">
        <v>1966</v>
      </c>
      <c r="B201" s="347" t="s">
        <v>981</v>
      </c>
      <c r="C201" s="351"/>
      <c r="D201" s="351"/>
      <c r="E201" s="351"/>
      <c r="F201" s="351"/>
      <c r="G201" s="351"/>
    </row>
    <row r="202" spans="1:7" x14ac:dyDescent="0.3">
      <c r="A202" s="347" t="s">
        <v>1967</v>
      </c>
      <c r="B202" s="347" t="s">
        <v>245</v>
      </c>
      <c r="C202" s="351"/>
      <c r="D202" s="351"/>
      <c r="E202" s="351"/>
      <c r="F202" s="351"/>
      <c r="G202" s="351"/>
    </row>
    <row r="203" spans="1:7" x14ac:dyDescent="0.3">
      <c r="A203" s="347" t="s">
        <v>1968</v>
      </c>
      <c r="B203" s="347" t="s">
        <v>984</v>
      </c>
      <c r="C203" s="351"/>
      <c r="D203" s="351"/>
      <c r="E203" s="351"/>
      <c r="F203" s="351"/>
      <c r="G203" s="351"/>
    </row>
    <row r="204" spans="1:7" x14ac:dyDescent="0.3">
      <c r="A204" s="347" t="s">
        <v>1969</v>
      </c>
      <c r="B204" s="347" t="s">
        <v>1004</v>
      </c>
      <c r="C204" s="351"/>
      <c r="D204" s="351"/>
      <c r="E204" s="351"/>
      <c r="F204" s="351"/>
      <c r="G204" s="351"/>
    </row>
    <row r="205" spans="1:7" x14ac:dyDescent="0.3">
      <c r="A205" s="347" t="s">
        <v>1970</v>
      </c>
      <c r="B205" s="347" t="s">
        <v>255</v>
      </c>
      <c r="C205" s="351"/>
      <c r="D205" s="351"/>
      <c r="E205" s="351"/>
      <c r="F205" s="351"/>
      <c r="G205" s="351"/>
    </row>
    <row r="206" spans="1:7" x14ac:dyDescent="0.3">
      <c r="A206" s="347" t="s">
        <v>1971</v>
      </c>
      <c r="B206" s="347" t="s">
        <v>44</v>
      </c>
      <c r="C206" s="351"/>
      <c r="D206" s="351"/>
      <c r="E206" s="351"/>
      <c r="F206" s="351"/>
      <c r="G206" s="351"/>
    </row>
    <row r="207" spans="1:7" x14ac:dyDescent="0.3">
      <c r="A207" s="347" t="s">
        <v>1972</v>
      </c>
      <c r="B207" s="347" t="s">
        <v>690</v>
      </c>
      <c r="C207" s="351"/>
      <c r="D207" s="351"/>
      <c r="E207" s="351"/>
      <c r="F207" s="351"/>
      <c r="G207" s="351"/>
    </row>
    <row r="208" spans="1:7" x14ac:dyDescent="0.3">
      <c r="A208" s="347" t="s">
        <v>1973</v>
      </c>
      <c r="B208" s="347" t="s">
        <v>987</v>
      </c>
      <c r="C208" s="351"/>
      <c r="D208" s="351"/>
      <c r="E208" s="351"/>
      <c r="F208" s="351"/>
      <c r="G208" s="351"/>
    </row>
    <row r="209" spans="1:7" x14ac:dyDescent="0.3">
      <c r="A209" s="347" t="s">
        <v>1974</v>
      </c>
      <c r="B209" s="347" t="s">
        <v>989</v>
      </c>
      <c r="C209" s="351"/>
      <c r="D209" s="351"/>
      <c r="E209" s="351"/>
      <c r="F209" s="351"/>
      <c r="G209" s="351"/>
    </row>
    <row r="210" spans="1:7" x14ac:dyDescent="0.3">
      <c r="A210" s="347" t="s">
        <v>1975</v>
      </c>
      <c r="B210" s="347" t="s">
        <v>685</v>
      </c>
      <c r="C210" s="351"/>
      <c r="D210" s="351"/>
      <c r="E210" s="351"/>
      <c r="F210" s="351"/>
      <c r="G210" s="351"/>
    </row>
    <row r="211" spans="1:7" x14ac:dyDescent="0.3">
      <c r="A211" s="347" t="s">
        <v>1976</v>
      </c>
      <c r="B211" s="347" t="s">
        <v>687</v>
      </c>
      <c r="C211" s="351"/>
      <c r="D211" s="351"/>
      <c r="E211" s="351"/>
      <c r="F211" s="351"/>
      <c r="G211" s="351"/>
    </row>
    <row r="212" spans="1:7" x14ac:dyDescent="0.3">
      <c r="A212" s="347" t="s">
        <v>1977</v>
      </c>
      <c r="B212" s="347" t="s">
        <v>183</v>
      </c>
      <c r="C212" s="351"/>
      <c r="D212" s="351"/>
      <c r="E212" s="351"/>
      <c r="F212" s="351"/>
      <c r="G212" s="351"/>
    </row>
    <row r="213" spans="1:7" x14ac:dyDescent="0.3">
      <c r="A213" s="347" t="s">
        <v>1978</v>
      </c>
      <c r="B213" s="347" t="s">
        <v>991</v>
      </c>
      <c r="C213" s="351"/>
      <c r="D213" s="351"/>
      <c r="E213" s="351"/>
      <c r="F213" s="351"/>
      <c r="G213" s="351"/>
    </row>
    <row r="214" spans="1:7" x14ac:dyDescent="0.3">
      <c r="A214" s="347" t="s">
        <v>1979</v>
      </c>
      <c r="B214" s="347" t="s">
        <v>993</v>
      </c>
      <c r="C214" s="351"/>
      <c r="D214" s="351"/>
      <c r="E214" s="351"/>
      <c r="F214" s="351"/>
      <c r="G214" s="351"/>
    </row>
    <row r="215" spans="1:7" x14ac:dyDescent="0.3">
      <c r="A215" s="347" t="s">
        <v>1980</v>
      </c>
      <c r="B215" s="347" t="s">
        <v>995</v>
      </c>
      <c r="C215" s="351"/>
      <c r="D215" s="351"/>
      <c r="E215" s="351"/>
      <c r="F215" s="351"/>
      <c r="G215" s="351"/>
    </row>
    <row r="216" spans="1:7" x14ac:dyDescent="0.3">
      <c r="A216" s="347" t="s">
        <v>1981</v>
      </c>
      <c r="B216" s="347" t="s">
        <v>999</v>
      </c>
      <c r="C216" s="351"/>
      <c r="D216" s="351"/>
      <c r="E216" s="351"/>
      <c r="F216" s="351"/>
      <c r="G216" s="351"/>
    </row>
    <row r="217" spans="1:7" x14ac:dyDescent="0.3">
      <c r="A217" s="347" t="s">
        <v>1982</v>
      </c>
      <c r="B217" s="347" t="s">
        <v>1008</v>
      </c>
      <c r="C217" s="351"/>
      <c r="D217" s="351"/>
      <c r="E217" s="351"/>
      <c r="F217" s="351"/>
      <c r="G217" s="351"/>
    </row>
    <row r="218" spans="1:7" x14ac:dyDescent="0.3">
      <c r="A218" s="347" t="s">
        <v>1983</v>
      </c>
      <c r="B218" s="347" t="s">
        <v>697</v>
      </c>
      <c r="C218" s="351"/>
      <c r="D218" s="351"/>
      <c r="E218" s="351"/>
      <c r="F218" s="351"/>
      <c r="G218" s="351"/>
    </row>
    <row r="219" spans="1:7" x14ac:dyDescent="0.3">
      <c r="A219" s="347" t="s">
        <v>1984</v>
      </c>
      <c r="B219" s="347" t="s">
        <v>55</v>
      </c>
      <c r="C219" s="351"/>
      <c r="D219" s="351"/>
      <c r="E219" s="351"/>
      <c r="F219" s="351"/>
      <c r="G219" s="351"/>
    </row>
    <row r="220" spans="1:7" x14ac:dyDescent="0.3">
      <c r="A220" s="347" t="s">
        <v>1985</v>
      </c>
      <c r="B220" s="347" t="s">
        <v>261</v>
      </c>
      <c r="C220" s="351"/>
      <c r="D220" s="351"/>
      <c r="E220" s="351"/>
      <c r="F220" s="351"/>
      <c r="G220" s="351"/>
    </row>
    <row r="221" spans="1:7" x14ac:dyDescent="0.3">
      <c r="A221" s="347" t="s">
        <v>1986</v>
      </c>
      <c r="B221" s="347" t="s">
        <v>1002</v>
      </c>
      <c r="C221" s="352"/>
      <c r="D221" s="352"/>
      <c r="E221" s="352"/>
      <c r="F221" s="352"/>
      <c r="G221" s="352"/>
    </row>
    <row r="222" spans="1:7" x14ac:dyDescent="0.3">
      <c r="A222" s="347" t="s">
        <v>1024</v>
      </c>
      <c r="B222" s="353"/>
      <c r="C222" s="351"/>
      <c r="D222" s="351"/>
      <c r="E222" s="351"/>
      <c r="F222" s="351"/>
      <c r="G222" s="351"/>
    </row>
    <row r="224" spans="1:7" x14ac:dyDescent="0.3">
      <c r="A224" s="347" t="s">
        <v>975</v>
      </c>
      <c r="B224" s="353"/>
      <c r="C224" s="351"/>
      <c r="D224" s="351"/>
      <c r="E224" s="351"/>
      <c r="F224" s="351"/>
      <c r="G224" s="351"/>
    </row>
    <row r="225" spans="1:7" x14ac:dyDescent="0.3">
      <c r="A225" s="347" t="s">
        <v>976</v>
      </c>
      <c r="B225" s="353"/>
      <c r="C225" s="352"/>
      <c r="D225" s="352"/>
      <c r="E225" s="352"/>
      <c r="F225" s="352"/>
      <c r="G225" s="352"/>
    </row>
    <row r="226" spans="1:7" x14ac:dyDescent="0.3">
      <c r="A226" s="347" t="s">
        <v>977</v>
      </c>
      <c r="B226" s="353"/>
      <c r="C226" s="351"/>
      <c r="D226" s="351"/>
      <c r="E226" s="351"/>
      <c r="F226" s="351"/>
      <c r="G226" s="351"/>
    </row>
    <row r="228" spans="1:7" x14ac:dyDescent="0.3">
      <c r="A228" s="347" t="s">
        <v>359</v>
      </c>
    </row>
    <row r="229" spans="1:7" x14ac:dyDescent="0.3">
      <c r="A229" s="347" t="s">
        <v>1987</v>
      </c>
      <c r="B229" s="347" t="s">
        <v>1026</v>
      </c>
      <c r="C229" s="351"/>
      <c r="D229" s="351"/>
      <c r="E229" s="351"/>
      <c r="F229" s="351"/>
      <c r="G229" s="351"/>
    </row>
    <row r="230" spans="1:7" x14ac:dyDescent="0.3">
      <c r="A230" s="347" t="s">
        <v>1988</v>
      </c>
      <c r="B230" s="347" t="s">
        <v>979</v>
      </c>
      <c r="C230" s="351"/>
      <c r="D230" s="351"/>
      <c r="E230" s="351"/>
      <c r="F230" s="351"/>
      <c r="G230" s="351"/>
    </row>
    <row r="231" spans="1:7" x14ac:dyDescent="0.3">
      <c r="A231" s="347" t="s">
        <v>1989</v>
      </c>
      <c r="B231" s="347" t="s">
        <v>1029</v>
      </c>
      <c r="C231" s="351"/>
      <c r="D231" s="351"/>
      <c r="E231" s="351"/>
      <c r="F231" s="351"/>
      <c r="G231" s="351"/>
    </row>
    <row r="232" spans="1:7" x14ac:dyDescent="0.3">
      <c r="A232" s="347" t="s">
        <v>1990</v>
      </c>
      <c r="B232" s="347" t="s">
        <v>245</v>
      </c>
      <c r="C232" s="351"/>
      <c r="D232" s="351"/>
      <c r="E232" s="351"/>
      <c r="F232" s="351"/>
      <c r="G232" s="351"/>
    </row>
    <row r="233" spans="1:7" x14ac:dyDescent="0.3">
      <c r="A233" s="347" t="s">
        <v>1991</v>
      </c>
      <c r="B233" s="347" t="s">
        <v>1032</v>
      </c>
      <c r="C233" s="351"/>
      <c r="D233" s="351"/>
      <c r="E233" s="351"/>
      <c r="F233" s="351"/>
      <c r="G233" s="351"/>
    </row>
    <row r="234" spans="1:7" x14ac:dyDescent="0.3">
      <c r="A234" s="347" t="s">
        <v>1992</v>
      </c>
      <c r="B234" s="347" t="s">
        <v>984</v>
      </c>
      <c r="C234" s="351"/>
      <c r="D234" s="351"/>
      <c r="E234" s="351"/>
      <c r="F234" s="351"/>
      <c r="G234" s="351"/>
    </row>
    <row r="235" spans="1:7" x14ac:dyDescent="0.3">
      <c r="A235" s="347" t="s">
        <v>1993</v>
      </c>
      <c r="B235" s="347" t="s">
        <v>244</v>
      </c>
      <c r="C235" s="351"/>
      <c r="D235" s="351"/>
      <c r="E235" s="351"/>
      <c r="F235" s="351"/>
      <c r="G235" s="351"/>
    </row>
    <row r="236" spans="1:7" x14ac:dyDescent="0.3">
      <c r="A236" s="347" t="s">
        <v>1994</v>
      </c>
      <c r="B236" s="347" t="s">
        <v>1036</v>
      </c>
      <c r="C236" s="351"/>
      <c r="D236" s="351"/>
      <c r="E236" s="351"/>
      <c r="F236" s="351"/>
      <c r="G236" s="351"/>
    </row>
    <row r="237" spans="1:7" x14ac:dyDescent="0.3">
      <c r="A237" s="347" t="s">
        <v>1995</v>
      </c>
      <c r="B237" s="347" t="s">
        <v>682</v>
      </c>
      <c r="C237" s="351"/>
      <c r="D237" s="351"/>
      <c r="E237" s="351"/>
      <c r="F237" s="351"/>
      <c r="G237" s="351"/>
    </row>
    <row r="238" spans="1:7" x14ac:dyDescent="0.3">
      <c r="A238" s="347" t="s">
        <v>1996</v>
      </c>
      <c r="B238" s="347" t="s">
        <v>1004</v>
      </c>
      <c r="C238" s="351"/>
      <c r="D238" s="351"/>
      <c r="E238" s="351"/>
      <c r="F238" s="351"/>
      <c r="G238" s="351"/>
    </row>
    <row r="239" spans="1:7" x14ac:dyDescent="0.3">
      <c r="A239" s="347" t="s">
        <v>1997</v>
      </c>
      <c r="B239" s="347" t="s">
        <v>255</v>
      </c>
      <c r="C239" s="351"/>
      <c r="D239" s="351"/>
      <c r="E239" s="351"/>
      <c r="F239" s="351"/>
      <c r="G239" s="351"/>
    </row>
    <row r="240" spans="1:7" x14ac:dyDescent="0.3">
      <c r="A240" s="347" t="s">
        <v>1998</v>
      </c>
      <c r="B240" s="347" t="s">
        <v>44</v>
      </c>
      <c r="C240" s="351"/>
      <c r="D240" s="351"/>
      <c r="E240" s="351"/>
      <c r="F240" s="351"/>
      <c r="G240" s="351"/>
    </row>
    <row r="241" spans="1:7" x14ac:dyDescent="0.3">
      <c r="A241" s="347" t="s">
        <v>1999</v>
      </c>
      <c r="B241" s="347" t="s">
        <v>690</v>
      </c>
      <c r="C241" s="351"/>
      <c r="D241" s="351"/>
      <c r="E241" s="351"/>
      <c r="F241" s="351"/>
      <c r="G241" s="351"/>
    </row>
    <row r="242" spans="1:7" x14ac:dyDescent="0.3">
      <c r="A242" s="347" t="s">
        <v>2000</v>
      </c>
      <c r="B242" s="347" t="s">
        <v>989</v>
      </c>
      <c r="C242" s="351"/>
      <c r="D242" s="351"/>
      <c r="E242" s="351"/>
      <c r="F242" s="351"/>
      <c r="G242" s="351"/>
    </row>
    <row r="243" spans="1:7" x14ac:dyDescent="0.3">
      <c r="A243" s="347" t="s">
        <v>2001</v>
      </c>
      <c r="B243" s="347" t="s">
        <v>687</v>
      </c>
      <c r="C243" s="351"/>
      <c r="D243" s="351"/>
      <c r="E243" s="351"/>
      <c r="F243" s="351"/>
      <c r="G243" s="351"/>
    </row>
    <row r="244" spans="1:7" x14ac:dyDescent="0.3">
      <c r="A244" s="347" t="s">
        <v>2002</v>
      </c>
      <c r="B244" s="347" t="s">
        <v>183</v>
      </c>
      <c r="C244" s="351"/>
      <c r="D244" s="351"/>
      <c r="E244" s="351"/>
      <c r="F244" s="351"/>
      <c r="G244" s="351"/>
    </row>
    <row r="245" spans="1:7" x14ac:dyDescent="0.3">
      <c r="A245" s="347" t="s">
        <v>2003</v>
      </c>
      <c r="B245" s="347" t="s">
        <v>1040</v>
      </c>
      <c r="C245" s="351"/>
      <c r="D245" s="351"/>
      <c r="E245" s="351"/>
      <c r="F245" s="351"/>
      <c r="G245" s="351"/>
    </row>
    <row r="246" spans="1:7" x14ac:dyDescent="0.3">
      <c r="A246" s="347" t="s">
        <v>2004</v>
      </c>
      <c r="B246" s="347" t="s">
        <v>993</v>
      </c>
      <c r="C246" s="351"/>
      <c r="D246" s="351"/>
      <c r="E246" s="351"/>
      <c r="F246" s="351"/>
      <c r="G246" s="351"/>
    </row>
    <row r="247" spans="1:7" x14ac:dyDescent="0.3">
      <c r="A247" s="347" t="s">
        <v>2005</v>
      </c>
      <c r="B247" s="347" t="s">
        <v>995</v>
      </c>
      <c r="C247" s="351"/>
      <c r="D247" s="351"/>
      <c r="E247" s="351"/>
      <c r="F247" s="351"/>
      <c r="G247" s="351"/>
    </row>
    <row r="248" spans="1:7" x14ac:dyDescent="0.3">
      <c r="A248" s="347" t="s">
        <v>2006</v>
      </c>
      <c r="B248" s="347" t="s">
        <v>999</v>
      </c>
      <c r="C248" s="351"/>
      <c r="D248" s="351"/>
      <c r="E248" s="351"/>
      <c r="F248" s="351"/>
      <c r="G248" s="351"/>
    </row>
    <row r="249" spans="1:7" x14ac:dyDescent="0.3">
      <c r="A249" s="347" t="s">
        <v>2007</v>
      </c>
      <c r="B249" s="347" t="s">
        <v>1008</v>
      </c>
      <c r="C249" s="351"/>
      <c r="D249" s="351"/>
      <c r="E249" s="351"/>
      <c r="F249" s="351"/>
      <c r="G249" s="351"/>
    </row>
    <row r="250" spans="1:7" x14ac:dyDescent="0.3">
      <c r="A250" s="347" t="s">
        <v>2008</v>
      </c>
      <c r="B250" s="347" t="s">
        <v>697</v>
      </c>
      <c r="C250" s="351"/>
      <c r="D250" s="351"/>
      <c r="E250" s="351"/>
      <c r="F250" s="351"/>
      <c r="G250" s="351"/>
    </row>
    <row r="251" spans="1:7" x14ac:dyDescent="0.3">
      <c r="A251" s="347" t="s">
        <v>2009</v>
      </c>
      <c r="B251" s="347" t="s">
        <v>55</v>
      </c>
      <c r="C251" s="351"/>
      <c r="D251" s="351"/>
      <c r="E251" s="351"/>
      <c r="F251" s="351"/>
      <c r="G251" s="351"/>
    </row>
    <row r="252" spans="1:7" x14ac:dyDescent="0.3">
      <c r="A252" s="347" t="s">
        <v>2010</v>
      </c>
      <c r="B252" s="347" t="s">
        <v>261</v>
      </c>
      <c r="C252" s="351"/>
      <c r="D252" s="351"/>
      <c r="E252" s="351"/>
      <c r="F252" s="351"/>
      <c r="G252" s="351"/>
    </row>
    <row r="253" spans="1:7" x14ac:dyDescent="0.3">
      <c r="A253" s="347" t="s">
        <v>2011</v>
      </c>
      <c r="B253" s="347" t="s">
        <v>1002</v>
      </c>
      <c r="C253" s="351"/>
      <c r="D253" s="351"/>
      <c r="E253" s="351"/>
      <c r="F253" s="351"/>
      <c r="G253" s="351"/>
    </row>
    <row r="254" spans="1:7" x14ac:dyDescent="0.3">
      <c r="A254" s="347" t="s">
        <v>2012</v>
      </c>
      <c r="B254" s="347" t="s">
        <v>713</v>
      </c>
      <c r="C254" s="351"/>
      <c r="D254" s="351"/>
      <c r="E254" s="351"/>
      <c r="F254" s="351"/>
      <c r="G254" s="351"/>
    </row>
    <row r="255" spans="1:7" x14ac:dyDescent="0.3">
      <c r="A255" s="347" t="s">
        <v>2013</v>
      </c>
      <c r="B255" s="347" t="s">
        <v>575</v>
      </c>
      <c r="C255" s="352"/>
      <c r="D255" s="352"/>
      <c r="E255" s="352"/>
      <c r="F255" s="352"/>
      <c r="G255" s="352"/>
    </row>
    <row r="256" spans="1:7" x14ac:dyDescent="0.3">
      <c r="A256" s="347" t="s">
        <v>1063</v>
      </c>
      <c r="B256" s="353"/>
      <c r="C256" s="351"/>
      <c r="D256" s="351"/>
      <c r="E256" s="351"/>
      <c r="F256" s="351"/>
      <c r="G256" s="351"/>
    </row>
    <row r="258" spans="1:7" x14ac:dyDescent="0.3">
      <c r="A258" s="347" t="s">
        <v>975</v>
      </c>
      <c r="B258" s="353"/>
      <c r="C258" s="351"/>
      <c r="D258" s="351"/>
      <c r="E258" s="351"/>
      <c r="F258" s="351"/>
      <c r="G258" s="351"/>
    </row>
    <row r="259" spans="1:7" x14ac:dyDescent="0.3">
      <c r="A259" s="347" t="s">
        <v>976</v>
      </c>
      <c r="B259" s="353"/>
      <c r="C259" s="352"/>
      <c r="D259" s="352"/>
      <c r="E259" s="352"/>
      <c r="F259" s="352"/>
      <c r="G259" s="352"/>
    </row>
    <row r="260" spans="1:7" x14ac:dyDescent="0.3">
      <c r="A260" s="347" t="s">
        <v>977</v>
      </c>
      <c r="B260" s="353"/>
      <c r="C260" s="351"/>
      <c r="D260" s="351"/>
      <c r="E260" s="351"/>
      <c r="F260" s="351"/>
      <c r="G260" s="351"/>
    </row>
    <row r="262" spans="1:7" x14ac:dyDescent="0.3">
      <c r="A262" s="347" t="s">
        <v>360</v>
      </c>
    </row>
    <row r="263" spans="1:7" x14ac:dyDescent="0.3">
      <c r="A263" s="347" t="s">
        <v>2014</v>
      </c>
      <c r="B263" s="347" t="s">
        <v>1065</v>
      </c>
      <c r="C263" s="351"/>
      <c r="D263" s="351"/>
      <c r="E263" s="351"/>
      <c r="F263" s="351"/>
      <c r="G263" s="351"/>
    </row>
    <row r="264" spans="1:7" x14ac:dyDescent="0.3">
      <c r="A264" s="347" t="s">
        <v>2015</v>
      </c>
      <c r="B264" s="347" t="s">
        <v>1067</v>
      </c>
      <c r="C264" s="351"/>
      <c r="D264" s="351"/>
      <c r="E264" s="351"/>
      <c r="F264" s="351"/>
      <c r="G264" s="351"/>
    </row>
    <row r="265" spans="1:7" x14ac:dyDescent="0.3">
      <c r="A265" s="347" t="s">
        <v>2016</v>
      </c>
      <c r="B265" s="347" t="s">
        <v>1069</v>
      </c>
      <c r="C265" s="351"/>
      <c r="D265" s="351"/>
      <c r="E265" s="351"/>
      <c r="F265" s="351"/>
      <c r="G265" s="351"/>
    </row>
    <row r="266" spans="1:7" x14ac:dyDescent="0.3">
      <c r="A266" s="347" t="s">
        <v>2017</v>
      </c>
      <c r="B266" s="347" t="s">
        <v>1071</v>
      </c>
      <c r="C266" s="351"/>
      <c r="D266" s="351"/>
      <c r="E266" s="351"/>
      <c r="F266" s="351"/>
      <c r="G266" s="351"/>
    </row>
    <row r="267" spans="1:7" x14ac:dyDescent="0.3">
      <c r="A267" s="347" t="s">
        <v>2018</v>
      </c>
      <c r="B267" s="347" t="s">
        <v>245</v>
      </c>
      <c r="C267" s="351"/>
      <c r="D267" s="351"/>
      <c r="E267" s="351"/>
      <c r="F267" s="351"/>
      <c r="G267" s="351"/>
    </row>
    <row r="268" spans="1:7" x14ac:dyDescent="0.3">
      <c r="A268" s="347" t="s">
        <v>2019</v>
      </c>
      <c r="B268" s="347" t="s">
        <v>1074</v>
      </c>
      <c r="C268" s="351"/>
      <c r="D268" s="351"/>
      <c r="E268" s="351"/>
      <c r="F268" s="351"/>
      <c r="G268" s="351"/>
    </row>
    <row r="269" spans="1:7" x14ac:dyDescent="0.3">
      <c r="A269" s="347" t="s">
        <v>2020</v>
      </c>
      <c r="B269" s="347" t="s">
        <v>1036</v>
      </c>
      <c r="C269" s="351"/>
      <c r="D269" s="351"/>
      <c r="E269" s="351"/>
      <c r="F269" s="351"/>
      <c r="G269" s="351"/>
    </row>
    <row r="270" spans="1:7" x14ac:dyDescent="0.3">
      <c r="A270" s="347" t="s">
        <v>2021</v>
      </c>
      <c r="B270" s="347" t="s">
        <v>1077</v>
      </c>
      <c r="C270" s="351"/>
      <c r="D270" s="351"/>
      <c r="E270" s="351"/>
      <c r="F270" s="351"/>
      <c r="G270" s="351"/>
    </row>
    <row r="271" spans="1:7" x14ac:dyDescent="0.3">
      <c r="A271" s="347" t="s">
        <v>2022</v>
      </c>
      <c r="B271" s="347" t="s">
        <v>255</v>
      </c>
      <c r="C271" s="351"/>
      <c r="D271" s="351"/>
      <c r="E271" s="351"/>
      <c r="F271" s="351"/>
      <c r="G271" s="351"/>
    </row>
    <row r="272" spans="1:7" x14ac:dyDescent="0.3">
      <c r="A272" s="347" t="s">
        <v>2023</v>
      </c>
      <c r="B272" s="347" t="s">
        <v>44</v>
      </c>
      <c r="C272" s="351"/>
      <c r="D272" s="351"/>
      <c r="E272" s="351"/>
      <c r="F272" s="351"/>
      <c r="G272" s="351"/>
    </row>
    <row r="273" spans="1:7" x14ac:dyDescent="0.3">
      <c r="A273" s="347" t="s">
        <v>2024</v>
      </c>
      <c r="B273" s="347" t="s">
        <v>687</v>
      </c>
      <c r="C273" s="351"/>
      <c r="D273" s="351"/>
      <c r="E273" s="351"/>
      <c r="F273" s="351"/>
      <c r="G273" s="351"/>
    </row>
    <row r="274" spans="1:7" x14ac:dyDescent="0.3">
      <c r="A274" s="347" t="s">
        <v>2025</v>
      </c>
      <c r="B274" s="347" t="s">
        <v>183</v>
      </c>
      <c r="C274" s="351"/>
      <c r="D274" s="351"/>
      <c r="E274" s="351"/>
      <c r="F274" s="351"/>
      <c r="G274" s="351"/>
    </row>
    <row r="275" spans="1:7" x14ac:dyDescent="0.3">
      <c r="A275" s="347" t="s">
        <v>2026</v>
      </c>
      <c r="B275" s="347" t="s">
        <v>55</v>
      </c>
      <c r="C275" s="351"/>
      <c r="D275" s="351"/>
      <c r="E275" s="351"/>
      <c r="F275" s="351"/>
      <c r="G275" s="351"/>
    </row>
    <row r="276" spans="1:7" x14ac:dyDescent="0.3">
      <c r="A276" s="347" t="s">
        <v>2027</v>
      </c>
      <c r="B276" s="347" t="s">
        <v>261</v>
      </c>
      <c r="C276" s="351"/>
      <c r="D276" s="351"/>
      <c r="E276" s="351"/>
      <c r="F276" s="351"/>
      <c r="G276" s="351"/>
    </row>
    <row r="277" spans="1:7" x14ac:dyDescent="0.3">
      <c r="A277" s="347" t="s">
        <v>2028</v>
      </c>
      <c r="B277" s="347" t="s">
        <v>330</v>
      </c>
      <c r="C277" s="351"/>
      <c r="D277" s="351"/>
      <c r="E277" s="351"/>
      <c r="F277" s="351"/>
      <c r="G277" s="351"/>
    </row>
    <row r="278" spans="1:7" x14ac:dyDescent="0.3">
      <c r="A278" s="347" t="s">
        <v>2029</v>
      </c>
      <c r="B278" s="347" t="s">
        <v>674</v>
      </c>
      <c r="C278" s="351"/>
      <c r="D278" s="351"/>
      <c r="E278" s="351"/>
      <c r="F278" s="351"/>
      <c r="G278" s="351"/>
    </row>
    <row r="279" spans="1:7" x14ac:dyDescent="0.3">
      <c r="A279" s="347" t="s">
        <v>2030</v>
      </c>
      <c r="B279" s="347" t="s">
        <v>575</v>
      </c>
      <c r="C279" s="351"/>
      <c r="D279" s="351"/>
      <c r="E279" s="351"/>
      <c r="F279" s="351"/>
      <c r="G279" s="351"/>
    </row>
    <row r="280" spans="1:7" x14ac:dyDescent="0.3">
      <c r="A280" s="347" t="s">
        <v>2031</v>
      </c>
      <c r="B280" s="347" t="s">
        <v>1087</v>
      </c>
      <c r="C280" s="351"/>
      <c r="D280" s="351"/>
      <c r="E280" s="351"/>
      <c r="F280" s="351"/>
      <c r="G280" s="351"/>
    </row>
    <row r="281" spans="1:7" x14ac:dyDescent="0.3">
      <c r="A281" s="347" t="s">
        <v>2032</v>
      </c>
      <c r="B281" s="347" t="s">
        <v>722</v>
      </c>
      <c r="C281" s="351"/>
      <c r="D281" s="351"/>
      <c r="E281" s="351"/>
      <c r="F281" s="351"/>
      <c r="G281" s="351"/>
    </row>
    <row r="282" spans="1:7" x14ac:dyDescent="0.3">
      <c r="A282" s="347" t="s">
        <v>2033</v>
      </c>
      <c r="B282" s="347" t="s">
        <v>646</v>
      </c>
      <c r="C282" s="352"/>
      <c r="D282" s="352"/>
      <c r="E282" s="352"/>
      <c r="F282" s="352"/>
      <c r="G282" s="352"/>
    </row>
    <row r="283" spans="1:7" x14ac:dyDescent="0.3">
      <c r="A283" s="347" t="s">
        <v>1091</v>
      </c>
      <c r="B283" s="353"/>
      <c r="C283" s="351"/>
      <c r="D283" s="351"/>
      <c r="E283" s="351"/>
      <c r="F283" s="351"/>
      <c r="G283" s="351"/>
    </row>
    <row r="285" spans="1:7" x14ac:dyDescent="0.3">
      <c r="A285" s="347" t="s">
        <v>975</v>
      </c>
      <c r="B285" s="353"/>
      <c r="C285" s="351"/>
      <c r="D285" s="351"/>
      <c r="E285" s="351"/>
      <c r="F285" s="351"/>
      <c r="G285" s="351"/>
    </row>
    <row r="286" spans="1:7" x14ac:dyDescent="0.3">
      <c r="A286" s="347" t="s">
        <v>976</v>
      </c>
      <c r="B286" s="353"/>
      <c r="C286" s="352"/>
      <c r="D286" s="352"/>
      <c r="E286" s="352"/>
      <c r="F286" s="352"/>
      <c r="G286" s="352"/>
    </row>
    <row r="287" spans="1:7" x14ac:dyDescent="0.3">
      <c r="A287" s="347" t="s">
        <v>977</v>
      </c>
      <c r="B287" s="353"/>
      <c r="C287" s="351"/>
      <c r="D287" s="351"/>
      <c r="E287" s="351"/>
      <c r="F287" s="351"/>
      <c r="G287" s="351"/>
    </row>
    <row r="289" spans="1:7" x14ac:dyDescent="0.3">
      <c r="A289" s="347" t="s">
        <v>1092</v>
      </c>
    </row>
    <row r="290" spans="1:7" x14ac:dyDescent="0.3">
      <c r="A290" s="347" t="s">
        <v>2034</v>
      </c>
      <c r="B290" s="347" t="s">
        <v>1094</v>
      </c>
      <c r="C290" s="351"/>
      <c r="D290" s="351"/>
      <c r="E290" s="351"/>
      <c r="F290" s="351"/>
      <c r="G290" s="351"/>
    </row>
    <row r="291" spans="1:7" x14ac:dyDescent="0.3">
      <c r="A291" s="347" t="s">
        <v>2035</v>
      </c>
      <c r="B291" s="347" t="s">
        <v>984</v>
      </c>
      <c r="C291" s="351"/>
      <c r="D291" s="351"/>
      <c r="E291" s="351"/>
      <c r="F291" s="351"/>
      <c r="G291" s="351"/>
    </row>
    <row r="292" spans="1:7" x14ac:dyDescent="0.3">
      <c r="A292" s="347" t="s">
        <v>2036</v>
      </c>
      <c r="B292" s="347" t="s">
        <v>1097</v>
      </c>
      <c r="C292" s="351"/>
      <c r="D292" s="351"/>
      <c r="E292" s="351"/>
      <c r="F292" s="351"/>
      <c r="G292" s="351"/>
    </row>
    <row r="293" spans="1:7" x14ac:dyDescent="0.3">
      <c r="A293" s="347" t="s">
        <v>2037</v>
      </c>
      <c r="B293" s="347" t="s">
        <v>722</v>
      </c>
      <c r="C293" s="352"/>
      <c r="D293" s="352"/>
      <c r="E293" s="352"/>
      <c r="F293" s="352"/>
      <c r="G293" s="352"/>
    </row>
    <row r="294" spans="1:7" x14ac:dyDescent="0.3">
      <c r="A294" s="347" t="s">
        <v>1099</v>
      </c>
      <c r="B294" s="353"/>
      <c r="C294" s="351"/>
      <c r="D294" s="351"/>
      <c r="E294" s="351"/>
      <c r="F294" s="351"/>
      <c r="G294" s="351"/>
    </row>
    <row r="296" spans="1:7" x14ac:dyDescent="0.3">
      <c r="A296" s="347" t="s">
        <v>975</v>
      </c>
      <c r="B296" s="353"/>
      <c r="C296" s="351"/>
      <c r="D296" s="351"/>
      <c r="E296" s="351"/>
      <c r="F296" s="351"/>
      <c r="G296" s="351"/>
    </row>
    <row r="297" spans="1:7" x14ac:dyDescent="0.3">
      <c r="A297" s="347" t="s">
        <v>976</v>
      </c>
      <c r="B297" s="353"/>
      <c r="C297" s="352"/>
      <c r="D297" s="352"/>
      <c r="E297" s="352"/>
      <c r="F297" s="352"/>
      <c r="G297" s="352"/>
    </row>
    <row r="298" spans="1:7" x14ac:dyDescent="0.3">
      <c r="A298" s="347" t="s">
        <v>977</v>
      </c>
      <c r="B298" s="353"/>
      <c r="C298" s="351"/>
      <c r="D298" s="351"/>
      <c r="E298" s="351"/>
      <c r="F298" s="351"/>
      <c r="G298" s="351"/>
    </row>
    <row r="300" spans="1:7" x14ac:dyDescent="0.3">
      <c r="A300" s="347" t="s">
        <v>1100</v>
      </c>
    </row>
    <row r="301" spans="1:7" x14ac:dyDescent="0.3">
      <c r="A301" s="347" t="s">
        <v>2038</v>
      </c>
      <c r="B301" s="347" t="s">
        <v>1102</v>
      </c>
      <c r="C301" s="351"/>
      <c r="D301" s="351"/>
      <c r="E301" s="351"/>
      <c r="F301" s="351"/>
      <c r="G301" s="351"/>
    </row>
    <row r="302" spans="1:7" x14ac:dyDescent="0.3">
      <c r="A302" s="347" t="s">
        <v>2039</v>
      </c>
      <c r="B302" s="347" t="s">
        <v>1104</v>
      </c>
      <c r="C302" s="352"/>
      <c r="D302" s="352"/>
      <c r="E302" s="352"/>
      <c r="F302" s="352"/>
      <c r="G302" s="352"/>
    </row>
    <row r="303" spans="1:7" x14ac:dyDescent="0.3">
      <c r="A303" s="347" t="s">
        <v>1105</v>
      </c>
      <c r="B303" s="353"/>
      <c r="C303" s="351"/>
      <c r="D303" s="351"/>
      <c r="E303" s="351"/>
      <c r="F303" s="351"/>
      <c r="G303" s="351"/>
    </row>
    <row r="305" spans="1:7" x14ac:dyDescent="0.3">
      <c r="A305" s="347" t="s">
        <v>975</v>
      </c>
      <c r="B305" s="353"/>
      <c r="C305" s="351"/>
      <c r="D305" s="351"/>
      <c r="E305" s="351"/>
      <c r="F305" s="351"/>
      <c r="G305" s="351"/>
    </row>
    <row r="306" spans="1:7" x14ac:dyDescent="0.3">
      <c r="A306" s="347" t="s">
        <v>976</v>
      </c>
      <c r="B306" s="353"/>
      <c r="C306" s="352"/>
      <c r="D306" s="352"/>
      <c r="E306" s="352"/>
      <c r="F306" s="352"/>
      <c r="G306" s="352"/>
    </row>
    <row r="307" spans="1:7" x14ac:dyDescent="0.3">
      <c r="A307" s="347" t="s">
        <v>977</v>
      </c>
      <c r="B307" s="353"/>
      <c r="C307" s="351"/>
      <c r="D307" s="351"/>
      <c r="E307" s="351"/>
      <c r="F307" s="351"/>
      <c r="G307" s="351"/>
    </row>
    <row r="309" spans="1:7" x14ac:dyDescent="0.3">
      <c r="A309" s="347" t="s">
        <v>361</v>
      </c>
    </row>
    <row r="310" spans="1:7" x14ac:dyDescent="0.3">
      <c r="A310" s="347" t="s">
        <v>2040</v>
      </c>
      <c r="B310" s="347" t="s">
        <v>1036</v>
      </c>
      <c r="C310" s="351"/>
      <c r="D310" s="351"/>
      <c r="E310" s="351"/>
      <c r="F310" s="351"/>
      <c r="G310" s="351"/>
    </row>
    <row r="311" spans="1:7" x14ac:dyDescent="0.3">
      <c r="A311" s="347" t="s">
        <v>2041</v>
      </c>
      <c r="B311" s="347" t="s">
        <v>1108</v>
      </c>
      <c r="C311" s="351"/>
      <c r="D311" s="351"/>
      <c r="E311" s="351"/>
      <c r="F311" s="351"/>
      <c r="G311" s="351"/>
    </row>
    <row r="312" spans="1:7" x14ac:dyDescent="0.3">
      <c r="A312" s="347" t="s">
        <v>2042</v>
      </c>
      <c r="B312" s="347" t="s">
        <v>1110</v>
      </c>
      <c r="C312" s="351"/>
      <c r="D312" s="351"/>
      <c r="E312" s="351"/>
      <c r="F312" s="351"/>
      <c r="G312" s="351"/>
    </row>
    <row r="313" spans="1:7" x14ac:dyDescent="0.3">
      <c r="A313" s="347" t="s">
        <v>2043</v>
      </c>
      <c r="B313" s="347" t="s">
        <v>247</v>
      </c>
      <c r="C313" s="351"/>
      <c r="D313" s="351"/>
      <c r="E313" s="351"/>
      <c r="F313" s="351"/>
      <c r="G313" s="351"/>
    </row>
    <row r="314" spans="1:7" x14ac:dyDescent="0.3">
      <c r="A314" s="347" t="s">
        <v>2044</v>
      </c>
      <c r="B314" s="347" t="s">
        <v>1113</v>
      </c>
      <c r="C314" s="351"/>
      <c r="D314" s="351"/>
      <c r="E314" s="351"/>
      <c r="F314" s="351"/>
      <c r="G314" s="351"/>
    </row>
    <row r="315" spans="1:7" x14ac:dyDescent="0.3">
      <c r="A315" s="347" t="s">
        <v>2045</v>
      </c>
      <c r="B315" s="347" t="s">
        <v>1115</v>
      </c>
      <c r="C315" s="352"/>
      <c r="D315" s="352"/>
      <c r="E315" s="352"/>
      <c r="F315" s="352"/>
      <c r="G315" s="352"/>
    </row>
    <row r="316" spans="1:7" x14ac:dyDescent="0.3">
      <c r="A316" s="347" t="s">
        <v>1117</v>
      </c>
      <c r="B316" s="353"/>
      <c r="C316" s="351"/>
      <c r="D316" s="351"/>
      <c r="E316" s="351"/>
      <c r="F316" s="351"/>
      <c r="G316" s="351"/>
    </row>
    <row r="318" spans="1:7" x14ac:dyDescent="0.3">
      <c r="A318" s="347" t="s">
        <v>975</v>
      </c>
      <c r="B318" s="353"/>
      <c r="C318" s="351"/>
      <c r="D318" s="351"/>
      <c r="E318" s="351"/>
      <c r="F318" s="351"/>
      <c r="G318" s="351"/>
    </row>
    <row r="319" spans="1:7" x14ac:dyDescent="0.3">
      <c r="A319" s="347" t="s">
        <v>976</v>
      </c>
      <c r="B319" s="353"/>
      <c r="C319" s="352"/>
      <c r="D319" s="352"/>
      <c r="E319" s="352"/>
      <c r="F319" s="352"/>
      <c r="G319" s="352"/>
    </row>
    <row r="320" spans="1:7" x14ac:dyDescent="0.3">
      <c r="A320" s="347" t="s">
        <v>977</v>
      </c>
      <c r="B320" s="353"/>
      <c r="C320" s="351"/>
      <c r="D320" s="351"/>
      <c r="E320" s="351"/>
      <c r="F320" s="351"/>
      <c r="G320" s="351"/>
    </row>
    <row r="322" spans="1:7" x14ac:dyDescent="0.3">
      <c r="A322" s="347" t="s">
        <v>363</v>
      </c>
    </row>
    <row r="323" spans="1:7" x14ac:dyDescent="0.3">
      <c r="A323" s="347" t="s">
        <v>2046</v>
      </c>
      <c r="B323" s="347" t="s">
        <v>489</v>
      </c>
      <c r="C323" s="351"/>
      <c r="D323" s="351"/>
      <c r="E323" s="351"/>
      <c r="F323" s="351"/>
      <c r="G323" s="351"/>
    </row>
    <row r="324" spans="1:7" x14ac:dyDescent="0.3">
      <c r="A324" s="347" t="s">
        <v>2047</v>
      </c>
      <c r="B324" s="347" t="s">
        <v>1120</v>
      </c>
      <c r="C324" s="351"/>
      <c r="D324" s="351"/>
      <c r="E324" s="351"/>
      <c r="F324" s="351"/>
      <c r="G324" s="351"/>
    </row>
    <row r="325" spans="1:7" x14ac:dyDescent="0.3">
      <c r="A325" s="347" t="s">
        <v>2048</v>
      </c>
      <c r="B325" s="347" t="s">
        <v>1122</v>
      </c>
      <c r="C325" s="351"/>
      <c r="D325" s="351"/>
      <c r="E325" s="351"/>
      <c r="F325" s="351"/>
      <c r="G325" s="351"/>
    </row>
    <row r="326" spans="1:7" x14ac:dyDescent="0.3">
      <c r="A326" s="347" t="s">
        <v>2049</v>
      </c>
      <c r="B326" s="347" t="s">
        <v>1124</v>
      </c>
      <c r="C326" s="351"/>
      <c r="D326" s="351"/>
      <c r="E326" s="351"/>
      <c r="F326" s="351"/>
      <c r="G326" s="351"/>
    </row>
    <row r="327" spans="1:7" x14ac:dyDescent="0.3">
      <c r="A327" s="347" t="s">
        <v>2050</v>
      </c>
      <c r="B327" s="347" t="s">
        <v>1126</v>
      </c>
      <c r="C327" s="351"/>
      <c r="D327" s="351"/>
      <c r="E327" s="351"/>
      <c r="F327" s="351"/>
      <c r="G327" s="351"/>
    </row>
    <row r="328" spans="1:7" x14ac:dyDescent="0.3">
      <c r="A328" s="347" t="s">
        <v>2051</v>
      </c>
      <c r="B328" s="347" t="s">
        <v>1128</v>
      </c>
      <c r="C328" s="351"/>
      <c r="D328" s="351"/>
      <c r="E328" s="351"/>
      <c r="F328" s="351"/>
      <c r="G328" s="351"/>
    </row>
    <row r="329" spans="1:7" x14ac:dyDescent="0.3">
      <c r="A329" s="347" t="s">
        <v>2052</v>
      </c>
      <c r="B329" s="347" t="s">
        <v>1130</v>
      </c>
      <c r="C329" s="351"/>
      <c r="D329" s="351"/>
      <c r="E329" s="351"/>
      <c r="F329" s="351"/>
      <c r="G329" s="351"/>
    </row>
    <row r="330" spans="1:7" x14ac:dyDescent="0.3">
      <c r="A330" s="347" t="s">
        <v>2053</v>
      </c>
      <c r="B330" s="347" t="s">
        <v>1132</v>
      </c>
      <c r="C330" s="351"/>
      <c r="D330" s="351"/>
      <c r="E330" s="351"/>
      <c r="F330" s="351"/>
      <c r="G330" s="351"/>
    </row>
    <row r="331" spans="1:7" x14ac:dyDescent="0.3">
      <c r="A331" s="347" t="s">
        <v>2054</v>
      </c>
      <c r="B331" s="347" t="s">
        <v>245</v>
      </c>
      <c r="C331" s="351"/>
      <c r="D331" s="351"/>
      <c r="E331" s="351"/>
      <c r="F331" s="351"/>
      <c r="G331" s="351"/>
    </row>
    <row r="332" spans="1:7" x14ac:dyDescent="0.3">
      <c r="A332" s="347" t="s">
        <v>2055</v>
      </c>
      <c r="B332" s="347" t="s">
        <v>44</v>
      </c>
      <c r="C332" s="351"/>
      <c r="D332" s="351"/>
      <c r="E332" s="351"/>
      <c r="F332" s="351"/>
      <c r="G332" s="351"/>
    </row>
    <row r="333" spans="1:7" x14ac:dyDescent="0.3">
      <c r="A333" s="347" t="s">
        <v>2056</v>
      </c>
      <c r="B333" s="347" t="s">
        <v>1137</v>
      </c>
      <c r="C333" s="351"/>
      <c r="D333" s="351"/>
      <c r="E333" s="351"/>
      <c r="F333" s="351"/>
      <c r="G333" s="351"/>
    </row>
    <row r="334" spans="1:7" x14ac:dyDescent="0.3">
      <c r="A334" s="347" t="s">
        <v>2057</v>
      </c>
      <c r="B334" s="347" t="s">
        <v>1139</v>
      </c>
      <c r="C334" s="351"/>
      <c r="D334" s="351"/>
      <c r="E334" s="351"/>
      <c r="F334" s="351"/>
      <c r="G334" s="351"/>
    </row>
    <row r="335" spans="1:7" x14ac:dyDescent="0.3">
      <c r="A335" s="347" t="s">
        <v>2058</v>
      </c>
      <c r="B335" s="347" t="s">
        <v>1141</v>
      </c>
      <c r="C335" s="351"/>
      <c r="D335" s="351"/>
      <c r="E335" s="351"/>
      <c r="F335" s="351"/>
      <c r="G335" s="351"/>
    </row>
    <row r="336" spans="1:7" x14ac:dyDescent="0.3">
      <c r="A336" s="347" t="s">
        <v>2059</v>
      </c>
      <c r="B336" s="347" t="s">
        <v>1143</v>
      </c>
      <c r="C336" s="352"/>
      <c r="D336" s="352"/>
      <c r="E336" s="352"/>
      <c r="F336" s="352"/>
      <c r="G336" s="352"/>
    </row>
    <row r="337" spans="1:7" x14ac:dyDescent="0.3">
      <c r="A337" s="347" t="s">
        <v>1145</v>
      </c>
      <c r="B337" s="353"/>
      <c r="C337" s="351"/>
      <c r="D337" s="351"/>
      <c r="E337" s="351"/>
      <c r="F337" s="351"/>
      <c r="G337" s="351"/>
    </row>
    <row r="339" spans="1:7" x14ac:dyDescent="0.3">
      <c r="A339" s="347" t="s">
        <v>975</v>
      </c>
      <c r="B339" s="353"/>
      <c r="C339" s="351"/>
      <c r="D339" s="351"/>
      <c r="E339" s="351"/>
      <c r="F339" s="351"/>
      <c r="G339" s="351"/>
    </row>
    <row r="340" spans="1:7" x14ac:dyDescent="0.3">
      <c r="A340" s="347" t="s">
        <v>976</v>
      </c>
      <c r="B340" s="353"/>
      <c r="C340" s="352"/>
      <c r="D340" s="352"/>
      <c r="E340" s="352"/>
      <c r="F340" s="352"/>
      <c r="G340" s="352"/>
    </row>
    <row r="341" spans="1:7" x14ac:dyDescent="0.3">
      <c r="A341" s="347" t="s">
        <v>977</v>
      </c>
      <c r="B341" s="353"/>
      <c r="C341" s="351"/>
      <c r="D341" s="351"/>
      <c r="E341" s="351"/>
      <c r="F341" s="351"/>
      <c r="G341" s="351"/>
    </row>
    <row r="343" spans="1:7" x14ac:dyDescent="0.3">
      <c r="A343" s="347" t="s">
        <v>366</v>
      </c>
    </row>
    <row r="344" spans="1:7" x14ac:dyDescent="0.3">
      <c r="A344" s="347" t="s">
        <v>2060</v>
      </c>
      <c r="B344" s="347" t="s">
        <v>43</v>
      </c>
      <c r="C344" s="351"/>
      <c r="D344" s="351"/>
      <c r="E344" s="351"/>
      <c r="F344" s="351"/>
      <c r="G344" s="351"/>
    </row>
    <row r="345" spans="1:7" x14ac:dyDescent="0.3">
      <c r="A345" s="347" t="s">
        <v>2061</v>
      </c>
      <c r="B345" s="347" t="s">
        <v>1148</v>
      </c>
      <c r="C345" s="351"/>
      <c r="D345" s="351"/>
      <c r="E345" s="351"/>
      <c r="F345" s="351"/>
      <c r="G345" s="351"/>
    </row>
    <row r="346" spans="1:7" x14ac:dyDescent="0.3">
      <c r="A346" s="347" t="s">
        <v>2062</v>
      </c>
      <c r="B346" s="347" t="s">
        <v>1150</v>
      </c>
      <c r="C346" s="351"/>
      <c r="D346" s="351"/>
      <c r="E346" s="351"/>
      <c r="F346" s="351"/>
      <c r="G346" s="351"/>
    </row>
    <row r="347" spans="1:7" x14ac:dyDescent="0.3">
      <c r="A347" s="347" t="s">
        <v>2063</v>
      </c>
      <c r="B347" s="347" t="s">
        <v>1152</v>
      </c>
      <c r="C347" s="352"/>
      <c r="D347" s="352"/>
      <c r="E347" s="352"/>
      <c r="F347" s="352"/>
      <c r="G347" s="352"/>
    </row>
    <row r="348" spans="1:7" x14ac:dyDescent="0.3">
      <c r="A348" s="347" t="s">
        <v>1153</v>
      </c>
      <c r="B348" s="353"/>
      <c r="C348" s="351"/>
      <c r="D348" s="351"/>
      <c r="E348" s="351"/>
      <c r="F348" s="351"/>
      <c r="G348" s="351"/>
    </row>
    <row r="350" spans="1:7" x14ac:dyDescent="0.3">
      <c r="A350" s="347" t="s">
        <v>975</v>
      </c>
      <c r="B350" s="353"/>
      <c r="C350" s="351"/>
      <c r="D350" s="351"/>
      <c r="E350" s="351"/>
      <c r="F350" s="351"/>
      <c r="G350" s="351"/>
    </row>
    <row r="351" spans="1:7" x14ac:dyDescent="0.3">
      <c r="A351" s="347" t="s">
        <v>976</v>
      </c>
      <c r="B351" s="353"/>
      <c r="C351" s="352"/>
      <c r="D351" s="352"/>
      <c r="E351" s="352"/>
      <c r="F351" s="352"/>
      <c r="G351" s="352"/>
    </row>
    <row r="352" spans="1:7" x14ac:dyDescent="0.3">
      <c r="A352" s="347" t="s">
        <v>977</v>
      </c>
      <c r="B352" s="353"/>
      <c r="C352" s="351"/>
      <c r="D352" s="351"/>
      <c r="E352" s="351"/>
      <c r="F352" s="351"/>
      <c r="G352" s="351"/>
    </row>
    <row r="354" spans="1:7" x14ac:dyDescent="0.3">
      <c r="A354" s="347" t="s">
        <v>369</v>
      </c>
    </row>
    <row r="355" spans="1:7" x14ac:dyDescent="0.3">
      <c r="A355" s="347" t="s">
        <v>2064</v>
      </c>
      <c r="B355" s="347" t="s">
        <v>1155</v>
      </c>
      <c r="C355" s="351"/>
      <c r="D355" s="351"/>
      <c r="E355" s="351"/>
      <c r="F355" s="351"/>
      <c r="G355" s="351"/>
    </row>
    <row r="356" spans="1:7" x14ac:dyDescent="0.3">
      <c r="A356" s="347" t="s">
        <v>2065</v>
      </c>
      <c r="B356" s="347" t="s">
        <v>1157</v>
      </c>
      <c r="C356" s="351"/>
      <c r="D356" s="351"/>
      <c r="E356" s="351"/>
      <c r="F356" s="351"/>
      <c r="G356" s="351"/>
    </row>
    <row r="357" spans="1:7" x14ac:dyDescent="0.3">
      <c r="A357" s="347" t="s">
        <v>2066</v>
      </c>
      <c r="B357" s="347" t="s">
        <v>1159</v>
      </c>
      <c r="C357" s="351"/>
      <c r="D357" s="351"/>
      <c r="E357" s="351"/>
      <c r="F357" s="351"/>
      <c r="G357" s="351"/>
    </row>
    <row r="358" spans="1:7" x14ac:dyDescent="0.3">
      <c r="A358" s="347" t="s">
        <v>2067</v>
      </c>
      <c r="B358" s="347" t="s">
        <v>1161</v>
      </c>
      <c r="C358" s="351"/>
      <c r="D358" s="351"/>
      <c r="E358" s="351"/>
      <c r="F358" s="351"/>
      <c r="G358" s="351"/>
    </row>
    <row r="359" spans="1:7" x14ac:dyDescent="0.3">
      <c r="A359" s="347" t="s">
        <v>2068</v>
      </c>
      <c r="B359" s="347" t="s">
        <v>1163</v>
      </c>
      <c r="C359" s="351"/>
      <c r="D359" s="351"/>
      <c r="E359" s="351"/>
      <c r="F359" s="351"/>
      <c r="G359" s="351"/>
    </row>
    <row r="360" spans="1:7" x14ac:dyDescent="0.3">
      <c r="A360" s="347" t="s">
        <v>2069</v>
      </c>
      <c r="B360" s="347" t="s">
        <v>1165</v>
      </c>
      <c r="C360" s="351"/>
      <c r="D360" s="351"/>
      <c r="E360" s="351"/>
      <c r="F360" s="351"/>
      <c r="G360" s="351"/>
    </row>
    <row r="361" spans="1:7" x14ac:dyDescent="0.3">
      <c r="A361" s="347" t="s">
        <v>2070</v>
      </c>
      <c r="B361" s="347" t="s">
        <v>1167</v>
      </c>
      <c r="C361" s="351"/>
      <c r="D361" s="351"/>
      <c r="E361" s="351"/>
      <c r="F361" s="351"/>
      <c r="G361" s="351"/>
    </row>
    <row r="362" spans="1:7" x14ac:dyDescent="0.3">
      <c r="A362" s="347" t="s">
        <v>2071</v>
      </c>
      <c r="B362" s="347" t="s">
        <v>1169</v>
      </c>
      <c r="C362" s="351"/>
      <c r="D362" s="351"/>
      <c r="E362" s="351"/>
      <c r="F362" s="351"/>
      <c r="G362" s="351"/>
    </row>
    <row r="363" spans="1:7" x14ac:dyDescent="0.3">
      <c r="A363" s="347" t="s">
        <v>2072</v>
      </c>
      <c r="B363" s="347" t="s">
        <v>1171</v>
      </c>
      <c r="C363" s="351"/>
      <c r="D363" s="351"/>
      <c r="E363" s="351"/>
      <c r="F363" s="351"/>
      <c r="G363" s="351"/>
    </row>
    <row r="364" spans="1:7" x14ac:dyDescent="0.3">
      <c r="A364" s="347" t="s">
        <v>2073</v>
      </c>
      <c r="B364" s="347" t="s">
        <v>1173</v>
      </c>
      <c r="C364" s="351"/>
      <c r="D364" s="351"/>
      <c r="E364" s="351"/>
      <c r="F364" s="351"/>
      <c r="G364" s="351"/>
    </row>
    <row r="365" spans="1:7" x14ac:dyDescent="0.3">
      <c r="A365" s="347" t="s">
        <v>2074</v>
      </c>
      <c r="B365" s="347" t="s">
        <v>1175</v>
      </c>
      <c r="C365" s="351"/>
      <c r="D365" s="351"/>
      <c r="E365" s="351"/>
      <c r="F365" s="351"/>
      <c r="G365" s="351"/>
    </row>
    <row r="366" spans="1:7" x14ac:dyDescent="0.3">
      <c r="A366" s="347" t="s">
        <v>2075</v>
      </c>
      <c r="B366" s="347" t="s">
        <v>1177</v>
      </c>
      <c r="C366" s="351"/>
      <c r="D366" s="351"/>
      <c r="E366" s="351"/>
      <c r="F366" s="351"/>
      <c r="G366" s="351"/>
    </row>
    <row r="367" spans="1:7" x14ac:dyDescent="0.3">
      <c r="A367" s="347" t="s">
        <v>2076</v>
      </c>
      <c r="B367" s="347" t="s">
        <v>1179</v>
      </c>
      <c r="C367" s="351"/>
      <c r="D367" s="351"/>
      <c r="E367" s="351"/>
      <c r="F367" s="351"/>
      <c r="G367" s="351"/>
    </row>
    <row r="368" spans="1:7" x14ac:dyDescent="0.3">
      <c r="A368" s="347" t="s">
        <v>2077</v>
      </c>
      <c r="B368" s="347" t="s">
        <v>1181</v>
      </c>
      <c r="C368" s="351"/>
      <c r="D368" s="351"/>
      <c r="E368" s="351"/>
      <c r="F368" s="351"/>
      <c r="G368" s="351"/>
    </row>
    <row r="369" spans="1:7" x14ac:dyDescent="0.3">
      <c r="A369" s="347" t="s">
        <v>2078</v>
      </c>
      <c r="B369" s="347" t="s">
        <v>1183</v>
      </c>
      <c r="C369" s="351"/>
      <c r="D369" s="351"/>
      <c r="E369" s="351"/>
      <c r="F369" s="351"/>
      <c r="G369" s="351"/>
    </row>
    <row r="370" spans="1:7" x14ac:dyDescent="0.3">
      <c r="A370" s="347" t="s">
        <v>2079</v>
      </c>
      <c r="B370" s="347" t="s">
        <v>1185</v>
      </c>
      <c r="C370" s="351"/>
      <c r="D370" s="351"/>
      <c r="E370" s="351"/>
      <c r="F370" s="351"/>
      <c r="G370" s="351"/>
    </row>
    <row r="371" spans="1:7" x14ac:dyDescent="0.3">
      <c r="A371" s="347" t="s">
        <v>2080</v>
      </c>
      <c r="B371" s="347" t="s">
        <v>1187</v>
      </c>
      <c r="C371" s="351"/>
      <c r="D371" s="351"/>
      <c r="E371" s="351"/>
      <c r="F371" s="351"/>
      <c r="G371" s="351"/>
    </row>
    <row r="372" spans="1:7" x14ac:dyDescent="0.3">
      <c r="A372" s="347" t="s">
        <v>2081</v>
      </c>
      <c r="B372" s="347" t="s">
        <v>1189</v>
      </c>
      <c r="C372" s="351"/>
      <c r="D372" s="351"/>
      <c r="E372" s="351"/>
      <c r="F372" s="351"/>
      <c r="G372" s="351"/>
    </row>
    <row r="373" spans="1:7" x14ac:dyDescent="0.3">
      <c r="A373" s="347" t="s">
        <v>2082</v>
      </c>
      <c r="B373" s="347" t="s">
        <v>1191</v>
      </c>
      <c r="C373" s="351"/>
      <c r="D373" s="351"/>
      <c r="E373" s="351"/>
      <c r="F373" s="351"/>
      <c r="G373" s="351"/>
    </row>
    <row r="374" spans="1:7" x14ac:dyDescent="0.3">
      <c r="A374" s="347" t="s">
        <v>2083</v>
      </c>
      <c r="B374" s="347" t="s">
        <v>1193</v>
      </c>
      <c r="C374" s="351"/>
      <c r="D374" s="351"/>
      <c r="E374" s="351"/>
      <c r="F374" s="351"/>
      <c r="G374" s="351"/>
    </row>
    <row r="375" spans="1:7" x14ac:dyDescent="0.3">
      <c r="A375" s="347" t="s">
        <v>2084</v>
      </c>
      <c r="B375" s="347" t="s">
        <v>1195</v>
      </c>
      <c r="C375" s="351"/>
      <c r="D375" s="351"/>
      <c r="E375" s="351"/>
      <c r="F375" s="351"/>
      <c r="G375" s="351"/>
    </row>
    <row r="376" spans="1:7" x14ac:dyDescent="0.3">
      <c r="A376" s="347" t="s">
        <v>2085</v>
      </c>
      <c r="B376" s="347" t="s">
        <v>1197</v>
      </c>
      <c r="C376" s="351"/>
      <c r="D376" s="351"/>
      <c r="E376" s="351"/>
      <c r="F376" s="351"/>
      <c r="G376" s="351"/>
    </row>
    <row r="377" spans="1:7" x14ac:dyDescent="0.3">
      <c r="A377" s="347" t="s">
        <v>2086</v>
      </c>
      <c r="B377" s="347" t="s">
        <v>1199</v>
      </c>
      <c r="C377" s="351"/>
      <c r="D377" s="351"/>
      <c r="E377" s="351"/>
      <c r="F377" s="351"/>
      <c r="G377" s="351"/>
    </row>
    <row r="378" spans="1:7" x14ac:dyDescent="0.3">
      <c r="A378" s="347" t="s">
        <v>2087</v>
      </c>
      <c r="B378" s="347" t="s">
        <v>1201</v>
      </c>
      <c r="C378" s="351"/>
      <c r="D378" s="351"/>
      <c r="E378" s="351"/>
      <c r="F378" s="351"/>
      <c r="G378" s="351"/>
    </row>
    <row r="379" spans="1:7" x14ac:dyDescent="0.3">
      <c r="A379" s="347" t="s">
        <v>2088</v>
      </c>
      <c r="B379" s="347" t="s">
        <v>1203</v>
      </c>
      <c r="C379" s="351"/>
      <c r="D379" s="351"/>
      <c r="E379" s="351"/>
      <c r="F379" s="351"/>
      <c r="G379" s="351"/>
    </row>
    <row r="380" spans="1:7" x14ac:dyDescent="0.3">
      <c r="A380" s="347" t="s">
        <v>2089</v>
      </c>
      <c r="B380" s="347" t="s">
        <v>1205</v>
      </c>
      <c r="C380" s="351"/>
      <c r="D380" s="351"/>
      <c r="E380" s="351"/>
      <c r="F380" s="351"/>
      <c r="G380" s="351"/>
    </row>
    <row r="381" spans="1:7" x14ac:dyDescent="0.3">
      <c r="A381" s="347" t="s">
        <v>2090</v>
      </c>
      <c r="B381" s="347" t="s">
        <v>44</v>
      </c>
      <c r="C381" s="351"/>
      <c r="D381" s="351"/>
      <c r="E381" s="351"/>
      <c r="F381" s="351"/>
      <c r="G381" s="351"/>
    </row>
    <row r="382" spans="1:7" x14ac:dyDescent="0.3">
      <c r="A382" s="347" t="s">
        <v>2091</v>
      </c>
      <c r="B382" s="347" t="s">
        <v>244</v>
      </c>
      <c r="C382" s="351"/>
      <c r="D382" s="351"/>
      <c r="E382" s="351"/>
      <c r="F382" s="351"/>
      <c r="G382" s="351"/>
    </row>
    <row r="383" spans="1:7" x14ac:dyDescent="0.3">
      <c r="A383" s="347" t="s">
        <v>2092</v>
      </c>
      <c r="B383" s="347" t="s">
        <v>1209</v>
      </c>
      <c r="C383" s="351"/>
      <c r="D383" s="351"/>
      <c r="E383" s="351"/>
      <c r="F383" s="351"/>
      <c r="G383" s="351"/>
    </row>
    <row r="384" spans="1:7" x14ac:dyDescent="0.3">
      <c r="A384" s="347" t="s">
        <v>2093</v>
      </c>
      <c r="B384" s="347" t="s">
        <v>51</v>
      </c>
      <c r="C384" s="351"/>
      <c r="D384" s="351"/>
      <c r="E384" s="351"/>
      <c r="F384" s="351"/>
      <c r="G384" s="351"/>
    </row>
    <row r="385" spans="1:7" x14ac:dyDescent="0.3">
      <c r="A385" s="347" t="s">
        <v>2094</v>
      </c>
      <c r="B385" s="347" t="s">
        <v>181</v>
      </c>
      <c r="C385" s="351"/>
      <c r="D385" s="351"/>
      <c r="E385" s="351"/>
      <c r="F385" s="351"/>
      <c r="G385" s="351"/>
    </row>
    <row r="386" spans="1:7" x14ac:dyDescent="0.3">
      <c r="A386" s="347" t="s">
        <v>2095</v>
      </c>
      <c r="B386" s="347" t="s">
        <v>580</v>
      </c>
      <c r="C386" s="351"/>
      <c r="D386" s="351"/>
      <c r="E386" s="351"/>
      <c r="F386" s="351"/>
      <c r="G386" s="351"/>
    </row>
    <row r="387" spans="1:7" x14ac:dyDescent="0.3">
      <c r="A387" s="347" t="s">
        <v>2096</v>
      </c>
      <c r="B387" s="347" t="s">
        <v>259</v>
      </c>
      <c r="C387" s="351"/>
      <c r="D387" s="351"/>
      <c r="E387" s="351"/>
      <c r="F387" s="351"/>
      <c r="G387" s="351"/>
    </row>
    <row r="388" spans="1:7" x14ac:dyDescent="0.3">
      <c r="A388" s="347" t="s">
        <v>2097</v>
      </c>
      <c r="B388" s="347" t="s">
        <v>53</v>
      </c>
      <c r="C388" s="351"/>
      <c r="D388" s="351"/>
      <c r="E388" s="351"/>
      <c r="F388" s="351"/>
      <c r="G388" s="351"/>
    </row>
    <row r="389" spans="1:7" x14ac:dyDescent="0.3">
      <c r="A389" s="347" t="s">
        <v>2098</v>
      </c>
      <c r="B389" s="347" t="s">
        <v>257</v>
      </c>
      <c r="C389" s="351"/>
      <c r="D389" s="351"/>
      <c r="E389" s="351"/>
      <c r="F389" s="351"/>
      <c r="G389" s="351"/>
    </row>
    <row r="390" spans="1:7" x14ac:dyDescent="0.3">
      <c r="A390" s="347" t="s">
        <v>2099</v>
      </c>
      <c r="B390" s="347" t="s">
        <v>588</v>
      </c>
      <c r="C390" s="351"/>
      <c r="D390" s="351"/>
      <c r="E390" s="351"/>
      <c r="F390" s="351"/>
      <c r="G390" s="351"/>
    </row>
    <row r="391" spans="1:7" x14ac:dyDescent="0.3">
      <c r="A391" s="347" t="s">
        <v>2100</v>
      </c>
      <c r="B391" s="347" t="s">
        <v>812</v>
      </c>
      <c r="C391" s="351"/>
      <c r="D391" s="351"/>
      <c r="E391" s="351"/>
      <c r="F391" s="351"/>
      <c r="G391" s="351"/>
    </row>
    <row r="392" spans="1:7" x14ac:dyDescent="0.3">
      <c r="A392" s="347" t="s">
        <v>2101</v>
      </c>
      <c r="B392" s="347" t="s">
        <v>592</v>
      </c>
      <c r="C392" s="351"/>
      <c r="D392" s="351"/>
      <c r="E392" s="351"/>
      <c r="F392" s="351"/>
      <c r="G392" s="351"/>
    </row>
    <row r="393" spans="1:7" x14ac:dyDescent="0.3">
      <c r="A393" s="347" t="s">
        <v>2102</v>
      </c>
      <c r="B393" s="347" t="s">
        <v>616</v>
      </c>
      <c r="C393" s="351"/>
      <c r="D393" s="351"/>
      <c r="E393" s="351"/>
      <c r="F393" s="351"/>
      <c r="G393" s="351"/>
    </row>
    <row r="394" spans="1:7" x14ac:dyDescent="0.3">
      <c r="A394" s="347" t="s">
        <v>2103</v>
      </c>
      <c r="B394" s="347" t="s">
        <v>1249</v>
      </c>
      <c r="C394" s="351"/>
      <c r="D394" s="351"/>
      <c r="E394" s="351"/>
      <c r="F394" s="351"/>
      <c r="G394" s="351"/>
    </row>
    <row r="395" spans="1:7" x14ac:dyDescent="0.3">
      <c r="A395" s="347" t="s">
        <v>2104</v>
      </c>
      <c r="B395" s="347" t="s">
        <v>1283</v>
      </c>
      <c r="C395" s="351"/>
      <c r="D395" s="351"/>
      <c r="E395" s="351"/>
      <c r="F395" s="351"/>
      <c r="G395" s="351"/>
    </row>
    <row r="396" spans="1:7" x14ac:dyDescent="0.3">
      <c r="A396" s="347" t="s">
        <v>2105</v>
      </c>
      <c r="B396" s="347" t="s">
        <v>1272</v>
      </c>
      <c r="C396" s="351"/>
      <c r="D396" s="351"/>
      <c r="E396" s="351"/>
      <c r="F396" s="351"/>
      <c r="G396" s="351"/>
    </row>
    <row r="397" spans="1:7" x14ac:dyDescent="0.3">
      <c r="A397" s="347" t="s">
        <v>2106</v>
      </c>
      <c r="B397" s="347" t="s">
        <v>1233</v>
      </c>
      <c r="C397" s="351"/>
      <c r="D397" s="351"/>
      <c r="E397" s="351"/>
      <c r="F397" s="351"/>
      <c r="G397" s="351"/>
    </row>
    <row r="398" spans="1:7" x14ac:dyDescent="0.3">
      <c r="A398" s="347" t="s">
        <v>2107</v>
      </c>
      <c r="B398" s="347" t="s">
        <v>1242</v>
      </c>
      <c r="C398" s="351"/>
      <c r="D398" s="351"/>
      <c r="E398" s="351"/>
      <c r="F398" s="351"/>
      <c r="G398" s="351"/>
    </row>
    <row r="399" spans="1:7" x14ac:dyDescent="0.3">
      <c r="A399" s="347" t="s">
        <v>2108</v>
      </c>
      <c r="B399" s="347" t="s">
        <v>1227</v>
      </c>
      <c r="C399" s="351"/>
      <c r="D399" s="351"/>
      <c r="E399" s="351"/>
      <c r="F399" s="351"/>
      <c r="G399" s="351"/>
    </row>
    <row r="400" spans="1:7" x14ac:dyDescent="0.3">
      <c r="A400" s="347" t="s">
        <v>2109</v>
      </c>
      <c r="B400" s="347" t="s">
        <v>1266</v>
      </c>
      <c r="C400" s="351"/>
      <c r="D400" s="351"/>
      <c r="E400" s="351"/>
      <c r="F400" s="351"/>
      <c r="G400" s="351"/>
    </row>
    <row r="401" spans="1:7" x14ac:dyDescent="0.3">
      <c r="A401" s="347" t="s">
        <v>2110</v>
      </c>
      <c r="B401" s="347" t="s">
        <v>1244</v>
      </c>
      <c r="C401" s="351"/>
      <c r="D401" s="351"/>
      <c r="E401" s="351"/>
      <c r="F401" s="351"/>
      <c r="G401" s="351"/>
    </row>
    <row r="402" spans="1:7" x14ac:dyDescent="0.3">
      <c r="A402" s="347" t="s">
        <v>2111</v>
      </c>
      <c r="B402" s="347" t="s">
        <v>1246</v>
      </c>
      <c r="C402" s="351"/>
      <c r="D402" s="351"/>
      <c r="E402" s="351"/>
      <c r="F402" s="351"/>
      <c r="G402" s="351"/>
    </row>
    <row r="403" spans="1:7" x14ac:dyDescent="0.3">
      <c r="A403" s="347" t="s">
        <v>2112</v>
      </c>
      <c r="B403" s="347" t="s">
        <v>1256</v>
      </c>
      <c r="C403" s="351"/>
      <c r="D403" s="351"/>
      <c r="E403" s="351"/>
      <c r="F403" s="351"/>
      <c r="G403" s="351"/>
    </row>
    <row r="404" spans="1:7" x14ac:dyDescent="0.3">
      <c r="A404" s="347" t="s">
        <v>2113</v>
      </c>
      <c r="B404" s="347" t="s">
        <v>44</v>
      </c>
      <c r="C404" s="351"/>
      <c r="D404" s="351"/>
      <c r="E404" s="351"/>
      <c r="F404" s="351"/>
      <c r="G404" s="351"/>
    </row>
    <row r="405" spans="1:7" x14ac:dyDescent="0.3">
      <c r="A405" s="347" t="s">
        <v>2114</v>
      </c>
      <c r="B405" s="347" t="s">
        <v>183</v>
      </c>
      <c r="C405" s="351"/>
      <c r="D405" s="351"/>
      <c r="E405" s="351"/>
      <c r="F405" s="351"/>
      <c r="G405" s="351"/>
    </row>
    <row r="406" spans="1:7" x14ac:dyDescent="0.3">
      <c r="A406" s="347" t="s">
        <v>2115</v>
      </c>
      <c r="B406" s="347" t="s">
        <v>1221</v>
      </c>
      <c r="C406" s="351"/>
      <c r="D406" s="351"/>
      <c r="E406" s="351"/>
      <c r="F406" s="351"/>
      <c r="G406" s="351"/>
    </row>
    <row r="407" spans="1:7" x14ac:dyDescent="0.3">
      <c r="A407" s="347" t="s">
        <v>2116</v>
      </c>
      <c r="B407" s="347" t="s">
        <v>55</v>
      </c>
      <c r="C407" s="351"/>
      <c r="D407" s="351"/>
      <c r="E407" s="351"/>
      <c r="F407" s="351"/>
      <c r="G407" s="351"/>
    </row>
    <row r="408" spans="1:7" x14ac:dyDescent="0.3">
      <c r="A408" s="347" t="s">
        <v>2117</v>
      </c>
      <c r="B408" s="347" t="s">
        <v>914</v>
      </c>
      <c r="C408" s="351"/>
      <c r="D408" s="351"/>
      <c r="E408" s="351"/>
      <c r="F408" s="351"/>
      <c r="G408" s="351"/>
    </row>
    <row r="409" spans="1:7" x14ac:dyDescent="0.3">
      <c r="A409" s="347" t="s">
        <v>2118</v>
      </c>
      <c r="B409" s="347" t="s">
        <v>713</v>
      </c>
      <c r="C409" s="351"/>
      <c r="D409" s="351"/>
      <c r="E409" s="351"/>
      <c r="F409" s="351"/>
      <c r="G409" s="351"/>
    </row>
    <row r="410" spans="1:7" x14ac:dyDescent="0.3">
      <c r="A410" s="347" t="s">
        <v>2119</v>
      </c>
      <c r="B410" s="347" t="s">
        <v>575</v>
      </c>
      <c r="C410" s="351"/>
      <c r="D410" s="351"/>
      <c r="E410" s="351"/>
      <c r="F410" s="351"/>
      <c r="G410" s="351"/>
    </row>
    <row r="411" spans="1:7" x14ac:dyDescent="0.3">
      <c r="A411" s="347" t="s">
        <v>2120</v>
      </c>
      <c r="B411" s="347" t="s">
        <v>252</v>
      </c>
      <c r="C411" s="352"/>
      <c r="D411" s="352"/>
      <c r="E411" s="352"/>
      <c r="F411" s="352"/>
      <c r="G411" s="352"/>
    </row>
    <row r="412" spans="1:7" x14ac:dyDescent="0.3">
      <c r="A412" s="347" t="s">
        <v>1284</v>
      </c>
      <c r="B412" s="353"/>
      <c r="C412" s="351"/>
      <c r="D412" s="351"/>
      <c r="E412" s="351"/>
      <c r="F412" s="351"/>
      <c r="G412" s="351"/>
    </row>
    <row r="414" spans="1:7" x14ac:dyDescent="0.3">
      <c r="A414" s="347" t="s">
        <v>975</v>
      </c>
      <c r="B414" s="353"/>
      <c r="C414" s="351"/>
      <c r="D414" s="351"/>
      <c r="E414" s="351"/>
      <c r="F414" s="351"/>
      <c r="G414" s="351"/>
    </row>
    <row r="415" spans="1:7" x14ac:dyDescent="0.3">
      <c r="A415" s="347" t="s">
        <v>976</v>
      </c>
      <c r="B415" s="353"/>
      <c r="C415" s="352"/>
      <c r="D415" s="352"/>
      <c r="E415" s="352"/>
      <c r="F415" s="352"/>
      <c r="G415" s="352"/>
    </row>
    <row r="416" spans="1:7" x14ac:dyDescent="0.3">
      <c r="A416" s="347" t="s">
        <v>977</v>
      </c>
      <c r="B416" s="353"/>
      <c r="C416" s="351"/>
      <c r="D416" s="351"/>
      <c r="E416" s="351"/>
      <c r="F416" s="351"/>
      <c r="G416" s="351"/>
    </row>
    <row r="418" spans="1:7" x14ac:dyDescent="0.3">
      <c r="A418" s="347" t="s">
        <v>372</v>
      </c>
    </row>
    <row r="419" spans="1:7" x14ac:dyDescent="0.3">
      <c r="A419" s="347" t="s">
        <v>2121</v>
      </c>
      <c r="B419" s="347" t="s">
        <v>43</v>
      </c>
      <c r="C419" s="351"/>
      <c r="D419" s="351"/>
      <c r="E419" s="351"/>
      <c r="F419" s="351"/>
      <c r="G419" s="351"/>
    </row>
    <row r="420" spans="1:7" x14ac:dyDescent="0.3">
      <c r="A420" s="347" t="s">
        <v>2122</v>
      </c>
      <c r="B420" s="347" t="s">
        <v>49</v>
      </c>
      <c r="C420" s="351"/>
      <c r="D420" s="351"/>
      <c r="E420" s="351"/>
      <c r="F420" s="351"/>
      <c r="G420" s="351"/>
    </row>
    <row r="421" spans="1:7" x14ac:dyDescent="0.3">
      <c r="A421" s="347" t="s">
        <v>2123</v>
      </c>
      <c r="B421" s="347" t="s">
        <v>1288</v>
      </c>
      <c r="C421" s="351"/>
      <c r="D421" s="351"/>
      <c r="E421" s="351"/>
      <c r="F421" s="351"/>
      <c r="G421" s="351"/>
    </row>
    <row r="422" spans="1:7" x14ac:dyDescent="0.3">
      <c r="A422" s="347" t="s">
        <v>2124</v>
      </c>
      <c r="B422" s="347" t="s">
        <v>44</v>
      </c>
      <c r="C422" s="351"/>
      <c r="D422" s="351"/>
      <c r="E422" s="351"/>
      <c r="F422" s="351"/>
      <c r="G422" s="351"/>
    </row>
    <row r="423" spans="1:7" x14ac:dyDescent="0.3">
      <c r="A423" s="347" t="s">
        <v>2125</v>
      </c>
      <c r="B423" s="347" t="s">
        <v>244</v>
      </c>
      <c r="C423" s="351"/>
      <c r="D423" s="351"/>
      <c r="E423" s="351"/>
      <c r="F423" s="351"/>
      <c r="G423" s="351"/>
    </row>
    <row r="424" spans="1:7" x14ac:dyDescent="0.3">
      <c r="A424" s="347" t="s">
        <v>2126</v>
      </c>
      <c r="B424" s="347" t="s">
        <v>180</v>
      </c>
      <c r="C424" s="351"/>
      <c r="D424" s="351"/>
      <c r="E424" s="351"/>
      <c r="F424" s="351"/>
      <c r="G424" s="351"/>
    </row>
    <row r="425" spans="1:7" x14ac:dyDescent="0.3">
      <c r="A425" s="347" t="s">
        <v>2127</v>
      </c>
      <c r="B425" s="347" t="s">
        <v>181</v>
      </c>
      <c r="C425" s="351"/>
      <c r="D425" s="351"/>
      <c r="E425" s="351"/>
      <c r="F425" s="351"/>
      <c r="G425" s="351"/>
    </row>
    <row r="426" spans="1:7" x14ac:dyDescent="0.3">
      <c r="A426" s="347" t="s">
        <v>2128</v>
      </c>
      <c r="B426" s="347" t="s">
        <v>582</v>
      </c>
      <c r="C426" s="351"/>
      <c r="D426" s="351"/>
      <c r="E426" s="351"/>
      <c r="F426" s="351"/>
      <c r="G426" s="351"/>
    </row>
    <row r="427" spans="1:7" x14ac:dyDescent="0.3">
      <c r="A427" s="347" t="s">
        <v>2129</v>
      </c>
      <c r="B427" s="347" t="s">
        <v>259</v>
      </c>
      <c r="C427" s="351"/>
      <c r="D427" s="351"/>
      <c r="E427" s="351"/>
      <c r="F427" s="351"/>
      <c r="G427" s="351"/>
    </row>
    <row r="428" spans="1:7" x14ac:dyDescent="0.3">
      <c r="A428" s="347" t="s">
        <v>2130</v>
      </c>
      <c r="B428" s="347" t="s">
        <v>53</v>
      </c>
      <c r="C428" s="351"/>
      <c r="D428" s="351"/>
      <c r="E428" s="351"/>
      <c r="F428" s="351"/>
      <c r="G428" s="351"/>
    </row>
    <row r="429" spans="1:7" x14ac:dyDescent="0.3">
      <c r="A429" s="347" t="s">
        <v>2131</v>
      </c>
      <c r="B429" s="347" t="s">
        <v>257</v>
      </c>
      <c r="C429" s="351"/>
      <c r="D429" s="351"/>
      <c r="E429" s="351"/>
      <c r="F429" s="351"/>
      <c r="G429" s="351"/>
    </row>
    <row r="430" spans="1:7" x14ac:dyDescent="0.3">
      <c r="A430" s="347" t="s">
        <v>2132</v>
      </c>
      <c r="B430" s="347" t="s">
        <v>54</v>
      </c>
      <c r="C430" s="351"/>
      <c r="D430" s="351"/>
      <c r="E430" s="351"/>
      <c r="F430" s="351"/>
      <c r="G430" s="351"/>
    </row>
    <row r="431" spans="1:7" x14ac:dyDescent="0.3">
      <c r="A431" s="347" t="s">
        <v>2133</v>
      </c>
      <c r="B431" s="347" t="s">
        <v>590</v>
      </c>
      <c r="C431" s="351"/>
      <c r="D431" s="351"/>
      <c r="E431" s="351"/>
      <c r="F431" s="351"/>
      <c r="G431" s="351"/>
    </row>
    <row r="432" spans="1:7" x14ac:dyDescent="0.3">
      <c r="A432" s="347" t="s">
        <v>2134</v>
      </c>
      <c r="B432" s="347" t="s">
        <v>592</v>
      </c>
      <c r="C432" s="351"/>
      <c r="D432" s="351"/>
      <c r="E432" s="351"/>
      <c r="F432" s="351"/>
      <c r="G432" s="351"/>
    </row>
    <row r="433" spans="1:7" x14ac:dyDescent="0.3">
      <c r="A433" s="347" t="s">
        <v>2135</v>
      </c>
      <c r="B433" s="347" t="s">
        <v>595</v>
      </c>
      <c r="C433" s="351"/>
      <c r="D433" s="351"/>
      <c r="E433" s="351"/>
      <c r="F433" s="351"/>
      <c r="G433" s="351"/>
    </row>
    <row r="434" spans="1:7" x14ac:dyDescent="0.3">
      <c r="A434" s="347" t="s">
        <v>2136</v>
      </c>
      <c r="B434" s="347" t="s">
        <v>616</v>
      </c>
      <c r="C434" s="351"/>
      <c r="D434" s="351"/>
      <c r="E434" s="351"/>
      <c r="F434" s="351"/>
      <c r="G434" s="351"/>
    </row>
    <row r="435" spans="1:7" x14ac:dyDescent="0.3">
      <c r="A435" s="347" t="s">
        <v>2137</v>
      </c>
      <c r="B435" s="347" t="s">
        <v>682</v>
      </c>
      <c r="C435" s="351"/>
      <c r="D435" s="351"/>
      <c r="E435" s="351"/>
      <c r="F435" s="351"/>
      <c r="G435" s="351"/>
    </row>
    <row r="436" spans="1:7" x14ac:dyDescent="0.3">
      <c r="A436" s="347" t="s">
        <v>2138</v>
      </c>
      <c r="B436" s="347" t="s">
        <v>258</v>
      </c>
      <c r="C436" s="351"/>
      <c r="D436" s="351"/>
      <c r="E436" s="351"/>
      <c r="F436" s="351"/>
      <c r="G436" s="351"/>
    </row>
    <row r="437" spans="1:7" x14ac:dyDescent="0.3">
      <c r="A437" s="347" t="s">
        <v>2139</v>
      </c>
      <c r="B437" s="347" t="s">
        <v>1227</v>
      </c>
      <c r="C437" s="351"/>
      <c r="D437" s="351"/>
      <c r="E437" s="351"/>
      <c r="F437" s="351"/>
      <c r="G437" s="351"/>
    </row>
    <row r="438" spans="1:7" x14ac:dyDescent="0.3">
      <c r="A438" s="347" t="s">
        <v>2140</v>
      </c>
      <c r="B438" s="347" t="s">
        <v>44</v>
      </c>
      <c r="C438" s="351"/>
      <c r="D438" s="351"/>
      <c r="E438" s="351"/>
      <c r="F438" s="351"/>
      <c r="G438" s="351"/>
    </row>
    <row r="439" spans="1:7" x14ac:dyDescent="0.3">
      <c r="A439" s="347" t="s">
        <v>2141</v>
      </c>
      <c r="B439" s="347" t="s">
        <v>685</v>
      </c>
      <c r="C439" s="351"/>
      <c r="D439" s="351"/>
      <c r="E439" s="351"/>
      <c r="F439" s="351"/>
      <c r="G439" s="351"/>
    </row>
    <row r="440" spans="1:7" x14ac:dyDescent="0.3">
      <c r="A440" s="347" t="s">
        <v>2142</v>
      </c>
      <c r="B440" s="347" t="s">
        <v>687</v>
      </c>
      <c r="C440" s="351"/>
      <c r="D440" s="351"/>
      <c r="E440" s="351"/>
      <c r="F440" s="351"/>
      <c r="G440" s="351"/>
    </row>
    <row r="441" spans="1:7" x14ac:dyDescent="0.3">
      <c r="A441" s="347" t="s">
        <v>2143</v>
      </c>
      <c r="B441" s="347" t="s">
        <v>183</v>
      </c>
      <c r="C441" s="351"/>
      <c r="D441" s="351"/>
      <c r="E441" s="351"/>
      <c r="F441" s="351"/>
      <c r="G441" s="351"/>
    </row>
    <row r="442" spans="1:7" x14ac:dyDescent="0.3">
      <c r="A442" s="347" t="s">
        <v>2144</v>
      </c>
      <c r="B442" s="347" t="s">
        <v>1310</v>
      </c>
      <c r="C442" s="351"/>
      <c r="D442" s="351"/>
      <c r="E442" s="351"/>
      <c r="F442" s="351"/>
      <c r="G442" s="351"/>
    </row>
    <row r="443" spans="1:7" x14ac:dyDescent="0.3">
      <c r="A443" s="347" t="s">
        <v>2145</v>
      </c>
      <c r="B443" s="347" t="s">
        <v>1312</v>
      </c>
      <c r="C443" s="351"/>
      <c r="D443" s="351"/>
      <c r="E443" s="351"/>
      <c r="F443" s="351"/>
      <c r="G443" s="351"/>
    </row>
    <row r="444" spans="1:7" x14ac:dyDescent="0.3">
      <c r="A444" s="347" t="s">
        <v>2146</v>
      </c>
      <c r="B444" s="347" t="s">
        <v>1314</v>
      </c>
      <c r="C444" s="351"/>
      <c r="D444" s="351"/>
      <c r="E444" s="351"/>
      <c r="F444" s="351"/>
      <c r="G444" s="351"/>
    </row>
    <row r="445" spans="1:7" x14ac:dyDescent="0.3">
      <c r="A445" s="347" t="s">
        <v>2147</v>
      </c>
      <c r="B445" s="347" t="s">
        <v>1316</v>
      </c>
      <c r="C445" s="351"/>
      <c r="D445" s="351"/>
      <c r="E445" s="351"/>
      <c r="F445" s="351"/>
      <c r="G445" s="351"/>
    </row>
    <row r="446" spans="1:7" x14ac:dyDescent="0.3">
      <c r="A446" s="347" t="s">
        <v>2148</v>
      </c>
      <c r="B446" s="347" t="s">
        <v>1318</v>
      </c>
      <c r="C446" s="351"/>
      <c r="D446" s="351"/>
      <c r="E446" s="351"/>
      <c r="F446" s="351"/>
      <c r="G446" s="351"/>
    </row>
    <row r="447" spans="1:7" x14ac:dyDescent="0.3">
      <c r="A447" s="347" t="s">
        <v>2149</v>
      </c>
      <c r="B447" s="347" t="s">
        <v>1221</v>
      </c>
      <c r="C447" s="351"/>
      <c r="D447" s="351"/>
      <c r="E447" s="351"/>
      <c r="F447" s="351"/>
      <c r="G447" s="351"/>
    </row>
    <row r="448" spans="1:7" x14ac:dyDescent="0.3">
      <c r="A448" s="347" t="s">
        <v>2150</v>
      </c>
      <c r="B448" s="347" t="s">
        <v>262</v>
      </c>
      <c r="C448" s="351"/>
      <c r="D448" s="351"/>
      <c r="E448" s="351"/>
      <c r="F448" s="351"/>
      <c r="G448" s="351"/>
    </row>
    <row r="449" spans="1:7" x14ac:dyDescent="0.3">
      <c r="A449" s="347" t="s">
        <v>2151</v>
      </c>
      <c r="B449" s="347" t="s">
        <v>697</v>
      </c>
      <c r="C449" s="351"/>
      <c r="D449" s="351"/>
      <c r="E449" s="351"/>
      <c r="F449" s="351"/>
      <c r="G449" s="351"/>
    </row>
    <row r="450" spans="1:7" x14ac:dyDescent="0.3">
      <c r="A450" s="347" t="s">
        <v>2152</v>
      </c>
      <c r="B450" s="347" t="s">
        <v>1323</v>
      </c>
      <c r="C450" s="351"/>
      <c r="D450" s="351"/>
      <c r="E450" s="351"/>
      <c r="F450" s="351"/>
      <c r="G450" s="351"/>
    </row>
    <row r="451" spans="1:7" x14ac:dyDescent="0.3">
      <c r="A451" s="347" t="s">
        <v>2153</v>
      </c>
      <c r="B451" s="347" t="s">
        <v>569</v>
      </c>
      <c r="C451" s="351"/>
      <c r="D451" s="351"/>
      <c r="E451" s="351"/>
      <c r="F451" s="351"/>
      <c r="G451" s="351"/>
    </row>
    <row r="452" spans="1:7" x14ac:dyDescent="0.3">
      <c r="A452" s="347" t="s">
        <v>2154</v>
      </c>
      <c r="B452" s="347" t="s">
        <v>571</v>
      </c>
      <c r="C452" s="351"/>
      <c r="D452" s="351"/>
      <c r="E452" s="351"/>
      <c r="F452" s="351"/>
      <c r="G452" s="351"/>
    </row>
    <row r="453" spans="1:7" x14ac:dyDescent="0.3">
      <c r="A453" s="347" t="s">
        <v>2155</v>
      </c>
      <c r="B453" s="347" t="s">
        <v>605</v>
      </c>
      <c r="C453" s="351"/>
      <c r="D453" s="351"/>
      <c r="E453" s="351"/>
      <c r="F453" s="351"/>
      <c r="G453" s="351"/>
    </row>
    <row r="454" spans="1:7" x14ac:dyDescent="0.3">
      <c r="A454" s="347" t="s">
        <v>2156</v>
      </c>
      <c r="B454" s="347" t="s">
        <v>607</v>
      </c>
      <c r="C454" s="351"/>
      <c r="D454" s="351"/>
      <c r="E454" s="351"/>
      <c r="F454" s="351"/>
      <c r="G454" s="351"/>
    </row>
    <row r="455" spans="1:7" x14ac:dyDescent="0.3">
      <c r="A455" s="347" t="s">
        <v>2157</v>
      </c>
      <c r="B455" s="347" t="s">
        <v>261</v>
      </c>
      <c r="C455" s="351"/>
      <c r="D455" s="351"/>
      <c r="E455" s="351"/>
      <c r="F455" s="351"/>
      <c r="G455" s="351"/>
    </row>
    <row r="456" spans="1:7" x14ac:dyDescent="0.3">
      <c r="A456" s="347" t="s">
        <v>2158</v>
      </c>
      <c r="B456" s="347" t="s">
        <v>330</v>
      </c>
      <c r="C456" s="351"/>
      <c r="D456" s="351"/>
      <c r="E456" s="351"/>
      <c r="F456" s="351"/>
      <c r="G456" s="351"/>
    </row>
    <row r="457" spans="1:7" x14ac:dyDescent="0.3">
      <c r="A457" s="347" t="s">
        <v>2159</v>
      </c>
      <c r="B457" s="347" t="s">
        <v>674</v>
      </c>
      <c r="C457" s="351"/>
      <c r="D457" s="351"/>
      <c r="E457" s="351"/>
      <c r="F457" s="351"/>
      <c r="G457" s="351"/>
    </row>
    <row r="458" spans="1:7" x14ac:dyDescent="0.3">
      <c r="A458" s="347" t="s">
        <v>2160</v>
      </c>
      <c r="B458" s="347" t="s">
        <v>317</v>
      </c>
      <c r="C458" s="351"/>
      <c r="D458" s="351"/>
      <c r="E458" s="351"/>
      <c r="F458" s="351"/>
      <c r="G458" s="351"/>
    </row>
    <row r="459" spans="1:7" x14ac:dyDescent="0.3">
      <c r="A459" s="347" t="s">
        <v>2161</v>
      </c>
      <c r="B459" s="347" t="s">
        <v>1333</v>
      </c>
      <c r="C459" s="351"/>
      <c r="D459" s="351"/>
      <c r="E459" s="351"/>
      <c r="F459" s="351"/>
      <c r="G459" s="351"/>
    </row>
    <row r="460" spans="1:7" x14ac:dyDescent="0.3">
      <c r="A460" s="347" t="s">
        <v>2162</v>
      </c>
      <c r="B460" s="347" t="s">
        <v>573</v>
      </c>
      <c r="C460" s="351"/>
      <c r="D460" s="351"/>
      <c r="E460" s="351"/>
      <c r="F460" s="351"/>
      <c r="G460" s="351"/>
    </row>
    <row r="461" spans="1:7" x14ac:dyDescent="0.3">
      <c r="A461" s="347" t="s">
        <v>2163</v>
      </c>
      <c r="B461" s="347" t="s">
        <v>1336</v>
      </c>
      <c r="C461" s="351"/>
      <c r="D461" s="351"/>
      <c r="E461" s="351"/>
      <c r="F461" s="351"/>
      <c r="G461" s="351"/>
    </row>
    <row r="462" spans="1:7" x14ac:dyDescent="0.3">
      <c r="A462" s="347" t="s">
        <v>2164</v>
      </c>
      <c r="B462" s="347" t="s">
        <v>1338</v>
      </c>
      <c r="C462" s="351"/>
      <c r="D462" s="351"/>
      <c r="E462" s="351"/>
      <c r="F462" s="351"/>
      <c r="G462" s="351"/>
    </row>
    <row r="463" spans="1:7" x14ac:dyDescent="0.3">
      <c r="A463" s="347" t="s">
        <v>2165</v>
      </c>
      <c r="B463" s="347" t="s">
        <v>1340</v>
      </c>
      <c r="C463" s="351"/>
      <c r="D463" s="351"/>
      <c r="E463" s="351"/>
      <c r="F463" s="351"/>
      <c r="G463" s="351"/>
    </row>
    <row r="464" spans="1:7" x14ac:dyDescent="0.3">
      <c r="A464" s="347" t="s">
        <v>2166</v>
      </c>
      <c r="B464" s="347" t="s">
        <v>1342</v>
      </c>
      <c r="C464" s="351"/>
      <c r="D464" s="351"/>
      <c r="E464" s="351"/>
      <c r="F464" s="351"/>
      <c r="G464" s="351"/>
    </row>
    <row r="465" spans="1:7" x14ac:dyDescent="0.3">
      <c r="A465" s="347" t="s">
        <v>2167</v>
      </c>
      <c r="B465" s="347" t="s">
        <v>967</v>
      </c>
      <c r="C465" s="351"/>
      <c r="D465" s="351"/>
      <c r="E465" s="351"/>
      <c r="F465" s="351"/>
      <c r="G465" s="351"/>
    </row>
    <row r="466" spans="1:7" x14ac:dyDescent="0.3">
      <c r="A466" s="347" t="s">
        <v>2168</v>
      </c>
      <c r="B466" s="347" t="s">
        <v>1345</v>
      </c>
      <c r="C466" s="352"/>
      <c r="D466" s="352"/>
      <c r="E466" s="352"/>
      <c r="F466" s="352"/>
      <c r="G466" s="352"/>
    </row>
    <row r="467" spans="1:7" x14ac:dyDescent="0.3">
      <c r="A467" s="347" t="s">
        <v>1346</v>
      </c>
      <c r="B467" s="353"/>
      <c r="C467" s="351"/>
      <c r="D467" s="351"/>
      <c r="E467" s="351"/>
      <c r="F467" s="351"/>
      <c r="G467" s="351"/>
    </row>
    <row r="469" spans="1:7" x14ac:dyDescent="0.3">
      <c r="A469" s="347" t="s">
        <v>975</v>
      </c>
      <c r="B469" s="353"/>
      <c r="C469" s="351"/>
      <c r="D469" s="351"/>
      <c r="E469" s="351"/>
      <c r="F469" s="351"/>
      <c r="G469" s="351"/>
    </row>
    <row r="470" spans="1:7" x14ac:dyDescent="0.3">
      <c r="A470" s="347" t="s">
        <v>976</v>
      </c>
      <c r="B470" s="353"/>
      <c r="C470" s="352"/>
      <c r="D470" s="352"/>
      <c r="E470" s="352"/>
      <c r="F470" s="352"/>
      <c r="G470" s="352"/>
    </row>
    <row r="471" spans="1:7" x14ac:dyDescent="0.3">
      <c r="A471" s="347" t="s">
        <v>977</v>
      </c>
      <c r="B471" s="353"/>
      <c r="C471" s="351"/>
      <c r="D471" s="351"/>
      <c r="E471" s="351"/>
      <c r="F471" s="351"/>
      <c r="G471" s="351"/>
    </row>
    <row r="473" spans="1:7" x14ac:dyDescent="0.3">
      <c r="A473" s="347" t="s">
        <v>373</v>
      </c>
    </row>
    <row r="474" spans="1:7" x14ac:dyDescent="0.3">
      <c r="A474" s="347" t="s">
        <v>2169</v>
      </c>
      <c r="B474" s="347" t="s">
        <v>1074</v>
      </c>
      <c r="C474" s="351"/>
      <c r="D474" s="351"/>
      <c r="E474" s="351"/>
      <c r="F474" s="351"/>
      <c r="G474" s="351"/>
    </row>
    <row r="475" spans="1:7" x14ac:dyDescent="0.3">
      <c r="A475" s="347" t="s">
        <v>2170</v>
      </c>
      <c r="B475" s="347" t="s">
        <v>1349</v>
      </c>
      <c r="C475" s="352"/>
      <c r="D475" s="352"/>
      <c r="E475" s="352"/>
      <c r="F475" s="352"/>
      <c r="G475" s="352"/>
    </row>
    <row r="476" spans="1:7" x14ac:dyDescent="0.3">
      <c r="A476" s="347" t="s">
        <v>1350</v>
      </c>
      <c r="B476" s="353"/>
      <c r="C476" s="351"/>
      <c r="D476" s="351"/>
      <c r="E476" s="351"/>
      <c r="F476" s="351"/>
      <c r="G476" s="351"/>
    </row>
    <row r="478" spans="1:7" x14ac:dyDescent="0.3">
      <c r="A478" s="347" t="s">
        <v>975</v>
      </c>
      <c r="B478" s="353"/>
      <c r="C478" s="351"/>
      <c r="D478" s="351"/>
      <c r="E478" s="351"/>
      <c r="F478" s="351"/>
      <c r="G478" s="351"/>
    </row>
    <row r="479" spans="1:7" x14ac:dyDescent="0.3">
      <c r="A479" s="347" t="s">
        <v>976</v>
      </c>
      <c r="B479" s="353"/>
      <c r="C479" s="352"/>
      <c r="D479" s="352"/>
      <c r="E479" s="352"/>
      <c r="F479" s="352"/>
      <c r="G479" s="352"/>
    </row>
    <row r="480" spans="1:7" x14ac:dyDescent="0.3">
      <c r="A480" s="347" t="s">
        <v>977</v>
      </c>
      <c r="B480" s="353"/>
      <c r="C480" s="351"/>
      <c r="D480" s="351"/>
      <c r="E480" s="351"/>
      <c r="F480" s="351"/>
      <c r="G480" s="351"/>
    </row>
    <row r="482" spans="1:7" x14ac:dyDescent="0.3">
      <c r="A482" s="347" t="s">
        <v>374</v>
      </c>
    </row>
    <row r="483" spans="1:7" x14ac:dyDescent="0.3">
      <c r="A483" s="347" t="s">
        <v>2171</v>
      </c>
      <c r="B483" s="347" t="s">
        <v>240</v>
      </c>
      <c r="C483" s="351"/>
      <c r="D483" s="351"/>
      <c r="E483" s="351"/>
      <c r="F483" s="351"/>
      <c r="G483" s="351"/>
    </row>
    <row r="484" spans="1:7" x14ac:dyDescent="0.3">
      <c r="A484" s="347" t="s">
        <v>2172</v>
      </c>
      <c r="B484" s="347" t="s">
        <v>242</v>
      </c>
      <c r="C484" s="351"/>
      <c r="D484" s="351"/>
      <c r="E484" s="351"/>
      <c r="F484" s="351"/>
      <c r="G484" s="351"/>
    </row>
    <row r="485" spans="1:7" x14ac:dyDescent="0.3">
      <c r="A485" s="347" t="s">
        <v>2173</v>
      </c>
      <c r="B485" s="347" t="s">
        <v>243</v>
      </c>
      <c r="C485" s="351"/>
      <c r="D485" s="351"/>
      <c r="E485" s="351"/>
      <c r="F485" s="351"/>
      <c r="G485" s="351"/>
    </row>
    <row r="486" spans="1:7" x14ac:dyDescent="0.3">
      <c r="A486" s="347" t="s">
        <v>2174</v>
      </c>
      <c r="B486" s="347" t="s">
        <v>245</v>
      </c>
      <c r="C486" s="351"/>
      <c r="D486" s="351"/>
      <c r="E486" s="351"/>
      <c r="F486" s="351"/>
      <c r="G486" s="351"/>
    </row>
    <row r="487" spans="1:7" x14ac:dyDescent="0.3">
      <c r="A487" s="347" t="s">
        <v>2175</v>
      </c>
      <c r="B487" s="347" t="s">
        <v>241</v>
      </c>
      <c r="C487" s="351"/>
      <c r="D487" s="351"/>
      <c r="E487" s="351"/>
      <c r="F487" s="351"/>
      <c r="G487" s="351"/>
    </row>
    <row r="488" spans="1:7" x14ac:dyDescent="0.3">
      <c r="A488" s="347" t="s">
        <v>2176</v>
      </c>
      <c r="B488" s="347" t="s">
        <v>44</v>
      </c>
      <c r="C488" s="351"/>
      <c r="D488" s="351"/>
      <c r="E488" s="354"/>
      <c r="F488" s="354"/>
      <c r="G488" s="354"/>
    </row>
    <row r="489" spans="1:7" x14ac:dyDescent="0.3">
      <c r="A489" s="347" t="s">
        <v>2177</v>
      </c>
      <c r="B489" s="347" t="s">
        <v>244</v>
      </c>
      <c r="C489" s="351"/>
      <c r="D489" s="351"/>
      <c r="E489" s="351"/>
      <c r="F489" s="351"/>
      <c r="G489" s="351"/>
    </row>
    <row r="490" spans="1:7" x14ac:dyDescent="0.3">
      <c r="A490" s="347" t="s">
        <v>2178</v>
      </c>
      <c r="B490" s="347" t="s">
        <v>246</v>
      </c>
      <c r="C490" s="351"/>
      <c r="D490" s="351"/>
      <c r="E490" s="351"/>
      <c r="F490" s="351"/>
      <c r="G490" s="351"/>
    </row>
    <row r="491" spans="1:7" x14ac:dyDescent="0.3">
      <c r="A491" s="347" t="s">
        <v>2179</v>
      </c>
      <c r="B491" s="347" t="s">
        <v>580</v>
      </c>
      <c r="C491" s="351"/>
      <c r="D491" s="351"/>
      <c r="E491" s="351"/>
      <c r="F491" s="351"/>
      <c r="G491" s="351"/>
    </row>
    <row r="492" spans="1:7" x14ac:dyDescent="0.3">
      <c r="A492" s="347" t="s">
        <v>2180</v>
      </c>
      <c r="B492" s="347" t="s">
        <v>249</v>
      </c>
      <c r="C492" s="351"/>
      <c r="D492" s="351"/>
      <c r="E492" s="354"/>
      <c r="F492" s="354"/>
      <c r="G492" s="354"/>
    </row>
    <row r="493" spans="1:7" x14ac:dyDescent="0.3">
      <c r="A493" s="347" t="s">
        <v>2181</v>
      </c>
      <c r="B493" s="347" t="s">
        <v>256</v>
      </c>
      <c r="C493" s="351"/>
      <c r="D493" s="351"/>
      <c r="E493" s="354"/>
      <c r="F493" s="354"/>
      <c r="G493" s="354"/>
    </row>
    <row r="494" spans="1:7" x14ac:dyDescent="0.3">
      <c r="A494" s="347" t="s">
        <v>2182</v>
      </c>
      <c r="B494" s="347" t="s">
        <v>259</v>
      </c>
      <c r="C494" s="351"/>
      <c r="D494" s="351"/>
      <c r="E494" s="351"/>
      <c r="F494" s="351"/>
      <c r="G494" s="351"/>
    </row>
    <row r="495" spans="1:7" x14ac:dyDescent="0.3">
      <c r="A495" s="347" t="s">
        <v>2183</v>
      </c>
      <c r="B495" s="347" t="s">
        <v>53</v>
      </c>
      <c r="C495" s="351"/>
      <c r="D495" s="351"/>
      <c r="E495" s="354"/>
      <c r="F495" s="354"/>
      <c r="G495" s="354"/>
    </row>
    <row r="496" spans="1:7" x14ac:dyDescent="0.3">
      <c r="A496" s="347" t="s">
        <v>2184</v>
      </c>
      <c r="B496" s="347" t="s">
        <v>257</v>
      </c>
      <c r="C496" s="351"/>
      <c r="D496" s="351"/>
      <c r="E496" s="354"/>
      <c r="F496" s="354"/>
      <c r="G496" s="354"/>
    </row>
    <row r="497" spans="1:7" x14ac:dyDescent="0.3">
      <c r="A497" s="347" t="s">
        <v>2185</v>
      </c>
      <c r="B497" s="347" t="s">
        <v>588</v>
      </c>
      <c r="C497" s="351"/>
      <c r="D497" s="351"/>
      <c r="E497" s="354"/>
      <c r="F497" s="354"/>
      <c r="G497" s="354"/>
    </row>
    <row r="498" spans="1:7" x14ac:dyDescent="0.3">
      <c r="A498" s="347" t="s">
        <v>2186</v>
      </c>
      <c r="B498" s="347" t="s">
        <v>812</v>
      </c>
      <c r="C498" s="351"/>
      <c r="D498" s="351"/>
      <c r="E498" s="354"/>
      <c r="F498" s="354"/>
      <c r="G498" s="354"/>
    </row>
    <row r="499" spans="1:7" x14ac:dyDescent="0.3">
      <c r="A499" s="347" t="s">
        <v>2187</v>
      </c>
      <c r="B499" s="347" t="s">
        <v>258</v>
      </c>
      <c r="C499" s="351"/>
      <c r="D499" s="351"/>
      <c r="E499" s="351"/>
      <c r="F499" s="351"/>
      <c r="G499" s="351"/>
    </row>
    <row r="500" spans="1:7" x14ac:dyDescent="0.3">
      <c r="A500" s="347" t="s">
        <v>2188</v>
      </c>
      <c r="B500" s="347" t="s">
        <v>1077</v>
      </c>
      <c r="C500" s="351"/>
      <c r="D500" s="351"/>
      <c r="E500" s="351"/>
      <c r="F500" s="351"/>
      <c r="G500" s="351"/>
    </row>
    <row r="501" spans="1:7" x14ac:dyDescent="0.3">
      <c r="A501" s="347" t="s">
        <v>2189</v>
      </c>
      <c r="B501" s="347" t="s">
        <v>255</v>
      </c>
      <c r="C501" s="351"/>
      <c r="D501" s="351"/>
      <c r="E501" s="351"/>
      <c r="F501" s="351"/>
      <c r="G501" s="351"/>
    </row>
    <row r="502" spans="1:7" x14ac:dyDescent="0.3">
      <c r="A502" s="347" t="s">
        <v>2190</v>
      </c>
      <c r="B502" s="347" t="s">
        <v>44</v>
      </c>
      <c r="C502" s="351"/>
      <c r="D502" s="351"/>
      <c r="E502" s="351"/>
      <c r="F502" s="351"/>
      <c r="G502" s="351"/>
    </row>
    <row r="503" spans="1:7" x14ac:dyDescent="0.3">
      <c r="A503" s="347" t="s">
        <v>2191</v>
      </c>
      <c r="B503" s="347" t="s">
        <v>685</v>
      </c>
      <c r="C503" s="351"/>
      <c r="D503" s="351"/>
      <c r="E503" s="351"/>
      <c r="F503" s="351"/>
      <c r="G503" s="351"/>
    </row>
    <row r="504" spans="1:7" x14ac:dyDescent="0.3">
      <c r="A504" s="347" t="s">
        <v>2192</v>
      </c>
      <c r="B504" s="347" t="s">
        <v>687</v>
      </c>
      <c r="C504" s="351"/>
      <c r="D504" s="351"/>
      <c r="E504" s="351"/>
      <c r="F504" s="351"/>
      <c r="G504" s="351"/>
    </row>
    <row r="505" spans="1:7" x14ac:dyDescent="0.3">
      <c r="A505" s="347" t="s">
        <v>2193</v>
      </c>
      <c r="B505" s="347" t="s">
        <v>183</v>
      </c>
      <c r="C505" s="351"/>
      <c r="D505" s="351"/>
      <c r="E505" s="351"/>
      <c r="F505" s="351"/>
      <c r="G505" s="351"/>
    </row>
    <row r="506" spans="1:7" x14ac:dyDescent="0.3">
      <c r="A506" s="347" t="s">
        <v>2194</v>
      </c>
      <c r="B506" s="347" t="s">
        <v>262</v>
      </c>
      <c r="C506" s="351"/>
      <c r="D506" s="351"/>
      <c r="E506" s="351"/>
      <c r="F506" s="351"/>
      <c r="G506" s="351"/>
    </row>
    <row r="507" spans="1:7" x14ac:dyDescent="0.3">
      <c r="A507" s="347" t="s">
        <v>2195</v>
      </c>
      <c r="B507" s="347" t="s">
        <v>697</v>
      </c>
      <c r="C507" s="351"/>
      <c r="D507" s="351"/>
      <c r="E507" s="351"/>
      <c r="F507" s="351"/>
      <c r="G507" s="351"/>
    </row>
    <row r="508" spans="1:7" x14ac:dyDescent="0.3">
      <c r="A508" s="347" t="s">
        <v>2196</v>
      </c>
      <c r="B508" s="347" t="s">
        <v>55</v>
      </c>
      <c r="C508" s="351"/>
      <c r="D508" s="351"/>
      <c r="E508" s="351"/>
      <c r="F508" s="351"/>
      <c r="G508" s="351"/>
    </row>
    <row r="509" spans="1:7" x14ac:dyDescent="0.3">
      <c r="A509" s="347" t="s">
        <v>2197</v>
      </c>
      <c r="B509" s="347" t="s">
        <v>261</v>
      </c>
      <c r="C509" s="351"/>
      <c r="D509" s="351"/>
      <c r="E509" s="351"/>
      <c r="F509" s="351"/>
      <c r="G509" s="351"/>
    </row>
    <row r="510" spans="1:7" x14ac:dyDescent="0.3">
      <c r="A510" s="347" t="s">
        <v>2198</v>
      </c>
      <c r="B510" s="347" t="s">
        <v>330</v>
      </c>
      <c r="C510" s="351"/>
      <c r="D510" s="351"/>
      <c r="E510" s="351"/>
      <c r="F510" s="351"/>
      <c r="G510" s="351"/>
    </row>
    <row r="511" spans="1:7" x14ac:dyDescent="0.3">
      <c r="A511" s="347" t="s">
        <v>2199</v>
      </c>
      <c r="B511" s="347" t="s">
        <v>676</v>
      </c>
      <c r="C511" s="351"/>
      <c r="D511" s="351"/>
      <c r="E511" s="351"/>
      <c r="F511" s="351"/>
      <c r="G511" s="351"/>
    </row>
    <row r="512" spans="1:7" x14ac:dyDescent="0.3">
      <c r="A512" s="347" t="s">
        <v>2200</v>
      </c>
      <c r="B512" s="347" t="s">
        <v>253</v>
      </c>
      <c r="C512" s="351"/>
      <c r="D512" s="351"/>
      <c r="E512" s="351"/>
      <c r="F512" s="351"/>
      <c r="G512" s="351"/>
    </row>
    <row r="513" spans="1:7" x14ac:dyDescent="0.3">
      <c r="A513" s="347" t="s">
        <v>2201</v>
      </c>
      <c r="B513" s="347" t="s">
        <v>317</v>
      </c>
      <c r="C513" s="351"/>
      <c r="D513" s="351"/>
      <c r="E513" s="351"/>
      <c r="F513" s="351"/>
      <c r="G513" s="351"/>
    </row>
    <row r="514" spans="1:7" x14ac:dyDescent="0.3">
      <c r="A514" s="347" t="s">
        <v>2202</v>
      </c>
      <c r="B514" s="347" t="s">
        <v>318</v>
      </c>
      <c r="C514" s="351"/>
      <c r="D514" s="351"/>
      <c r="E514" s="351"/>
      <c r="F514" s="351"/>
      <c r="G514" s="351"/>
    </row>
    <row r="515" spans="1:7" x14ac:dyDescent="0.3">
      <c r="A515" s="347" t="s">
        <v>2203</v>
      </c>
      <c r="B515" s="347" t="s">
        <v>575</v>
      </c>
      <c r="C515" s="351"/>
      <c r="D515" s="351"/>
      <c r="E515" s="351"/>
      <c r="F515" s="351"/>
      <c r="G515" s="351"/>
    </row>
    <row r="516" spans="1:7" x14ac:dyDescent="0.3">
      <c r="A516" s="347" t="s">
        <v>2204</v>
      </c>
      <c r="B516" s="347" t="s">
        <v>252</v>
      </c>
      <c r="C516" s="351"/>
      <c r="D516" s="351"/>
      <c r="E516" s="351"/>
      <c r="F516" s="351"/>
      <c r="G516" s="351"/>
    </row>
    <row r="517" spans="1:7" x14ac:dyDescent="0.3">
      <c r="A517" s="347" t="s">
        <v>2205</v>
      </c>
      <c r="B517" s="347" t="s">
        <v>250</v>
      </c>
      <c r="C517" s="351"/>
      <c r="D517" s="351"/>
      <c r="E517" s="351"/>
      <c r="F517" s="351"/>
      <c r="G517" s="351"/>
    </row>
    <row r="518" spans="1:7" x14ac:dyDescent="0.3">
      <c r="A518" s="347" t="s">
        <v>2206</v>
      </c>
      <c r="B518" s="347" t="s">
        <v>260</v>
      </c>
      <c r="C518" s="351"/>
      <c r="D518" s="351"/>
      <c r="E518" s="351"/>
      <c r="F518" s="351"/>
      <c r="G518" s="351"/>
    </row>
    <row r="519" spans="1:7" x14ac:dyDescent="0.3">
      <c r="A519" s="347" t="s">
        <v>2207</v>
      </c>
      <c r="B519" s="347" t="s">
        <v>254</v>
      </c>
      <c r="C519" s="351"/>
      <c r="D519" s="351"/>
      <c r="E519" s="351"/>
      <c r="F519" s="351"/>
      <c r="G519" s="351"/>
    </row>
    <row r="520" spans="1:7" x14ac:dyDescent="0.3">
      <c r="A520" s="347" t="s">
        <v>2208</v>
      </c>
      <c r="B520" s="347" t="s">
        <v>247</v>
      </c>
      <c r="C520" s="351"/>
      <c r="D520" s="351"/>
      <c r="E520" s="351"/>
      <c r="F520" s="351"/>
      <c r="G520" s="351"/>
    </row>
    <row r="521" spans="1:7" x14ac:dyDescent="0.3">
      <c r="A521" s="347" t="s">
        <v>2209</v>
      </c>
      <c r="B521" s="347" t="s">
        <v>251</v>
      </c>
      <c r="C521" s="351"/>
      <c r="D521" s="351"/>
      <c r="E521" s="351"/>
      <c r="F521" s="351"/>
      <c r="G521" s="351"/>
    </row>
    <row r="522" spans="1:7" x14ac:dyDescent="0.3">
      <c r="A522" s="347" t="s">
        <v>2210</v>
      </c>
      <c r="B522" s="347" t="s">
        <v>248</v>
      </c>
      <c r="C522" s="351"/>
      <c r="D522" s="351"/>
      <c r="E522" s="351"/>
      <c r="F522" s="351"/>
      <c r="G522" s="351"/>
    </row>
    <row r="523" spans="1:7" x14ac:dyDescent="0.3">
      <c r="A523" s="347" t="s">
        <v>2211</v>
      </c>
      <c r="B523" s="347" t="s">
        <v>1115</v>
      </c>
      <c r="C523" s="352"/>
      <c r="D523" s="352"/>
      <c r="E523" s="352"/>
      <c r="F523" s="352"/>
      <c r="G523" s="352"/>
    </row>
    <row r="524" spans="1:7" x14ac:dyDescent="0.3">
      <c r="A524" s="347" t="s">
        <v>1393</v>
      </c>
      <c r="B524" s="353"/>
      <c r="C524" s="351"/>
      <c r="D524" s="351"/>
      <c r="E524" s="351"/>
      <c r="F524" s="351"/>
      <c r="G524" s="351"/>
    </row>
    <row r="526" spans="1:7" x14ac:dyDescent="0.3">
      <c r="A526" s="347" t="s">
        <v>975</v>
      </c>
      <c r="B526" s="353"/>
      <c r="C526" s="351"/>
      <c r="D526" s="351"/>
      <c r="E526" s="351"/>
      <c r="F526" s="351"/>
      <c r="G526" s="351"/>
    </row>
    <row r="527" spans="1:7" x14ac:dyDescent="0.3">
      <c r="A527" s="347" t="s">
        <v>976</v>
      </c>
      <c r="B527" s="353"/>
      <c r="C527" s="352"/>
      <c r="D527" s="352"/>
      <c r="E527" s="352"/>
      <c r="F527" s="352"/>
      <c r="G527" s="352"/>
    </row>
    <row r="528" spans="1:7" x14ac:dyDescent="0.3">
      <c r="A528" s="347" t="s">
        <v>977</v>
      </c>
      <c r="B528" s="353"/>
      <c r="C528" s="351"/>
      <c r="D528" s="351"/>
      <c r="E528" s="351"/>
      <c r="F528" s="351"/>
      <c r="G528" s="351"/>
    </row>
    <row r="530" spans="1:7" x14ac:dyDescent="0.3">
      <c r="A530" s="347" t="s">
        <v>376</v>
      </c>
    </row>
    <row r="531" spans="1:7" x14ac:dyDescent="0.3">
      <c r="A531" s="347" t="s">
        <v>2212</v>
      </c>
      <c r="B531" s="347" t="s">
        <v>1395</v>
      </c>
      <c r="C531" s="351"/>
      <c r="D531" s="351"/>
      <c r="E531" s="351"/>
      <c r="F531" s="351"/>
      <c r="G531" s="351"/>
    </row>
    <row r="532" spans="1:7" x14ac:dyDescent="0.3">
      <c r="A532" s="347" t="s">
        <v>2213</v>
      </c>
      <c r="B532" s="347" t="s">
        <v>1397</v>
      </c>
      <c r="C532" s="351"/>
      <c r="D532" s="351"/>
      <c r="E532" s="351"/>
      <c r="F532" s="351"/>
      <c r="G532" s="351"/>
    </row>
    <row r="533" spans="1:7" x14ac:dyDescent="0.3">
      <c r="A533" s="347" t="s">
        <v>2214</v>
      </c>
      <c r="B533" s="347" t="s">
        <v>1399</v>
      </c>
      <c r="C533" s="351"/>
      <c r="D533" s="351"/>
      <c r="E533" s="351"/>
      <c r="F533" s="351"/>
      <c r="G533" s="351"/>
    </row>
    <row r="534" spans="1:7" x14ac:dyDescent="0.3">
      <c r="A534" s="347" t="s">
        <v>2215</v>
      </c>
      <c r="B534" s="347" t="s">
        <v>1401</v>
      </c>
      <c r="C534" s="351"/>
      <c r="D534" s="351"/>
      <c r="E534" s="351"/>
      <c r="F534" s="351"/>
      <c r="G534" s="351"/>
    </row>
    <row r="535" spans="1:7" x14ac:dyDescent="0.3">
      <c r="A535" s="347" t="s">
        <v>2216</v>
      </c>
      <c r="B535" s="347" t="s">
        <v>1403</v>
      </c>
      <c r="C535" s="351"/>
      <c r="D535" s="351"/>
      <c r="E535" s="351"/>
      <c r="F535" s="351"/>
      <c r="G535" s="351"/>
    </row>
    <row r="536" spans="1:7" x14ac:dyDescent="0.3">
      <c r="A536" s="347" t="s">
        <v>2217</v>
      </c>
      <c r="B536" s="347" t="s">
        <v>1405</v>
      </c>
      <c r="C536" s="351"/>
      <c r="D536" s="351"/>
      <c r="E536" s="351"/>
      <c r="F536" s="351"/>
      <c r="G536" s="351"/>
    </row>
    <row r="537" spans="1:7" x14ac:dyDescent="0.3">
      <c r="A537" s="347" t="s">
        <v>2218</v>
      </c>
      <c r="B537" s="347" t="s">
        <v>1407</v>
      </c>
      <c r="C537" s="351"/>
      <c r="D537" s="351"/>
      <c r="E537" s="351"/>
      <c r="F537" s="351"/>
      <c r="G537" s="351"/>
    </row>
    <row r="538" spans="1:7" x14ac:dyDescent="0.3">
      <c r="A538" s="347" t="s">
        <v>2219</v>
      </c>
      <c r="B538" s="347" t="s">
        <v>1409</v>
      </c>
      <c r="C538" s="351"/>
      <c r="D538" s="351"/>
      <c r="E538" s="351"/>
      <c r="F538" s="351"/>
      <c r="G538" s="351"/>
    </row>
    <row r="539" spans="1:7" x14ac:dyDescent="0.3">
      <c r="A539" s="347" t="s">
        <v>2220</v>
      </c>
      <c r="B539" s="347" t="s">
        <v>1411</v>
      </c>
      <c r="C539" s="351"/>
      <c r="D539" s="351"/>
      <c r="E539" s="351"/>
      <c r="F539" s="351"/>
      <c r="G539" s="351"/>
    </row>
    <row r="540" spans="1:7" x14ac:dyDescent="0.3">
      <c r="A540" s="347" t="s">
        <v>2221</v>
      </c>
      <c r="B540" s="347" t="s">
        <v>1413</v>
      </c>
      <c r="C540" s="351"/>
      <c r="D540" s="351"/>
      <c r="E540" s="351"/>
      <c r="F540" s="351"/>
      <c r="G540" s="351"/>
    </row>
    <row r="541" spans="1:7" x14ac:dyDescent="0.3">
      <c r="A541" s="347" t="s">
        <v>2222</v>
      </c>
      <c r="B541" s="347" t="s">
        <v>1132</v>
      </c>
      <c r="C541" s="351"/>
      <c r="D541" s="351"/>
      <c r="E541" s="351"/>
      <c r="F541" s="351"/>
      <c r="G541" s="351"/>
    </row>
    <row r="542" spans="1:7" x14ac:dyDescent="0.3">
      <c r="A542" s="347" t="s">
        <v>2223</v>
      </c>
      <c r="B542" s="347" t="s">
        <v>245</v>
      </c>
      <c r="C542" s="351"/>
      <c r="D542" s="351"/>
      <c r="E542" s="351"/>
      <c r="F542" s="351"/>
      <c r="G542" s="351"/>
    </row>
    <row r="543" spans="1:7" x14ac:dyDescent="0.3">
      <c r="A543" s="347" t="s">
        <v>2224</v>
      </c>
      <c r="B543" s="347" t="s">
        <v>244</v>
      </c>
      <c r="C543" s="351"/>
      <c r="D543" s="351"/>
      <c r="E543" s="351"/>
      <c r="F543" s="351"/>
      <c r="G543" s="351"/>
    </row>
    <row r="544" spans="1:7" x14ac:dyDescent="0.3">
      <c r="A544" s="347" t="s">
        <v>2225</v>
      </c>
      <c r="B544" s="347" t="s">
        <v>595</v>
      </c>
      <c r="C544" s="351"/>
      <c r="D544" s="351"/>
      <c r="E544" s="351"/>
      <c r="F544" s="351"/>
      <c r="G544" s="351"/>
    </row>
    <row r="545" spans="1:7" x14ac:dyDescent="0.3">
      <c r="A545" s="347" t="s">
        <v>2226</v>
      </c>
      <c r="B545" s="347" t="s">
        <v>616</v>
      </c>
      <c r="C545" s="351"/>
      <c r="D545" s="351"/>
      <c r="E545" s="351"/>
      <c r="F545" s="351"/>
      <c r="G545" s="351"/>
    </row>
    <row r="546" spans="1:7" x14ac:dyDescent="0.3">
      <c r="A546" s="347" t="s">
        <v>2227</v>
      </c>
      <c r="B546" s="347" t="s">
        <v>682</v>
      </c>
      <c r="C546" s="351"/>
      <c r="D546" s="351"/>
      <c r="E546" s="351"/>
      <c r="F546" s="351"/>
      <c r="G546" s="351"/>
    </row>
    <row r="547" spans="1:7" x14ac:dyDescent="0.3">
      <c r="A547" s="347" t="s">
        <v>2228</v>
      </c>
      <c r="B547" s="347" t="s">
        <v>1441</v>
      </c>
      <c r="C547" s="351"/>
      <c r="D547" s="351"/>
      <c r="E547" s="351"/>
      <c r="F547" s="351"/>
      <c r="G547" s="351"/>
    </row>
    <row r="548" spans="1:7" x14ac:dyDescent="0.3">
      <c r="A548" s="347" t="s">
        <v>2229</v>
      </c>
      <c r="B548" s="347" t="s">
        <v>1419</v>
      </c>
      <c r="C548" s="351"/>
      <c r="D548" s="351"/>
      <c r="E548" s="351"/>
      <c r="F548" s="351"/>
      <c r="G548" s="351"/>
    </row>
    <row r="549" spans="1:7" x14ac:dyDescent="0.3">
      <c r="A549" s="347" t="s">
        <v>2230</v>
      </c>
      <c r="B549" s="347" t="s">
        <v>907</v>
      </c>
      <c r="C549" s="351"/>
      <c r="D549" s="351"/>
      <c r="E549" s="351"/>
      <c r="F549" s="351"/>
      <c r="G549" s="351"/>
    </row>
    <row r="550" spans="1:7" x14ac:dyDescent="0.3">
      <c r="A550" s="347" t="s">
        <v>2231</v>
      </c>
      <c r="B550" s="347" t="s">
        <v>258</v>
      </c>
      <c r="C550" s="351"/>
      <c r="D550" s="351"/>
      <c r="E550" s="351"/>
      <c r="F550" s="351"/>
      <c r="G550" s="351"/>
    </row>
    <row r="551" spans="1:7" x14ac:dyDescent="0.3">
      <c r="A551" s="347" t="s">
        <v>2232</v>
      </c>
      <c r="B551" s="347" t="s">
        <v>255</v>
      </c>
      <c r="C551" s="351"/>
      <c r="D551" s="351"/>
      <c r="E551" s="351"/>
      <c r="F551" s="351"/>
      <c r="G551" s="351"/>
    </row>
    <row r="552" spans="1:7" x14ac:dyDescent="0.3">
      <c r="A552" s="347" t="s">
        <v>2233</v>
      </c>
      <c r="B552" s="347" t="s">
        <v>44</v>
      </c>
      <c r="C552" s="351"/>
      <c r="D552" s="351"/>
      <c r="E552" s="351"/>
      <c r="F552" s="351"/>
      <c r="G552" s="351"/>
    </row>
    <row r="553" spans="1:7" x14ac:dyDescent="0.3">
      <c r="A553" s="347" t="s">
        <v>2234</v>
      </c>
      <c r="B553" s="347" t="s">
        <v>690</v>
      </c>
      <c r="C553" s="351"/>
      <c r="D553" s="351"/>
      <c r="E553" s="351"/>
      <c r="F553" s="351"/>
      <c r="G553" s="351"/>
    </row>
    <row r="554" spans="1:7" x14ac:dyDescent="0.3">
      <c r="A554" s="347" t="s">
        <v>2235</v>
      </c>
      <c r="B554" s="347" t="s">
        <v>685</v>
      </c>
      <c r="C554" s="351"/>
      <c r="D554" s="351"/>
      <c r="E554" s="351"/>
      <c r="F554" s="351"/>
      <c r="G554" s="351"/>
    </row>
    <row r="555" spans="1:7" x14ac:dyDescent="0.3">
      <c r="A555" s="347" t="s">
        <v>2236</v>
      </c>
      <c r="B555" s="347" t="s">
        <v>687</v>
      </c>
      <c r="C555" s="351"/>
      <c r="D555" s="351"/>
      <c r="E555" s="351"/>
      <c r="F555" s="351"/>
      <c r="G555" s="351"/>
    </row>
    <row r="556" spans="1:7" x14ac:dyDescent="0.3">
      <c r="A556" s="347" t="s">
        <v>2237</v>
      </c>
      <c r="B556" s="347" t="s">
        <v>183</v>
      </c>
      <c r="C556" s="351"/>
      <c r="D556" s="351"/>
      <c r="E556" s="351"/>
      <c r="F556" s="351"/>
      <c r="G556" s="351"/>
    </row>
    <row r="557" spans="1:7" x14ac:dyDescent="0.3">
      <c r="A557" s="347" t="s">
        <v>2238</v>
      </c>
      <c r="B557" s="347" t="s">
        <v>1483</v>
      </c>
      <c r="C557" s="351"/>
      <c r="D557" s="351"/>
      <c r="E557" s="351"/>
      <c r="F557" s="351"/>
      <c r="G557" s="351"/>
    </row>
    <row r="558" spans="1:7" x14ac:dyDescent="0.3">
      <c r="A558" s="347" t="s">
        <v>2239</v>
      </c>
      <c r="B558" s="347" t="s">
        <v>1456</v>
      </c>
      <c r="C558" s="351"/>
      <c r="D558" s="351"/>
      <c r="E558" s="351"/>
      <c r="F558" s="351"/>
      <c r="G558" s="351"/>
    </row>
    <row r="559" spans="1:7" x14ac:dyDescent="0.3">
      <c r="A559" s="347" t="s">
        <v>2240</v>
      </c>
      <c r="B559" s="347" t="s">
        <v>1458</v>
      </c>
      <c r="C559" s="351"/>
      <c r="D559" s="351"/>
      <c r="E559" s="351"/>
      <c r="F559" s="351"/>
      <c r="G559" s="351"/>
    </row>
    <row r="560" spans="1:7" x14ac:dyDescent="0.3">
      <c r="A560" s="347" t="s">
        <v>2241</v>
      </c>
      <c r="B560" s="347" t="s">
        <v>262</v>
      </c>
      <c r="C560" s="351"/>
      <c r="D560" s="351"/>
      <c r="E560" s="351"/>
      <c r="F560" s="351"/>
      <c r="G560" s="351"/>
    </row>
    <row r="561" spans="1:7" x14ac:dyDescent="0.3">
      <c r="A561" s="347" t="s">
        <v>2242</v>
      </c>
      <c r="B561" s="347" t="s">
        <v>697</v>
      </c>
      <c r="C561" s="351"/>
      <c r="D561" s="351"/>
      <c r="E561" s="351"/>
      <c r="F561" s="351"/>
      <c r="G561" s="351"/>
    </row>
    <row r="562" spans="1:7" x14ac:dyDescent="0.3">
      <c r="A562" s="347" t="s">
        <v>2243</v>
      </c>
      <c r="B562" s="347" t="s">
        <v>569</v>
      </c>
      <c r="C562" s="351"/>
      <c r="D562" s="351"/>
      <c r="E562" s="351"/>
      <c r="F562" s="351"/>
      <c r="G562" s="351"/>
    </row>
    <row r="563" spans="1:7" x14ac:dyDescent="0.3">
      <c r="A563" s="347" t="s">
        <v>2244</v>
      </c>
      <c r="B563" s="347" t="s">
        <v>571</v>
      </c>
      <c r="C563" s="351"/>
      <c r="D563" s="351"/>
      <c r="E563" s="351"/>
      <c r="F563" s="351"/>
      <c r="G563" s="351"/>
    </row>
    <row r="564" spans="1:7" x14ac:dyDescent="0.3">
      <c r="A564" s="347" t="s">
        <v>2245</v>
      </c>
      <c r="B564" s="347" t="s">
        <v>261</v>
      </c>
      <c r="C564" s="351"/>
      <c r="D564" s="351"/>
      <c r="E564" s="351"/>
      <c r="F564" s="351"/>
      <c r="G564" s="351"/>
    </row>
    <row r="565" spans="1:7" x14ac:dyDescent="0.3">
      <c r="A565" s="347" t="s">
        <v>2246</v>
      </c>
      <c r="B565" s="347" t="s">
        <v>330</v>
      </c>
      <c r="C565" s="351"/>
      <c r="D565" s="351"/>
      <c r="E565" s="351"/>
      <c r="F565" s="351"/>
      <c r="G565" s="351"/>
    </row>
    <row r="566" spans="1:7" x14ac:dyDescent="0.3">
      <c r="A566" s="347" t="s">
        <v>2247</v>
      </c>
      <c r="B566" s="347" t="s">
        <v>676</v>
      </c>
      <c r="C566" s="351"/>
      <c r="D566" s="351"/>
      <c r="E566" s="351"/>
      <c r="F566" s="351"/>
      <c r="G566" s="351"/>
    </row>
    <row r="567" spans="1:7" x14ac:dyDescent="0.3">
      <c r="A567" s="347" t="s">
        <v>2248</v>
      </c>
      <c r="B567" s="347" t="s">
        <v>1448</v>
      </c>
      <c r="C567" s="351"/>
      <c r="D567" s="351"/>
      <c r="E567" s="351"/>
      <c r="F567" s="351"/>
      <c r="G567" s="351"/>
    </row>
    <row r="568" spans="1:7" x14ac:dyDescent="0.3">
      <c r="A568" s="347" t="s">
        <v>2249</v>
      </c>
      <c r="B568" s="347" t="s">
        <v>1462</v>
      </c>
      <c r="C568" s="351"/>
      <c r="D568" s="351"/>
      <c r="E568" s="351"/>
      <c r="F568" s="351"/>
      <c r="G568" s="351"/>
    </row>
    <row r="569" spans="1:7" x14ac:dyDescent="0.3">
      <c r="A569" s="347" t="s">
        <v>2250</v>
      </c>
      <c r="B569" s="347" t="s">
        <v>1429</v>
      </c>
      <c r="C569" s="351"/>
      <c r="D569" s="351"/>
      <c r="E569" s="351"/>
      <c r="F569" s="351"/>
      <c r="G569" s="351"/>
    </row>
    <row r="570" spans="1:7" x14ac:dyDescent="0.3">
      <c r="A570" s="347" t="s">
        <v>2251</v>
      </c>
      <c r="B570" s="347" t="s">
        <v>1431</v>
      </c>
      <c r="C570" s="351"/>
      <c r="D570" s="351"/>
      <c r="E570" s="351"/>
      <c r="F570" s="351"/>
      <c r="G570" s="351"/>
    </row>
    <row r="571" spans="1:7" x14ac:dyDescent="0.3">
      <c r="A571" s="347" t="s">
        <v>2252</v>
      </c>
      <c r="B571" s="347" t="s">
        <v>1433</v>
      </c>
      <c r="C571" s="351"/>
      <c r="D571" s="351"/>
      <c r="E571" s="351"/>
      <c r="F571" s="351"/>
      <c r="G571" s="351"/>
    </row>
    <row r="572" spans="1:7" x14ac:dyDescent="0.3">
      <c r="A572" s="347" t="s">
        <v>2253</v>
      </c>
      <c r="B572" s="347" t="s">
        <v>1479</v>
      </c>
      <c r="C572" s="351"/>
      <c r="D572" s="351"/>
      <c r="E572" s="351"/>
      <c r="F572" s="351"/>
      <c r="G572" s="351"/>
    </row>
    <row r="573" spans="1:7" x14ac:dyDescent="0.3">
      <c r="A573" s="347" t="s">
        <v>2254</v>
      </c>
      <c r="B573" s="347" t="s">
        <v>1435</v>
      </c>
      <c r="C573" s="351"/>
      <c r="D573" s="351"/>
      <c r="E573" s="351"/>
      <c r="F573" s="351"/>
      <c r="G573" s="351"/>
    </row>
    <row r="574" spans="1:7" x14ac:dyDescent="0.3">
      <c r="A574" s="347" t="s">
        <v>2255</v>
      </c>
      <c r="B574" s="347" t="s">
        <v>1465</v>
      </c>
      <c r="C574" s="351"/>
      <c r="D574" s="351"/>
      <c r="E574" s="351"/>
      <c r="F574" s="351"/>
      <c r="G574" s="351"/>
    </row>
    <row r="575" spans="1:7" x14ac:dyDescent="0.3">
      <c r="A575" s="347" t="s">
        <v>2256</v>
      </c>
      <c r="B575" s="347" t="s">
        <v>575</v>
      </c>
      <c r="C575" s="351"/>
      <c r="D575" s="351"/>
      <c r="E575" s="351"/>
      <c r="F575" s="351"/>
      <c r="G575" s="351"/>
    </row>
    <row r="576" spans="1:7" x14ac:dyDescent="0.3">
      <c r="A576" s="347" t="s">
        <v>2257</v>
      </c>
      <c r="B576" s="347" t="s">
        <v>1438</v>
      </c>
      <c r="C576" s="351"/>
      <c r="D576" s="351"/>
      <c r="E576" s="351"/>
      <c r="F576" s="351"/>
      <c r="G576" s="351"/>
    </row>
    <row r="577" spans="1:7" x14ac:dyDescent="0.3">
      <c r="A577" s="347" t="s">
        <v>2258</v>
      </c>
      <c r="B577" s="347" t="s">
        <v>791</v>
      </c>
      <c r="C577" s="351"/>
      <c r="D577" s="351"/>
      <c r="E577" s="351"/>
      <c r="F577" s="351"/>
      <c r="G577" s="351"/>
    </row>
    <row r="578" spans="1:7" x14ac:dyDescent="0.3">
      <c r="A578" s="347" t="s">
        <v>2259</v>
      </c>
      <c r="B578" s="347" t="s">
        <v>794</v>
      </c>
      <c r="C578" s="351"/>
      <c r="D578" s="351"/>
      <c r="E578" s="351"/>
      <c r="F578" s="351"/>
      <c r="G578" s="351"/>
    </row>
    <row r="579" spans="1:7" x14ac:dyDescent="0.3">
      <c r="A579" s="347" t="s">
        <v>2260</v>
      </c>
      <c r="B579" s="347" t="s">
        <v>1467</v>
      </c>
      <c r="C579" s="352"/>
      <c r="D579" s="352"/>
      <c r="E579" s="352"/>
      <c r="F579" s="352"/>
      <c r="G579" s="352"/>
    </row>
    <row r="580" spans="1:7" x14ac:dyDescent="0.3">
      <c r="A580" s="347" t="s">
        <v>1485</v>
      </c>
      <c r="B580" s="353"/>
      <c r="C580" s="351"/>
      <c r="D580" s="351"/>
      <c r="E580" s="351"/>
      <c r="F580" s="351"/>
      <c r="G580" s="351"/>
    </row>
    <row r="582" spans="1:7" x14ac:dyDescent="0.3">
      <c r="A582" s="347" t="s">
        <v>975</v>
      </c>
      <c r="B582" s="353"/>
      <c r="C582" s="351"/>
      <c r="D582" s="351"/>
      <c r="E582" s="351"/>
      <c r="F582" s="351"/>
      <c r="G582" s="351"/>
    </row>
    <row r="583" spans="1:7" x14ac:dyDescent="0.3">
      <c r="A583" s="347" t="s">
        <v>976</v>
      </c>
      <c r="B583" s="353"/>
      <c r="C583" s="352"/>
      <c r="D583" s="352"/>
      <c r="E583" s="352"/>
      <c r="F583" s="352"/>
      <c r="G583" s="352"/>
    </row>
    <row r="584" spans="1:7" x14ac:dyDescent="0.3">
      <c r="A584" s="347" t="s">
        <v>977</v>
      </c>
      <c r="B584" s="353"/>
      <c r="C584" s="351"/>
      <c r="D584" s="351"/>
      <c r="E584" s="351"/>
      <c r="F584" s="351"/>
      <c r="G584" s="351"/>
    </row>
    <row r="586" spans="1:7" x14ac:dyDescent="0.3">
      <c r="A586" s="347" t="s">
        <v>386</v>
      </c>
    </row>
    <row r="587" spans="1:7" x14ac:dyDescent="0.3">
      <c r="A587" s="347" t="s">
        <v>2261</v>
      </c>
      <c r="B587" s="347" t="s">
        <v>1036</v>
      </c>
      <c r="C587" s="351"/>
      <c r="D587" s="351"/>
      <c r="E587" s="351"/>
      <c r="F587" s="351"/>
      <c r="G587" s="351"/>
    </row>
    <row r="588" spans="1:7" x14ac:dyDescent="0.3">
      <c r="A588" s="347" t="s">
        <v>2262</v>
      </c>
      <c r="B588" s="347" t="s">
        <v>1509</v>
      </c>
      <c r="C588" s="351"/>
      <c r="D588" s="351"/>
      <c r="E588" s="351"/>
      <c r="F588" s="351"/>
      <c r="G588" s="351"/>
    </row>
    <row r="589" spans="1:7" x14ac:dyDescent="0.3">
      <c r="A589" s="347" t="s">
        <v>2263</v>
      </c>
      <c r="B589" s="347" t="s">
        <v>1511</v>
      </c>
      <c r="C589" s="351"/>
      <c r="D589" s="351"/>
      <c r="E589" s="351"/>
      <c r="F589" s="351"/>
      <c r="G589" s="351"/>
    </row>
    <row r="590" spans="1:7" x14ac:dyDescent="0.3">
      <c r="A590" s="347" t="s">
        <v>2264</v>
      </c>
      <c r="B590" s="347" t="s">
        <v>1513</v>
      </c>
      <c r="C590" s="351"/>
      <c r="D590" s="351"/>
      <c r="E590" s="351"/>
      <c r="F590" s="351"/>
      <c r="G590" s="351"/>
    </row>
    <row r="591" spans="1:7" x14ac:dyDescent="0.3">
      <c r="A591" s="347" t="s">
        <v>2265</v>
      </c>
      <c r="B591" s="347" t="s">
        <v>1515</v>
      </c>
      <c r="C591" s="351"/>
      <c r="D591" s="351"/>
      <c r="E591" s="351"/>
      <c r="F591" s="351"/>
      <c r="G591" s="351"/>
    </row>
    <row r="592" spans="1:7" x14ac:dyDescent="0.3">
      <c r="A592" s="347" t="s">
        <v>2266</v>
      </c>
      <c r="B592" s="347" t="s">
        <v>1517</v>
      </c>
      <c r="C592" s="351"/>
      <c r="D592" s="351"/>
      <c r="E592" s="351"/>
      <c r="F592" s="351"/>
      <c r="G592" s="351"/>
    </row>
    <row r="593" spans="1:7" x14ac:dyDescent="0.3">
      <c r="A593" s="347" t="s">
        <v>2267</v>
      </c>
      <c r="B593" s="347" t="s">
        <v>1519</v>
      </c>
      <c r="C593" s="351"/>
      <c r="D593" s="351"/>
      <c r="E593" s="351"/>
      <c r="F593" s="351"/>
      <c r="G593" s="351"/>
    </row>
    <row r="594" spans="1:7" x14ac:dyDescent="0.3">
      <c r="A594" s="347" t="s">
        <v>2268</v>
      </c>
      <c r="B594" s="347" t="s">
        <v>1521</v>
      </c>
      <c r="C594" s="351"/>
      <c r="D594" s="351"/>
      <c r="E594" s="351"/>
      <c r="F594" s="351"/>
      <c r="G594" s="351"/>
    </row>
    <row r="595" spans="1:7" x14ac:dyDescent="0.3">
      <c r="A595" s="347" t="s">
        <v>2269</v>
      </c>
      <c r="B595" s="347" t="s">
        <v>1523</v>
      </c>
      <c r="C595" s="351"/>
      <c r="D595" s="351"/>
      <c r="E595" s="351"/>
      <c r="F595" s="351"/>
      <c r="G595" s="351"/>
    </row>
    <row r="596" spans="1:7" x14ac:dyDescent="0.3">
      <c r="A596" s="347" t="s">
        <v>2270</v>
      </c>
      <c r="B596" s="347" t="s">
        <v>1525</v>
      </c>
      <c r="C596" s="351"/>
      <c r="D596" s="351"/>
      <c r="E596" s="351"/>
      <c r="F596" s="351"/>
      <c r="G596" s="351"/>
    </row>
    <row r="597" spans="1:7" x14ac:dyDescent="0.3">
      <c r="A597" s="347" t="s">
        <v>2271</v>
      </c>
      <c r="B597" s="347" t="s">
        <v>1527</v>
      </c>
      <c r="C597" s="351"/>
      <c r="D597" s="351"/>
      <c r="E597" s="351"/>
      <c r="F597" s="351"/>
      <c r="G597" s="351"/>
    </row>
    <row r="598" spans="1:7" x14ac:dyDescent="0.3">
      <c r="A598" s="347" t="s">
        <v>2272</v>
      </c>
      <c r="B598" s="347" t="s">
        <v>1529</v>
      </c>
      <c r="C598" s="351"/>
      <c r="D598" s="351"/>
      <c r="E598" s="351"/>
      <c r="F598" s="351"/>
      <c r="G598" s="351"/>
    </row>
    <row r="599" spans="1:7" x14ac:dyDescent="0.3">
      <c r="A599" s="347" t="s">
        <v>2273</v>
      </c>
      <c r="B599" s="347" t="s">
        <v>1531</v>
      </c>
      <c r="C599" s="351"/>
      <c r="D599" s="351"/>
      <c r="E599" s="351"/>
      <c r="F599" s="351"/>
      <c r="G599" s="351"/>
    </row>
    <row r="600" spans="1:7" x14ac:dyDescent="0.3">
      <c r="A600" s="347" t="s">
        <v>2274</v>
      </c>
      <c r="B600" s="347" t="s">
        <v>1533</v>
      </c>
      <c r="C600" s="351"/>
      <c r="D600" s="351"/>
      <c r="E600" s="351"/>
      <c r="F600" s="351"/>
      <c r="G600" s="351"/>
    </row>
    <row r="601" spans="1:7" x14ac:dyDescent="0.3">
      <c r="A601" s="347" t="s">
        <v>2275</v>
      </c>
      <c r="B601" s="347" t="s">
        <v>1535</v>
      </c>
      <c r="C601" s="351"/>
      <c r="D601" s="351"/>
      <c r="E601" s="351"/>
      <c r="F601" s="351"/>
      <c r="G601" s="351"/>
    </row>
    <row r="602" spans="1:7" x14ac:dyDescent="0.3">
      <c r="A602" s="347" t="s">
        <v>2276</v>
      </c>
      <c r="B602" s="347" t="s">
        <v>1537</v>
      </c>
      <c r="C602" s="351"/>
      <c r="D602" s="351"/>
      <c r="E602" s="351"/>
      <c r="F602" s="351"/>
      <c r="G602" s="351"/>
    </row>
    <row r="603" spans="1:7" x14ac:dyDescent="0.3">
      <c r="A603" s="347" t="s">
        <v>2277</v>
      </c>
      <c r="B603" s="347" t="s">
        <v>1539</v>
      </c>
      <c r="C603" s="351"/>
      <c r="D603" s="351"/>
      <c r="E603" s="351"/>
      <c r="F603" s="351"/>
      <c r="G603" s="351"/>
    </row>
    <row r="604" spans="1:7" x14ac:dyDescent="0.3">
      <c r="A604" s="347" t="s">
        <v>2278</v>
      </c>
      <c r="B604" s="347" t="s">
        <v>1541</v>
      </c>
      <c r="C604" s="351"/>
      <c r="D604" s="351"/>
      <c r="E604" s="351"/>
      <c r="F604" s="351"/>
      <c r="G604" s="351"/>
    </row>
    <row r="605" spans="1:7" x14ac:dyDescent="0.3">
      <c r="A605" s="347" t="s">
        <v>2279</v>
      </c>
      <c r="B605" s="347" t="s">
        <v>1543</v>
      </c>
      <c r="C605" s="352"/>
      <c r="D605" s="352"/>
      <c r="E605" s="352"/>
      <c r="F605" s="352"/>
      <c r="G605" s="352"/>
    </row>
    <row r="606" spans="1:7" x14ac:dyDescent="0.3">
      <c r="A606" s="347" t="s">
        <v>1544</v>
      </c>
      <c r="B606" s="353"/>
      <c r="C606" s="351"/>
      <c r="D606" s="351"/>
      <c r="E606" s="351"/>
      <c r="F606" s="351"/>
      <c r="G606" s="351"/>
    </row>
    <row r="608" spans="1:7" x14ac:dyDescent="0.3">
      <c r="A608" s="347" t="s">
        <v>975</v>
      </c>
      <c r="B608" s="353"/>
      <c r="C608" s="351"/>
      <c r="D608" s="351"/>
      <c r="E608" s="351"/>
      <c r="F608" s="351"/>
      <c r="G608" s="351"/>
    </row>
    <row r="609" spans="1:7" x14ac:dyDescent="0.3">
      <c r="A609" s="347" t="s">
        <v>976</v>
      </c>
      <c r="B609" s="353"/>
      <c r="C609" s="352"/>
      <c r="D609" s="352"/>
      <c r="E609" s="352"/>
      <c r="F609" s="352"/>
      <c r="G609" s="352"/>
    </row>
    <row r="610" spans="1:7" x14ac:dyDescent="0.3">
      <c r="A610" s="347" t="s">
        <v>977</v>
      </c>
      <c r="B610" s="353"/>
      <c r="C610" s="351"/>
      <c r="D610" s="351"/>
      <c r="E610" s="351"/>
      <c r="F610" s="351"/>
      <c r="G610" s="351"/>
    </row>
    <row r="612" spans="1:7" x14ac:dyDescent="0.3">
      <c r="A612" s="347" t="s">
        <v>398</v>
      </c>
    </row>
    <row r="613" spans="1:7" x14ac:dyDescent="0.3">
      <c r="A613" s="347" t="s">
        <v>2280</v>
      </c>
      <c r="B613" s="347" t="s">
        <v>245</v>
      </c>
      <c r="C613" s="351"/>
      <c r="D613" s="351"/>
      <c r="E613" s="351"/>
      <c r="F613" s="351"/>
      <c r="G613" s="351"/>
    </row>
    <row r="614" spans="1:7" x14ac:dyDescent="0.3">
      <c r="A614" s="347" t="s">
        <v>2281</v>
      </c>
      <c r="B614" s="347" t="s">
        <v>1547</v>
      </c>
      <c r="C614" s="351"/>
      <c r="D614" s="351"/>
      <c r="E614" s="351"/>
      <c r="F614" s="351"/>
      <c r="G614" s="351"/>
    </row>
    <row r="615" spans="1:7" x14ac:dyDescent="0.3">
      <c r="A615" s="347" t="s">
        <v>2282</v>
      </c>
      <c r="B615" s="347" t="s">
        <v>1549</v>
      </c>
      <c r="C615" s="351"/>
      <c r="D615" s="351"/>
      <c r="E615" s="351"/>
      <c r="F615" s="351"/>
      <c r="G615" s="351"/>
    </row>
    <row r="616" spans="1:7" x14ac:dyDescent="0.3">
      <c r="A616" s="347" t="s">
        <v>2283</v>
      </c>
      <c r="B616" s="347" t="s">
        <v>1551</v>
      </c>
      <c r="C616" s="351"/>
      <c r="D616" s="351"/>
      <c r="E616" s="351"/>
      <c r="F616" s="351"/>
      <c r="G616" s="351"/>
    </row>
    <row r="617" spans="1:7" x14ac:dyDescent="0.3">
      <c r="A617" s="347" t="s">
        <v>2284</v>
      </c>
      <c r="B617" s="347" t="s">
        <v>1553</v>
      </c>
      <c r="C617" s="351"/>
      <c r="D617" s="351"/>
      <c r="E617" s="351"/>
      <c r="F617" s="351"/>
      <c r="G617" s="351"/>
    </row>
    <row r="618" spans="1:7" x14ac:dyDescent="0.3">
      <c r="A618" s="347" t="s">
        <v>2285</v>
      </c>
      <c r="B618" s="347" t="s">
        <v>1555</v>
      </c>
      <c r="C618" s="351"/>
      <c r="D618" s="351"/>
      <c r="E618" s="351"/>
      <c r="F618" s="351"/>
      <c r="G618" s="351"/>
    </row>
    <row r="619" spans="1:7" x14ac:dyDescent="0.3">
      <c r="A619" s="347" t="s">
        <v>2286</v>
      </c>
      <c r="B619" s="347" t="s">
        <v>1557</v>
      </c>
      <c r="C619" s="351"/>
      <c r="D619" s="351"/>
      <c r="E619" s="351"/>
      <c r="F619" s="351"/>
      <c r="G619" s="351"/>
    </row>
    <row r="620" spans="1:7" x14ac:dyDescent="0.3">
      <c r="A620" s="347" t="s">
        <v>2287</v>
      </c>
      <c r="B620" s="347" t="s">
        <v>1559</v>
      </c>
      <c r="C620" s="351"/>
      <c r="D620" s="351"/>
      <c r="E620" s="351"/>
      <c r="F620" s="351"/>
      <c r="G620" s="351"/>
    </row>
    <row r="621" spans="1:7" x14ac:dyDescent="0.3">
      <c r="A621" s="347" t="s">
        <v>2288</v>
      </c>
      <c r="B621" s="347" t="s">
        <v>1561</v>
      </c>
      <c r="C621" s="351"/>
      <c r="D621" s="351"/>
      <c r="E621" s="351"/>
      <c r="F621" s="351"/>
      <c r="G621" s="351"/>
    </row>
    <row r="622" spans="1:7" x14ac:dyDescent="0.3">
      <c r="A622" s="347" t="s">
        <v>2289</v>
      </c>
      <c r="B622" s="347" t="s">
        <v>1563</v>
      </c>
      <c r="C622" s="351"/>
      <c r="D622" s="351"/>
      <c r="E622" s="351"/>
      <c r="F622" s="351"/>
      <c r="G622" s="351"/>
    </row>
    <row r="623" spans="1:7" x14ac:dyDescent="0.3">
      <c r="A623" s="347" t="s">
        <v>2290</v>
      </c>
      <c r="B623" s="347" t="s">
        <v>1565</v>
      </c>
      <c r="C623" s="351"/>
      <c r="D623" s="351"/>
      <c r="E623" s="351"/>
      <c r="F623" s="351"/>
      <c r="G623" s="351"/>
    </row>
    <row r="624" spans="1:7" x14ac:dyDescent="0.3">
      <c r="A624" s="347" t="s">
        <v>2291</v>
      </c>
      <c r="B624" s="347" t="s">
        <v>1567</v>
      </c>
      <c r="C624" s="351"/>
      <c r="D624" s="351"/>
      <c r="E624" s="351"/>
      <c r="F624" s="351"/>
      <c r="G624" s="351"/>
    </row>
    <row r="625" spans="1:7" x14ac:dyDescent="0.3">
      <c r="A625" s="347" t="s">
        <v>2292</v>
      </c>
      <c r="B625" s="347" t="s">
        <v>1569</v>
      </c>
      <c r="C625" s="351"/>
      <c r="D625" s="351"/>
      <c r="E625" s="351"/>
      <c r="F625" s="351"/>
      <c r="G625" s="351"/>
    </row>
    <row r="626" spans="1:7" x14ac:dyDescent="0.3">
      <c r="A626" s="347" t="s">
        <v>2293</v>
      </c>
      <c r="B626" s="347" t="s">
        <v>1571</v>
      </c>
      <c r="C626" s="351"/>
      <c r="D626" s="351"/>
      <c r="E626" s="351"/>
      <c r="F626" s="351"/>
      <c r="G626" s="351"/>
    </row>
    <row r="627" spans="1:7" x14ac:dyDescent="0.3">
      <c r="A627" s="347" t="s">
        <v>2294</v>
      </c>
      <c r="B627" s="347" t="s">
        <v>1573</v>
      </c>
      <c r="C627" s="351"/>
      <c r="D627" s="351"/>
      <c r="E627" s="351"/>
      <c r="F627" s="351"/>
      <c r="G627" s="351"/>
    </row>
    <row r="628" spans="1:7" x14ac:dyDescent="0.3">
      <c r="A628" s="347" t="s">
        <v>2295</v>
      </c>
      <c r="B628" s="347" t="s">
        <v>1575</v>
      </c>
      <c r="C628" s="351"/>
      <c r="D628" s="351"/>
      <c r="E628" s="351"/>
      <c r="F628" s="351"/>
      <c r="G628" s="351"/>
    </row>
    <row r="629" spans="1:7" x14ac:dyDescent="0.3">
      <c r="A629" s="347" t="s">
        <v>2296</v>
      </c>
      <c r="B629" s="347" t="s">
        <v>1577</v>
      </c>
      <c r="C629" s="351"/>
      <c r="D629" s="351"/>
      <c r="E629" s="351"/>
      <c r="F629" s="351"/>
      <c r="G629" s="351"/>
    </row>
    <row r="630" spans="1:7" x14ac:dyDescent="0.3">
      <c r="A630" s="347" t="s">
        <v>2297</v>
      </c>
      <c r="B630" s="347" t="s">
        <v>1579</v>
      </c>
      <c r="C630" s="351"/>
      <c r="D630" s="351"/>
      <c r="E630" s="351"/>
      <c r="F630" s="351"/>
      <c r="G630" s="351"/>
    </row>
    <row r="631" spans="1:7" x14ac:dyDescent="0.3">
      <c r="A631" s="347" t="s">
        <v>2298</v>
      </c>
      <c r="B631" s="347" t="s">
        <v>1581</v>
      </c>
      <c r="C631" s="351"/>
      <c r="D631" s="351"/>
      <c r="E631" s="351"/>
      <c r="F631" s="351"/>
      <c r="G631" s="351"/>
    </row>
    <row r="632" spans="1:7" x14ac:dyDescent="0.3">
      <c r="A632" s="347" t="s">
        <v>2299</v>
      </c>
      <c r="B632" s="347" t="s">
        <v>1583</v>
      </c>
      <c r="C632" s="351"/>
      <c r="D632" s="351"/>
      <c r="E632" s="351"/>
      <c r="F632" s="351"/>
      <c r="G632" s="351"/>
    </row>
    <row r="633" spans="1:7" x14ac:dyDescent="0.3">
      <c r="A633" s="347" t="s">
        <v>2300</v>
      </c>
      <c r="B633" s="347" t="s">
        <v>1585</v>
      </c>
      <c r="C633" s="351"/>
      <c r="D633" s="351"/>
      <c r="E633" s="351"/>
      <c r="F633" s="351"/>
      <c r="G633" s="351"/>
    </row>
    <row r="634" spans="1:7" x14ac:dyDescent="0.3">
      <c r="A634" s="347" t="s">
        <v>2301</v>
      </c>
      <c r="B634" s="347" t="s">
        <v>1587</v>
      </c>
      <c r="C634" s="351"/>
      <c r="D634" s="351"/>
      <c r="E634" s="351"/>
      <c r="F634" s="351"/>
      <c r="G634" s="351"/>
    </row>
    <row r="635" spans="1:7" x14ac:dyDescent="0.3">
      <c r="A635" s="347" t="s">
        <v>2302</v>
      </c>
      <c r="B635" s="347" t="s">
        <v>1589</v>
      </c>
      <c r="C635" s="351"/>
      <c r="D635" s="351"/>
      <c r="E635" s="351"/>
      <c r="F635" s="351"/>
      <c r="G635" s="351"/>
    </row>
    <row r="636" spans="1:7" x14ac:dyDescent="0.3">
      <c r="A636" s="347" t="s">
        <v>2303</v>
      </c>
      <c r="B636" s="347" t="s">
        <v>1591</v>
      </c>
      <c r="C636" s="351"/>
      <c r="D636" s="351"/>
      <c r="E636" s="351"/>
      <c r="F636" s="351"/>
      <c r="G636" s="351"/>
    </row>
    <row r="637" spans="1:7" x14ac:dyDescent="0.3">
      <c r="A637" s="347" t="s">
        <v>2304</v>
      </c>
      <c r="B637" s="347" t="s">
        <v>1593</v>
      </c>
      <c r="C637" s="351"/>
      <c r="D637" s="351"/>
      <c r="E637" s="351"/>
      <c r="F637" s="351"/>
      <c r="G637" s="351"/>
    </row>
    <row r="638" spans="1:7" x14ac:dyDescent="0.3">
      <c r="A638" s="347" t="s">
        <v>2305</v>
      </c>
      <c r="B638" s="347" t="s">
        <v>1595</v>
      </c>
      <c r="C638" s="351"/>
      <c r="D638" s="351"/>
      <c r="E638" s="351"/>
      <c r="F638" s="351"/>
      <c r="G638" s="351"/>
    </row>
    <row r="639" spans="1:7" x14ac:dyDescent="0.3">
      <c r="A639" s="347" t="s">
        <v>2306</v>
      </c>
      <c r="B639" s="347" t="s">
        <v>1597</v>
      </c>
      <c r="C639" s="351"/>
      <c r="D639" s="351"/>
      <c r="E639" s="351"/>
      <c r="F639" s="351"/>
      <c r="G639" s="351"/>
    </row>
    <row r="640" spans="1:7" x14ac:dyDescent="0.3">
      <c r="A640" s="347" t="s">
        <v>2307</v>
      </c>
      <c r="B640" s="347" t="s">
        <v>595</v>
      </c>
      <c r="C640" s="351"/>
      <c r="D640" s="351"/>
      <c r="E640" s="351"/>
      <c r="F640" s="351"/>
      <c r="G640" s="351"/>
    </row>
    <row r="641" spans="1:7" x14ac:dyDescent="0.3">
      <c r="A641" s="347" t="s">
        <v>2308</v>
      </c>
      <c r="B641" s="347" t="s">
        <v>907</v>
      </c>
      <c r="C641" s="351"/>
      <c r="D641" s="351"/>
      <c r="E641" s="351"/>
      <c r="F641" s="351"/>
      <c r="G641" s="351"/>
    </row>
    <row r="642" spans="1:7" x14ac:dyDescent="0.3">
      <c r="A642" s="347" t="s">
        <v>2309</v>
      </c>
      <c r="B642" s="347" t="s">
        <v>765</v>
      </c>
      <c r="C642" s="351"/>
      <c r="D642" s="351"/>
      <c r="E642" s="351"/>
      <c r="F642" s="351"/>
      <c r="G642" s="351"/>
    </row>
    <row r="643" spans="1:7" x14ac:dyDescent="0.3">
      <c r="A643" s="347" t="s">
        <v>2310</v>
      </c>
      <c r="B643" s="347" t="s">
        <v>258</v>
      </c>
      <c r="C643" s="351"/>
      <c r="D643" s="351"/>
      <c r="E643" s="351"/>
      <c r="F643" s="351"/>
      <c r="G643" s="351"/>
    </row>
    <row r="644" spans="1:7" x14ac:dyDescent="0.3">
      <c r="A644" s="347" t="s">
        <v>2311</v>
      </c>
      <c r="B644" s="347" t="s">
        <v>1599</v>
      </c>
      <c r="C644" s="351"/>
      <c r="D644" s="351"/>
      <c r="E644" s="351"/>
      <c r="F644" s="351"/>
      <c r="G644" s="351"/>
    </row>
    <row r="645" spans="1:7" x14ac:dyDescent="0.3">
      <c r="A645" s="347" t="s">
        <v>2312</v>
      </c>
      <c r="B645" s="347" t="s">
        <v>1611</v>
      </c>
      <c r="C645" s="351"/>
      <c r="D645" s="351"/>
      <c r="E645" s="351"/>
      <c r="F645" s="351"/>
      <c r="G645" s="351"/>
    </row>
    <row r="646" spans="1:7" x14ac:dyDescent="0.3">
      <c r="A646" s="347" t="s">
        <v>2313</v>
      </c>
      <c r="B646" s="347" t="s">
        <v>1613</v>
      </c>
      <c r="C646" s="351"/>
      <c r="D646" s="351"/>
      <c r="E646" s="351"/>
      <c r="F646" s="351"/>
      <c r="G646" s="351"/>
    </row>
    <row r="647" spans="1:7" x14ac:dyDescent="0.3">
      <c r="A647" s="347" t="s">
        <v>2314</v>
      </c>
      <c r="B647" s="347" t="s">
        <v>1615</v>
      </c>
      <c r="C647" s="351"/>
      <c r="D647" s="351"/>
      <c r="E647" s="351"/>
      <c r="F647" s="351"/>
      <c r="G647" s="351"/>
    </row>
    <row r="648" spans="1:7" x14ac:dyDescent="0.3">
      <c r="A648" s="347" t="s">
        <v>2315</v>
      </c>
      <c r="B648" s="347" t="s">
        <v>44</v>
      </c>
      <c r="C648" s="351"/>
      <c r="D648" s="351"/>
      <c r="E648" s="351"/>
      <c r="F648" s="351"/>
      <c r="G648" s="351"/>
    </row>
    <row r="649" spans="1:7" x14ac:dyDescent="0.3">
      <c r="A649" s="347" t="s">
        <v>2316</v>
      </c>
      <c r="B649" s="347" t="s">
        <v>687</v>
      </c>
      <c r="C649" s="351"/>
      <c r="D649" s="351"/>
      <c r="E649" s="351"/>
      <c r="F649" s="351"/>
      <c r="G649" s="351"/>
    </row>
    <row r="650" spans="1:7" x14ac:dyDescent="0.3">
      <c r="A650" s="347" t="s">
        <v>2317</v>
      </c>
      <c r="B650" s="347" t="s">
        <v>183</v>
      </c>
      <c r="C650" s="351"/>
      <c r="D650" s="351"/>
      <c r="E650" s="351"/>
      <c r="F650" s="351"/>
      <c r="G650" s="351"/>
    </row>
    <row r="651" spans="1:7" x14ac:dyDescent="0.3">
      <c r="A651" s="347" t="s">
        <v>2318</v>
      </c>
      <c r="B651" s="347" t="s">
        <v>1625</v>
      </c>
      <c r="C651" s="351"/>
      <c r="D651" s="351"/>
      <c r="E651" s="351"/>
      <c r="F651" s="351"/>
      <c r="G651" s="351"/>
    </row>
    <row r="652" spans="1:7" x14ac:dyDescent="0.3">
      <c r="A652" s="347" t="s">
        <v>2319</v>
      </c>
      <c r="B652" s="347" t="s">
        <v>600</v>
      </c>
      <c r="C652" s="351"/>
      <c r="D652" s="351"/>
      <c r="E652" s="351"/>
      <c r="F652" s="351"/>
      <c r="G652" s="351"/>
    </row>
    <row r="653" spans="1:7" x14ac:dyDescent="0.3">
      <c r="A653" s="347" t="s">
        <v>2320</v>
      </c>
      <c r="B653" s="347" t="s">
        <v>261</v>
      </c>
      <c r="C653" s="351"/>
      <c r="D653" s="351"/>
      <c r="E653" s="351"/>
      <c r="F653" s="351"/>
      <c r="G653" s="351"/>
    </row>
    <row r="654" spans="1:7" x14ac:dyDescent="0.3">
      <c r="A654" s="347" t="s">
        <v>2321</v>
      </c>
      <c r="B654" s="347" t="s">
        <v>1617</v>
      </c>
      <c r="C654" s="351"/>
      <c r="D654" s="351"/>
      <c r="E654" s="351"/>
      <c r="F654" s="351"/>
      <c r="G654" s="351"/>
    </row>
    <row r="655" spans="1:7" x14ac:dyDescent="0.3">
      <c r="A655" s="347" t="s">
        <v>2322</v>
      </c>
      <c r="B655" s="347" t="s">
        <v>330</v>
      </c>
      <c r="C655" s="351"/>
      <c r="D655" s="351"/>
      <c r="E655" s="351"/>
      <c r="F655" s="351"/>
      <c r="G655" s="351"/>
    </row>
    <row r="656" spans="1:7" x14ac:dyDescent="0.3">
      <c r="A656" s="347" t="s">
        <v>2323</v>
      </c>
      <c r="B656" s="347" t="s">
        <v>674</v>
      </c>
      <c r="C656" s="351"/>
      <c r="D656" s="351"/>
      <c r="E656" s="351"/>
      <c r="F656" s="351"/>
      <c r="G656" s="351"/>
    </row>
    <row r="657" spans="1:7" x14ac:dyDescent="0.3">
      <c r="A657" s="347" t="s">
        <v>2324</v>
      </c>
      <c r="B657" s="347" t="s">
        <v>676</v>
      </c>
      <c r="C657" s="351"/>
      <c r="D657" s="351"/>
      <c r="E657" s="351"/>
      <c r="F657" s="351"/>
      <c r="G657" s="351"/>
    </row>
    <row r="658" spans="1:7" x14ac:dyDescent="0.3">
      <c r="A658" s="347" t="s">
        <v>2325</v>
      </c>
      <c r="B658" s="347" t="s">
        <v>1604</v>
      </c>
      <c r="C658" s="351"/>
      <c r="D658" s="351"/>
      <c r="E658" s="351"/>
      <c r="F658" s="351"/>
      <c r="G658" s="351"/>
    </row>
    <row r="659" spans="1:7" x14ac:dyDescent="0.3">
      <c r="A659" s="347" t="s">
        <v>2326</v>
      </c>
      <c r="B659" s="347" t="s">
        <v>1619</v>
      </c>
      <c r="C659" s="351"/>
      <c r="D659" s="351"/>
      <c r="E659" s="351"/>
      <c r="F659" s="351"/>
      <c r="G659" s="351"/>
    </row>
    <row r="660" spans="1:7" x14ac:dyDescent="0.3">
      <c r="A660" s="347" t="s">
        <v>2327</v>
      </c>
      <c r="B660" s="347" t="s">
        <v>722</v>
      </c>
      <c r="C660" s="351"/>
      <c r="D660" s="351"/>
      <c r="E660" s="351"/>
      <c r="F660" s="351"/>
      <c r="G660" s="351"/>
    </row>
    <row r="661" spans="1:7" x14ac:dyDescent="0.3">
      <c r="A661" s="347" t="s">
        <v>2328</v>
      </c>
      <c r="B661" s="347" t="s">
        <v>794</v>
      </c>
      <c r="C661" s="351"/>
      <c r="D661" s="351"/>
      <c r="E661" s="351"/>
      <c r="F661" s="351"/>
      <c r="G661" s="351"/>
    </row>
    <row r="662" spans="1:7" x14ac:dyDescent="0.3">
      <c r="A662" s="347" t="s">
        <v>2329</v>
      </c>
      <c r="B662" s="347" t="s">
        <v>646</v>
      </c>
      <c r="C662" s="352"/>
      <c r="D662" s="352"/>
      <c r="E662" s="352"/>
      <c r="F662" s="352"/>
      <c r="G662" s="352"/>
    </row>
    <row r="663" spans="1:7" x14ac:dyDescent="0.3">
      <c r="A663" s="347" t="s">
        <v>1631</v>
      </c>
      <c r="B663" s="353"/>
      <c r="C663" s="351"/>
      <c r="D663" s="351"/>
      <c r="E663" s="351"/>
      <c r="F663" s="351"/>
      <c r="G663" s="351"/>
    </row>
    <row r="665" spans="1:7" x14ac:dyDescent="0.3">
      <c r="A665" s="347" t="s">
        <v>975</v>
      </c>
      <c r="B665" s="353"/>
      <c r="C665" s="351"/>
      <c r="D665" s="351"/>
      <c r="E665" s="351"/>
      <c r="F665" s="351"/>
      <c r="G665" s="351"/>
    </row>
    <row r="666" spans="1:7" x14ac:dyDescent="0.3">
      <c r="A666" s="347" t="s">
        <v>976</v>
      </c>
      <c r="B666" s="353"/>
      <c r="C666" s="352"/>
      <c r="D666" s="352"/>
      <c r="E666" s="352"/>
      <c r="F666" s="352"/>
      <c r="G666" s="352"/>
    </row>
    <row r="667" spans="1:7" x14ac:dyDescent="0.3">
      <c r="A667" s="347" t="s">
        <v>977</v>
      </c>
      <c r="B667" s="353"/>
      <c r="C667" s="351"/>
      <c r="D667" s="351"/>
      <c r="E667" s="351"/>
      <c r="F667" s="351"/>
      <c r="G667" s="351"/>
    </row>
    <row r="669" spans="1:7" x14ac:dyDescent="0.3">
      <c r="A669" s="347" t="s">
        <v>422</v>
      </c>
    </row>
    <row r="670" spans="1:7" x14ac:dyDescent="0.3">
      <c r="A670" s="347" t="s">
        <v>2330</v>
      </c>
      <c r="B670" s="347" t="s">
        <v>1633</v>
      </c>
      <c r="C670" s="351"/>
      <c r="D670" s="351"/>
      <c r="E670" s="351"/>
      <c r="F670" s="351"/>
      <c r="G670" s="351"/>
    </row>
    <row r="671" spans="1:7" x14ac:dyDescent="0.3">
      <c r="A671" s="347" t="s">
        <v>2331</v>
      </c>
      <c r="B671" s="347" t="s">
        <v>244</v>
      </c>
      <c r="C671" s="351"/>
      <c r="D671" s="351"/>
      <c r="E671" s="351"/>
      <c r="F671" s="351"/>
      <c r="G671" s="351"/>
    </row>
    <row r="672" spans="1:7" x14ac:dyDescent="0.3">
      <c r="A672" s="347" t="s">
        <v>2332</v>
      </c>
      <c r="B672" s="347" t="s">
        <v>800</v>
      </c>
      <c r="C672" s="351"/>
      <c r="D672" s="351"/>
      <c r="E672" s="351"/>
      <c r="F672" s="351"/>
      <c r="G672" s="351"/>
    </row>
    <row r="673" spans="1:7" x14ac:dyDescent="0.3">
      <c r="A673" s="347" t="s">
        <v>2333</v>
      </c>
      <c r="B673" s="347" t="s">
        <v>53</v>
      </c>
      <c r="C673" s="351"/>
      <c r="D673" s="351"/>
      <c r="E673" s="351"/>
      <c r="F673" s="351"/>
      <c r="G673" s="351"/>
    </row>
    <row r="674" spans="1:7" x14ac:dyDescent="0.3">
      <c r="A674" s="347" t="s">
        <v>2334</v>
      </c>
      <c r="B674" s="347" t="s">
        <v>1639</v>
      </c>
      <c r="C674" s="352"/>
      <c r="D674" s="352"/>
      <c r="E674" s="352"/>
      <c r="F674" s="352"/>
      <c r="G674" s="352"/>
    </row>
    <row r="675" spans="1:7" x14ac:dyDescent="0.3">
      <c r="A675" s="347" t="s">
        <v>1640</v>
      </c>
      <c r="B675" s="353"/>
      <c r="C675" s="351"/>
      <c r="D675" s="351"/>
      <c r="E675" s="351"/>
      <c r="F675" s="351"/>
      <c r="G675" s="351"/>
    </row>
    <row r="677" spans="1:7" x14ac:dyDescent="0.3">
      <c r="A677" s="347" t="s">
        <v>975</v>
      </c>
      <c r="B677" s="353"/>
      <c r="C677" s="351"/>
      <c r="D677" s="351"/>
      <c r="E677" s="351"/>
      <c r="F677" s="351"/>
      <c r="G677" s="351"/>
    </row>
    <row r="678" spans="1:7" x14ac:dyDescent="0.3">
      <c r="A678" s="347" t="s">
        <v>976</v>
      </c>
      <c r="B678" s="353"/>
      <c r="C678" s="352"/>
      <c r="D678" s="352"/>
      <c r="E678" s="352"/>
      <c r="F678" s="352"/>
      <c r="G678" s="352"/>
    </row>
    <row r="679" spans="1:7" x14ac:dyDescent="0.3">
      <c r="A679" s="347" t="s">
        <v>977</v>
      </c>
      <c r="B679" s="353"/>
      <c r="C679" s="351"/>
      <c r="D679" s="351"/>
      <c r="E679" s="351"/>
      <c r="F679" s="351"/>
      <c r="G679" s="351"/>
    </row>
    <row r="681" spans="1:7" x14ac:dyDescent="0.3">
      <c r="A681" s="347" t="s">
        <v>430</v>
      </c>
    </row>
    <row r="682" spans="1:7" x14ac:dyDescent="0.3">
      <c r="A682" s="347" t="s">
        <v>2335</v>
      </c>
      <c r="B682" s="347" t="s">
        <v>713</v>
      </c>
      <c r="C682" s="352"/>
      <c r="D682" s="352"/>
      <c r="E682" s="352"/>
      <c r="F682" s="352"/>
      <c r="G682" s="352"/>
    </row>
    <row r="683" spans="1:7" x14ac:dyDescent="0.3">
      <c r="A683" s="347" t="s">
        <v>1642</v>
      </c>
      <c r="B683" s="353"/>
      <c r="C683" s="351"/>
      <c r="D683" s="351"/>
      <c r="E683" s="351"/>
      <c r="F683" s="351"/>
      <c r="G683" s="351"/>
    </row>
    <row r="685" spans="1:7" x14ac:dyDescent="0.3">
      <c r="A685" s="347" t="s">
        <v>975</v>
      </c>
      <c r="B685" s="353"/>
      <c r="C685" s="351"/>
      <c r="D685" s="351"/>
      <c r="E685" s="351"/>
      <c r="F685" s="351"/>
      <c r="G685" s="351"/>
    </row>
    <row r="686" spans="1:7" x14ac:dyDescent="0.3">
      <c r="A686" s="347" t="s">
        <v>976</v>
      </c>
      <c r="B686" s="353"/>
      <c r="C686" s="352"/>
      <c r="D686" s="352"/>
      <c r="E686" s="352"/>
      <c r="F686" s="352"/>
      <c r="G686" s="352"/>
    </row>
    <row r="687" spans="1:7" x14ac:dyDescent="0.3">
      <c r="A687" s="347" t="s">
        <v>977</v>
      </c>
      <c r="B687" s="353"/>
      <c r="C687" s="351"/>
      <c r="D687" s="351"/>
      <c r="E687" s="351"/>
      <c r="F687" s="351"/>
      <c r="G687" s="351"/>
    </row>
    <row r="689" spans="1:7" x14ac:dyDescent="0.3">
      <c r="A689" s="347" t="s">
        <v>433</v>
      </c>
    </row>
    <row r="690" spans="1:7" x14ac:dyDescent="0.3">
      <c r="A690" s="347" t="s">
        <v>2336</v>
      </c>
      <c r="B690" s="347" t="s">
        <v>53</v>
      </c>
      <c r="C690" s="352"/>
      <c r="D690" s="352"/>
      <c r="E690" s="352"/>
      <c r="F690" s="352"/>
      <c r="G690" s="352"/>
    </row>
    <row r="691" spans="1:7" x14ac:dyDescent="0.3">
      <c r="A691" s="347" t="s">
        <v>1644</v>
      </c>
      <c r="B691" s="353"/>
      <c r="C691" s="351"/>
      <c r="D691" s="351"/>
      <c r="E691" s="351"/>
      <c r="F691" s="351"/>
      <c r="G691" s="351"/>
    </row>
    <row r="693" spans="1:7" x14ac:dyDescent="0.3">
      <c r="A693" s="347" t="s">
        <v>975</v>
      </c>
      <c r="B693" s="353"/>
      <c r="C693" s="351"/>
      <c r="D693" s="351"/>
      <c r="E693" s="351"/>
      <c r="F693" s="351"/>
      <c r="G693" s="351"/>
    </row>
    <row r="694" spans="1:7" x14ac:dyDescent="0.3">
      <c r="A694" s="347" t="s">
        <v>976</v>
      </c>
      <c r="B694" s="353"/>
      <c r="C694" s="352"/>
      <c r="D694" s="352"/>
      <c r="E694" s="352"/>
      <c r="F694" s="352"/>
      <c r="G694" s="352"/>
    </row>
    <row r="695" spans="1:7" x14ac:dyDescent="0.3">
      <c r="A695" s="347" t="s">
        <v>977</v>
      </c>
      <c r="B695" s="353"/>
      <c r="C695" s="351"/>
      <c r="D695" s="351"/>
      <c r="E695" s="351"/>
      <c r="F695" s="351"/>
      <c r="G695" s="351"/>
    </row>
    <row r="697" spans="1:7" x14ac:dyDescent="0.3">
      <c r="A697" s="347" t="s">
        <v>436</v>
      </c>
    </row>
    <row r="698" spans="1:7" x14ac:dyDescent="0.3">
      <c r="A698" s="347" t="s">
        <v>2337</v>
      </c>
      <c r="B698" s="347" t="s">
        <v>1646</v>
      </c>
      <c r="C698" s="352"/>
      <c r="D698" s="352"/>
      <c r="E698" s="352"/>
      <c r="F698" s="352"/>
      <c r="G698" s="352"/>
    </row>
    <row r="699" spans="1:7" x14ac:dyDescent="0.3">
      <c r="A699" s="347" t="s">
        <v>1647</v>
      </c>
      <c r="B699" s="353"/>
      <c r="C699" s="351"/>
      <c r="D699" s="351"/>
      <c r="E699" s="351"/>
      <c r="F699" s="351"/>
      <c r="G699" s="351"/>
    </row>
    <row r="701" spans="1:7" x14ac:dyDescent="0.3">
      <c r="A701" s="347" t="s">
        <v>975</v>
      </c>
      <c r="B701" s="353"/>
      <c r="C701" s="351"/>
      <c r="D701" s="351"/>
      <c r="E701" s="351"/>
      <c r="F701" s="351"/>
      <c r="G701" s="351"/>
    </row>
    <row r="702" spans="1:7" x14ac:dyDescent="0.3">
      <c r="A702" s="347" t="s">
        <v>976</v>
      </c>
      <c r="B702" s="353"/>
      <c r="C702" s="352"/>
      <c r="D702" s="352"/>
      <c r="E702" s="352"/>
      <c r="F702" s="352"/>
      <c r="G702" s="352"/>
    </row>
    <row r="703" spans="1:7" x14ac:dyDescent="0.3">
      <c r="A703" s="347" t="s">
        <v>977</v>
      </c>
      <c r="B703" s="353"/>
      <c r="C703" s="351"/>
      <c r="D703" s="351"/>
      <c r="E703" s="351"/>
      <c r="F703" s="351"/>
      <c r="G703" s="351"/>
    </row>
    <row r="705" spans="1:7" x14ac:dyDescent="0.3">
      <c r="A705" s="353"/>
    </row>
    <row r="707" spans="1:7" x14ac:dyDescent="0.3">
      <c r="A707" s="347" t="s">
        <v>1648</v>
      </c>
      <c r="B707" s="353"/>
      <c r="C707" s="351"/>
      <c r="D707" s="351"/>
      <c r="E707" s="351"/>
      <c r="F707" s="351"/>
      <c r="G707" s="351"/>
    </row>
    <row r="708" spans="1:7" x14ac:dyDescent="0.3">
      <c r="A708" s="347" t="s">
        <v>1649</v>
      </c>
      <c r="B708" s="353"/>
      <c r="C708" s="352"/>
      <c r="D708" s="352"/>
      <c r="E708" s="352"/>
      <c r="F708" s="352"/>
      <c r="G708" s="352"/>
    </row>
    <row r="709" spans="1:7" x14ac:dyDescent="0.3">
      <c r="A709" s="347" t="s">
        <v>977</v>
      </c>
      <c r="B709" s="353"/>
      <c r="C709" s="351"/>
      <c r="D709" s="351"/>
      <c r="E709" s="351"/>
      <c r="F709" s="351"/>
      <c r="G709" s="35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0129-6E66-4C08-A50B-60F130C8D093}">
  <sheetPr>
    <tabColor rgb="FF92D050"/>
  </sheetPr>
  <dimension ref="A1:G825"/>
  <sheetViews>
    <sheetView workbookViewId="0">
      <pane ySplit="7" topLeftCell="A140" activePane="bottomLeft" state="frozen"/>
      <selection activeCell="G1" sqref="C1:G1048576"/>
      <selection pane="bottomLeft" activeCell="F190" sqref="F190"/>
    </sheetView>
  </sheetViews>
  <sheetFormatPr defaultColWidth="9.109375" defaultRowHeight="14.4" x14ac:dyDescent="0.3"/>
  <cols>
    <col min="1" max="1" width="27.5546875" style="373" customWidth="1"/>
    <col min="2" max="2" width="34.77734375" style="373" customWidth="1"/>
    <col min="3" max="3" width="16.21875" style="373" bestFit="1" customWidth="1"/>
    <col min="4" max="4" width="14.6640625" style="373" customWidth="1"/>
    <col min="5" max="6" width="14.5546875" style="373" bestFit="1" customWidth="1"/>
    <col min="7" max="7" width="10.109375" style="373" customWidth="1"/>
    <col min="8" max="16384" width="9.109375" style="373"/>
  </cols>
  <sheetData>
    <row r="1" spans="1:7" x14ac:dyDescent="0.3">
      <c r="A1" s="374" t="s">
        <v>2490</v>
      </c>
    </row>
    <row r="2" spans="1:7" x14ac:dyDescent="0.3">
      <c r="A2" s="374" t="s">
        <v>440</v>
      </c>
    </row>
    <row r="3" spans="1:7" x14ac:dyDescent="0.3">
      <c r="A3" s="374" t="s">
        <v>441</v>
      </c>
    </row>
    <row r="5" spans="1:7" x14ac:dyDescent="0.3">
      <c r="A5" s="374" t="s">
        <v>193</v>
      </c>
      <c r="B5" s="374" t="s">
        <v>193</v>
      </c>
      <c r="C5" s="376"/>
      <c r="D5" s="376"/>
      <c r="E5" s="376"/>
      <c r="F5" s="376"/>
      <c r="G5" s="376"/>
    </row>
    <row r="6" spans="1:7" x14ac:dyDescent="0.3">
      <c r="A6" s="374" t="s">
        <v>193</v>
      </c>
      <c r="B6" s="374" t="s">
        <v>193</v>
      </c>
      <c r="C6" s="376"/>
      <c r="D6" s="376"/>
      <c r="E6" s="376"/>
      <c r="F6" s="376"/>
      <c r="G6" s="376"/>
    </row>
    <row r="7" spans="1:7" x14ac:dyDescent="0.3">
      <c r="A7" s="375" t="s">
        <v>40</v>
      </c>
      <c r="B7" s="375" t="s">
        <v>442</v>
      </c>
      <c r="C7" s="377"/>
      <c r="D7" s="377"/>
      <c r="E7" s="377"/>
      <c r="F7" s="377"/>
      <c r="G7" s="377"/>
    </row>
    <row r="9" spans="1:7" x14ac:dyDescent="0.3">
      <c r="A9" s="374" t="s">
        <v>346</v>
      </c>
      <c r="B9" s="378"/>
      <c r="C9" s="379"/>
      <c r="D9" s="379"/>
      <c r="E9" s="379"/>
      <c r="F9" s="379"/>
      <c r="G9" s="379"/>
    </row>
    <row r="10" spans="1:7" x14ac:dyDescent="0.3">
      <c r="A10" s="374" t="s">
        <v>444</v>
      </c>
      <c r="B10" s="374" t="s">
        <v>43</v>
      </c>
      <c r="C10" s="379"/>
      <c r="D10" s="379"/>
      <c r="E10" s="379"/>
      <c r="F10" s="379"/>
      <c r="G10" s="379"/>
    </row>
    <row r="11" spans="1:7" x14ac:dyDescent="0.3">
      <c r="A11" s="374" t="s">
        <v>4624</v>
      </c>
      <c r="B11" s="374" t="s">
        <v>2552</v>
      </c>
      <c r="C11" s="379"/>
      <c r="D11" s="379"/>
      <c r="E11" s="379"/>
      <c r="F11" s="379"/>
      <c r="G11" s="379"/>
    </row>
    <row r="12" spans="1:7" x14ac:dyDescent="0.3">
      <c r="A12" s="374" t="s">
        <v>4625</v>
      </c>
      <c r="B12" s="374" t="s">
        <v>2554</v>
      </c>
      <c r="C12" s="379"/>
      <c r="D12" s="379"/>
      <c r="E12" s="379"/>
      <c r="F12" s="379"/>
      <c r="G12" s="379"/>
    </row>
    <row r="13" spans="1:7" x14ac:dyDescent="0.3">
      <c r="A13" s="374" t="s">
        <v>4626</v>
      </c>
      <c r="B13" s="374" t="s">
        <v>2556</v>
      </c>
      <c r="C13" s="379"/>
      <c r="D13" s="379"/>
      <c r="E13" s="379"/>
      <c r="F13" s="379"/>
      <c r="G13" s="379"/>
    </row>
    <row r="14" spans="1:7" x14ac:dyDescent="0.3">
      <c r="A14" s="374" t="s">
        <v>4627</v>
      </c>
      <c r="B14" s="374" t="s">
        <v>2558</v>
      </c>
      <c r="C14" s="379"/>
      <c r="D14" s="379"/>
      <c r="E14" s="379"/>
      <c r="F14" s="379"/>
      <c r="G14" s="379"/>
    </row>
    <row r="15" spans="1:7" x14ac:dyDescent="0.3">
      <c r="A15" s="374" t="s">
        <v>445</v>
      </c>
      <c r="B15" s="374" t="s">
        <v>446</v>
      </c>
      <c r="C15" s="379"/>
      <c r="D15" s="379"/>
      <c r="E15" s="379"/>
      <c r="F15" s="379"/>
      <c r="G15" s="379"/>
    </row>
    <row r="16" spans="1:7" x14ac:dyDescent="0.3">
      <c r="A16" s="374" t="s">
        <v>447</v>
      </c>
      <c r="B16" s="374" t="s">
        <v>47</v>
      </c>
      <c r="C16" s="379"/>
      <c r="D16" s="379"/>
      <c r="E16" s="379"/>
      <c r="F16" s="379"/>
      <c r="G16" s="379"/>
    </row>
    <row r="17" spans="1:7" x14ac:dyDescent="0.3">
      <c r="A17" s="374" t="s">
        <v>448</v>
      </c>
      <c r="B17" s="374" t="s">
        <v>48</v>
      </c>
      <c r="C17" s="379"/>
      <c r="D17" s="379"/>
      <c r="E17" s="379"/>
      <c r="F17" s="379"/>
      <c r="G17" s="379"/>
    </row>
    <row r="18" spans="1:7" x14ac:dyDescent="0.3">
      <c r="A18" s="374" t="s">
        <v>4628</v>
      </c>
      <c r="B18" s="374" t="s">
        <v>2560</v>
      </c>
      <c r="C18" s="379"/>
      <c r="D18" s="379"/>
      <c r="E18" s="379"/>
      <c r="F18" s="379"/>
      <c r="G18" s="379"/>
    </row>
    <row r="19" spans="1:7" x14ac:dyDescent="0.3">
      <c r="A19" s="374" t="s">
        <v>449</v>
      </c>
      <c r="B19" s="374" t="s">
        <v>450</v>
      </c>
      <c r="C19" s="379"/>
      <c r="D19" s="379"/>
      <c r="E19" s="379"/>
      <c r="F19" s="379"/>
      <c r="G19" s="379"/>
    </row>
    <row r="20" spans="1:7" x14ac:dyDescent="0.3">
      <c r="A20" s="374" t="s">
        <v>451</v>
      </c>
      <c r="B20" s="374" t="s">
        <v>452</v>
      </c>
      <c r="C20" s="379"/>
      <c r="D20" s="379"/>
      <c r="E20" s="379"/>
      <c r="F20" s="379"/>
      <c r="G20" s="379"/>
    </row>
    <row r="21" spans="1:7" x14ac:dyDescent="0.3">
      <c r="A21" s="374" t="s">
        <v>453</v>
      </c>
      <c r="B21" s="374" t="s">
        <v>454</v>
      </c>
      <c r="C21" s="379"/>
      <c r="D21" s="379"/>
      <c r="E21" s="379"/>
      <c r="F21" s="379"/>
      <c r="G21" s="379"/>
    </row>
    <row r="22" spans="1:7" x14ac:dyDescent="0.3">
      <c r="A22" s="374" t="s">
        <v>455</v>
      </c>
      <c r="B22" s="374" t="s">
        <v>456</v>
      </c>
      <c r="C22" s="379"/>
      <c r="D22" s="379"/>
      <c r="E22" s="379"/>
      <c r="F22" s="379"/>
      <c r="G22" s="379"/>
    </row>
    <row r="23" spans="1:7" x14ac:dyDescent="0.3">
      <c r="A23" s="374" t="s">
        <v>457</v>
      </c>
      <c r="B23" s="374" t="s">
        <v>50</v>
      </c>
      <c r="C23" s="379"/>
      <c r="D23" s="379"/>
      <c r="E23" s="379"/>
      <c r="F23" s="379"/>
      <c r="G23" s="379"/>
    </row>
    <row r="24" spans="1:7" x14ac:dyDescent="0.3">
      <c r="A24" s="374" t="s">
        <v>458</v>
      </c>
      <c r="B24" s="374" t="s">
        <v>459</v>
      </c>
      <c r="C24" s="379"/>
      <c r="D24" s="379"/>
      <c r="E24" s="379"/>
      <c r="F24" s="379"/>
      <c r="G24" s="379"/>
    </row>
    <row r="25" spans="1:7" x14ac:dyDescent="0.3">
      <c r="A25" s="374" t="s">
        <v>460</v>
      </c>
      <c r="B25" s="374" t="s">
        <v>461</v>
      </c>
      <c r="C25" s="379"/>
      <c r="D25" s="379"/>
      <c r="E25" s="379"/>
      <c r="F25" s="379"/>
      <c r="G25" s="379"/>
    </row>
    <row r="26" spans="1:7" x14ac:dyDescent="0.3">
      <c r="A26" s="374" t="s">
        <v>462</v>
      </c>
      <c r="B26" s="374" t="s">
        <v>463</v>
      </c>
      <c r="C26" s="379"/>
      <c r="D26" s="379"/>
      <c r="E26" s="379"/>
      <c r="F26" s="379"/>
      <c r="G26" s="379"/>
    </row>
    <row r="27" spans="1:7" x14ac:dyDescent="0.3">
      <c r="A27" s="374" t="s">
        <v>464</v>
      </c>
      <c r="B27" s="374" t="s">
        <v>465</v>
      </c>
      <c r="C27" s="379"/>
      <c r="D27" s="379"/>
      <c r="E27" s="379"/>
      <c r="F27" s="379"/>
      <c r="G27" s="379"/>
    </row>
    <row r="28" spans="1:7" x14ac:dyDescent="0.3">
      <c r="A28" s="374" t="s">
        <v>466</v>
      </c>
      <c r="B28" s="374" t="s">
        <v>467</v>
      </c>
      <c r="C28" s="379"/>
      <c r="D28" s="379"/>
      <c r="E28" s="379"/>
      <c r="F28" s="379"/>
      <c r="G28" s="379"/>
    </row>
    <row r="29" spans="1:7" x14ac:dyDescent="0.3">
      <c r="A29" s="374" t="s">
        <v>468</v>
      </c>
      <c r="B29" s="374" t="s">
        <v>469</v>
      </c>
      <c r="C29" s="379"/>
      <c r="D29" s="379"/>
      <c r="E29" s="379"/>
      <c r="F29" s="379"/>
      <c r="G29" s="379"/>
    </row>
    <row r="30" spans="1:7" x14ac:dyDescent="0.3">
      <c r="A30" s="374" t="s">
        <v>470</v>
      </c>
      <c r="B30" s="374" t="s">
        <v>471</v>
      </c>
      <c r="C30" s="379"/>
      <c r="D30" s="379"/>
      <c r="E30" s="379"/>
      <c r="F30" s="379"/>
      <c r="G30" s="379"/>
    </row>
    <row r="31" spans="1:7" x14ac:dyDescent="0.3">
      <c r="A31" s="374" t="s">
        <v>4629</v>
      </c>
      <c r="B31" s="374" t="s">
        <v>2562</v>
      </c>
      <c r="C31" s="379"/>
      <c r="D31" s="379"/>
      <c r="E31" s="379"/>
      <c r="F31" s="379"/>
      <c r="G31" s="379"/>
    </row>
    <row r="32" spans="1:7" x14ac:dyDescent="0.3">
      <c r="A32" s="374" t="s">
        <v>472</v>
      </c>
      <c r="B32" s="374" t="s">
        <v>473</v>
      </c>
      <c r="C32" s="379"/>
      <c r="D32" s="379"/>
      <c r="E32" s="379"/>
      <c r="F32" s="379"/>
      <c r="G32" s="379"/>
    </row>
    <row r="33" spans="1:7" x14ac:dyDescent="0.3">
      <c r="A33" s="374" t="s">
        <v>4630</v>
      </c>
      <c r="B33" s="374" t="s">
        <v>2564</v>
      </c>
      <c r="C33" s="379"/>
      <c r="D33" s="379"/>
      <c r="E33" s="379"/>
      <c r="F33" s="379"/>
      <c r="G33" s="379"/>
    </row>
    <row r="34" spans="1:7" x14ac:dyDescent="0.3">
      <c r="A34" s="374" t="s">
        <v>474</v>
      </c>
      <c r="B34" s="374" t="s">
        <v>475</v>
      </c>
      <c r="C34" s="379"/>
      <c r="D34" s="379"/>
      <c r="E34" s="379"/>
      <c r="F34" s="379"/>
      <c r="G34" s="379"/>
    </row>
    <row r="35" spans="1:7" x14ac:dyDescent="0.3">
      <c r="A35" s="374" t="s">
        <v>4631</v>
      </c>
      <c r="B35" s="374" t="s">
        <v>2566</v>
      </c>
      <c r="C35" s="379"/>
      <c r="D35" s="379"/>
      <c r="E35" s="379"/>
      <c r="F35" s="379"/>
      <c r="G35" s="379"/>
    </row>
    <row r="36" spans="1:7" x14ac:dyDescent="0.3">
      <c r="A36" s="374" t="s">
        <v>476</v>
      </c>
      <c r="B36" s="374" t="s">
        <v>477</v>
      </c>
      <c r="C36" s="379"/>
      <c r="D36" s="379"/>
      <c r="E36" s="379"/>
      <c r="F36" s="379"/>
      <c r="G36" s="379"/>
    </row>
    <row r="37" spans="1:7" x14ac:dyDescent="0.3">
      <c r="A37" s="374" t="s">
        <v>478</v>
      </c>
      <c r="B37" s="374" t="s">
        <v>479</v>
      </c>
      <c r="C37" s="379"/>
      <c r="D37" s="379"/>
      <c r="E37" s="379"/>
      <c r="F37" s="379"/>
      <c r="G37" s="379"/>
    </row>
    <row r="38" spans="1:7" x14ac:dyDescent="0.3">
      <c r="A38" s="374" t="s">
        <v>480</v>
      </c>
      <c r="B38" s="374" t="s">
        <v>481</v>
      </c>
      <c r="C38" s="379"/>
      <c r="D38" s="379"/>
      <c r="E38" s="379"/>
      <c r="F38" s="379"/>
      <c r="G38" s="379"/>
    </row>
    <row r="39" spans="1:7" x14ac:dyDescent="0.3">
      <c r="A39" s="374" t="s">
        <v>482</v>
      </c>
      <c r="B39" s="374" t="s">
        <v>483</v>
      </c>
      <c r="C39" s="379"/>
      <c r="D39" s="379"/>
      <c r="E39" s="379"/>
      <c r="F39" s="379"/>
      <c r="G39" s="379"/>
    </row>
    <row r="40" spans="1:7" x14ac:dyDescent="0.3">
      <c r="A40" s="374" t="s">
        <v>484</v>
      </c>
      <c r="B40" s="374" t="s">
        <v>485</v>
      </c>
      <c r="C40" s="379"/>
      <c r="D40" s="379"/>
      <c r="E40" s="379"/>
      <c r="F40" s="379"/>
      <c r="G40" s="379"/>
    </row>
    <row r="41" spans="1:7" x14ac:dyDescent="0.3">
      <c r="A41" s="374" t="s">
        <v>486</v>
      </c>
      <c r="B41" s="374" t="s">
        <v>487</v>
      </c>
      <c r="C41" s="379"/>
      <c r="D41" s="379"/>
      <c r="E41" s="379"/>
      <c r="F41" s="379"/>
      <c r="G41" s="379"/>
    </row>
    <row r="42" spans="1:7" x14ac:dyDescent="0.3">
      <c r="A42" s="374" t="s">
        <v>488</v>
      </c>
      <c r="B42" s="374" t="s">
        <v>489</v>
      </c>
      <c r="C42" s="379"/>
      <c r="D42" s="379"/>
      <c r="E42" s="379"/>
      <c r="F42" s="379"/>
      <c r="G42" s="379"/>
    </row>
    <row r="43" spans="1:7" x14ac:dyDescent="0.3">
      <c r="A43" s="374" t="s">
        <v>490</v>
      </c>
      <c r="B43" s="374" t="s">
        <v>491</v>
      </c>
      <c r="C43" s="379"/>
      <c r="D43" s="379"/>
      <c r="E43" s="379"/>
      <c r="F43" s="379"/>
      <c r="G43" s="379"/>
    </row>
    <row r="44" spans="1:7" x14ac:dyDescent="0.3">
      <c r="A44" s="374" t="s">
        <v>492</v>
      </c>
      <c r="B44" s="374" t="s">
        <v>49</v>
      </c>
      <c r="C44" s="379"/>
      <c r="D44" s="379"/>
      <c r="E44" s="379"/>
      <c r="F44" s="379"/>
      <c r="G44" s="379"/>
    </row>
    <row r="45" spans="1:7" x14ac:dyDescent="0.3">
      <c r="A45" s="374" t="s">
        <v>4632</v>
      </c>
      <c r="B45" s="374" t="s">
        <v>2568</v>
      </c>
      <c r="C45" s="379"/>
      <c r="D45" s="379"/>
      <c r="E45" s="379"/>
      <c r="F45" s="379"/>
      <c r="G45" s="379"/>
    </row>
    <row r="46" spans="1:7" x14ac:dyDescent="0.3">
      <c r="A46" s="374" t="s">
        <v>493</v>
      </c>
      <c r="B46" s="374" t="s">
        <v>45</v>
      </c>
      <c r="C46" s="379"/>
      <c r="D46" s="379"/>
      <c r="E46" s="379"/>
      <c r="F46" s="379"/>
      <c r="G46" s="379"/>
    </row>
    <row r="47" spans="1:7" x14ac:dyDescent="0.3">
      <c r="A47" s="374" t="s">
        <v>494</v>
      </c>
      <c r="B47" s="374" t="s">
        <v>495</v>
      </c>
      <c r="C47" s="379"/>
      <c r="D47" s="379"/>
      <c r="E47" s="379"/>
      <c r="F47" s="379"/>
      <c r="G47" s="379"/>
    </row>
    <row r="48" spans="1:7" x14ac:dyDescent="0.3">
      <c r="A48" s="374" t="s">
        <v>496</v>
      </c>
      <c r="B48" s="374" t="s">
        <v>178</v>
      </c>
      <c r="C48" s="379"/>
      <c r="D48" s="379"/>
      <c r="E48" s="379"/>
      <c r="F48" s="379"/>
      <c r="G48" s="379"/>
    </row>
    <row r="49" spans="1:7" x14ac:dyDescent="0.3">
      <c r="A49" s="374" t="s">
        <v>4633</v>
      </c>
      <c r="B49" s="374" t="s">
        <v>2570</v>
      </c>
      <c r="C49" s="379"/>
      <c r="D49" s="379"/>
      <c r="E49" s="379"/>
      <c r="F49" s="379"/>
      <c r="G49" s="379"/>
    </row>
    <row r="50" spans="1:7" x14ac:dyDescent="0.3">
      <c r="A50" s="374" t="s">
        <v>497</v>
      </c>
      <c r="B50" s="374" t="s">
        <v>498</v>
      </c>
      <c r="C50" s="379"/>
      <c r="D50" s="379"/>
      <c r="E50" s="379"/>
      <c r="F50" s="379"/>
      <c r="G50" s="379"/>
    </row>
    <row r="51" spans="1:7" x14ac:dyDescent="0.3">
      <c r="A51" s="374" t="s">
        <v>499</v>
      </c>
      <c r="B51" s="374" t="s">
        <v>46</v>
      </c>
      <c r="C51" s="379"/>
      <c r="D51" s="379"/>
      <c r="E51" s="379"/>
      <c r="F51" s="379"/>
      <c r="G51" s="379"/>
    </row>
    <row r="52" spans="1:7" x14ac:dyDescent="0.3">
      <c r="A52" s="374" t="s">
        <v>4634</v>
      </c>
      <c r="B52" s="374" t="s">
        <v>2572</v>
      </c>
      <c r="C52" s="379"/>
      <c r="D52" s="379"/>
      <c r="E52" s="379"/>
      <c r="F52" s="379"/>
      <c r="G52" s="379"/>
    </row>
    <row r="53" spans="1:7" x14ac:dyDescent="0.3">
      <c r="A53" s="374" t="s">
        <v>4635</v>
      </c>
      <c r="B53" s="374" t="s">
        <v>2574</v>
      </c>
      <c r="C53" s="379"/>
      <c r="D53" s="379"/>
      <c r="E53" s="379"/>
      <c r="F53" s="379"/>
      <c r="G53" s="379"/>
    </row>
    <row r="54" spans="1:7" x14ac:dyDescent="0.3">
      <c r="A54" s="374" t="s">
        <v>500</v>
      </c>
      <c r="B54" s="374" t="s">
        <v>501</v>
      </c>
      <c r="C54" s="379"/>
      <c r="D54" s="379"/>
      <c r="E54" s="379"/>
      <c r="F54" s="379"/>
      <c r="G54" s="379"/>
    </row>
    <row r="55" spans="1:7" x14ac:dyDescent="0.3">
      <c r="A55" s="374" t="s">
        <v>4636</v>
      </c>
      <c r="B55" s="374" t="s">
        <v>2576</v>
      </c>
      <c r="C55" s="379"/>
      <c r="D55" s="379"/>
      <c r="E55" s="379"/>
      <c r="F55" s="379"/>
      <c r="G55" s="379"/>
    </row>
    <row r="56" spans="1:7" x14ac:dyDescent="0.3">
      <c r="A56" s="374" t="s">
        <v>502</v>
      </c>
      <c r="B56" s="374" t="s">
        <v>503</v>
      </c>
      <c r="C56" s="379"/>
      <c r="D56" s="379"/>
      <c r="E56" s="379"/>
      <c r="F56" s="379"/>
      <c r="G56" s="379"/>
    </row>
    <row r="57" spans="1:7" x14ac:dyDescent="0.3">
      <c r="A57" s="374" t="s">
        <v>4637</v>
      </c>
      <c r="B57" s="374" t="s">
        <v>2578</v>
      </c>
      <c r="C57" s="379"/>
      <c r="D57" s="379"/>
      <c r="E57" s="379"/>
      <c r="F57" s="379"/>
      <c r="G57" s="379"/>
    </row>
    <row r="58" spans="1:7" x14ac:dyDescent="0.3">
      <c r="A58" s="374" t="s">
        <v>504</v>
      </c>
      <c r="B58" s="374" t="s">
        <v>505</v>
      </c>
      <c r="C58" s="379"/>
      <c r="D58" s="379"/>
      <c r="E58" s="379"/>
      <c r="F58" s="379"/>
      <c r="G58" s="379"/>
    </row>
    <row r="59" spans="1:7" x14ac:dyDescent="0.3">
      <c r="A59" s="374" t="s">
        <v>4638</v>
      </c>
      <c r="B59" s="374" t="s">
        <v>2580</v>
      </c>
      <c r="C59" s="379"/>
      <c r="D59" s="379"/>
      <c r="E59" s="379"/>
      <c r="F59" s="379"/>
      <c r="G59" s="379"/>
    </row>
    <row r="60" spans="1:7" x14ac:dyDescent="0.3">
      <c r="A60" s="374" t="s">
        <v>4639</v>
      </c>
      <c r="B60" s="374" t="s">
        <v>2582</v>
      </c>
      <c r="C60" s="379"/>
      <c r="D60" s="379"/>
      <c r="E60" s="379"/>
      <c r="F60" s="379"/>
      <c r="G60" s="379"/>
    </row>
    <row r="61" spans="1:7" x14ac:dyDescent="0.3">
      <c r="A61" s="374" t="s">
        <v>4640</v>
      </c>
      <c r="B61" s="374" t="s">
        <v>2584</v>
      </c>
      <c r="C61" s="379"/>
      <c r="D61" s="379"/>
      <c r="E61" s="379"/>
      <c r="F61" s="379"/>
      <c r="G61" s="379"/>
    </row>
    <row r="62" spans="1:7" x14ac:dyDescent="0.3">
      <c r="A62" s="374" t="s">
        <v>506</v>
      </c>
      <c r="B62" s="374" t="s">
        <v>507</v>
      </c>
      <c r="C62" s="379"/>
      <c r="D62" s="379"/>
      <c r="E62" s="379"/>
      <c r="F62" s="379"/>
      <c r="G62" s="379"/>
    </row>
    <row r="63" spans="1:7" x14ac:dyDescent="0.3">
      <c r="A63" s="374" t="s">
        <v>508</v>
      </c>
      <c r="B63" s="374" t="s">
        <v>509</v>
      </c>
      <c r="C63" s="379"/>
      <c r="D63" s="379"/>
      <c r="E63" s="379"/>
      <c r="F63" s="379"/>
      <c r="G63" s="379"/>
    </row>
    <row r="64" spans="1:7" x14ac:dyDescent="0.3">
      <c r="A64" s="374" t="s">
        <v>510</v>
      </c>
      <c r="B64" s="374" t="s">
        <v>511</v>
      </c>
      <c r="C64" s="379"/>
      <c r="D64" s="379"/>
      <c r="E64" s="379"/>
      <c r="F64" s="379"/>
      <c r="G64" s="379"/>
    </row>
    <row r="65" spans="1:7" x14ac:dyDescent="0.3">
      <c r="A65" s="374" t="s">
        <v>4641</v>
      </c>
      <c r="B65" s="374" t="s">
        <v>2586</v>
      </c>
      <c r="C65" s="379"/>
      <c r="D65" s="379"/>
      <c r="E65" s="379"/>
      <c r="F65" s="379"/>
      <c r="G65" s="379"/>
    </row>
    <row r="66" spans="1:7" x14ac:dyDescent="0.3">
      <c r="A66" s="374" t="s">
        <v>512</v>
      </c>
      <c r="B66" s="374" t="s">
        <v>513</v>
      </c>
      <c r="C66" s="379"/>
      <c r="D66" s="379"/>
      <c r="E66" s="379"/>
      <c r="F66" s="379"/>
      <c r="G66" s="379"/>
    </row>
    <row r="67" spans="1:7" x14ac:dyDescent="0.3">
      <c r="A67" s="374" t="s">
        <v>4642</v>
      </c>
      <c r="B67" s="374" t="s">
        <v>2588</v>
      </c>
      <c r="C67" s="379"/>
      <c r="D67" s="379"/>
      <c r="E67" s="379"/>
      <c r="F67" s="379"/>
      <c r="G67" s="379"/>
    </row>
    <row r="68" spans="1:7" x14ac:dyDescent="0.3">
      <c r="A68" s="374" t="s">
        <v>514</v>
      </c>
      <c r="B68" s="374" t="s">
        <v>515</v>
      </c>
      <c r="C68" s="379"/>
      <c r="D68" s="379"/>
      <c r="E68" s="379"/>
      <c r="F68" s="379"/>
      <c r="G68" s="379"/>
    </row>
    <row r="69" spans="1:7" x14ac:dyDescent="0.3">
      <c r="A69" s="374" t="s">
        <v>4643</v>
      </c>
      <c r="B69" s="374" t="s">
        <v>2590</v>
      </c>
      <c r="C69" s="379"/>
      <c r="D69" s="379"/>
      <c r="E69" s="379"/>
      <c r="F69" s="379"/>
      <c r="G69" s="379"/>
    </row>
    <row r="70" spans="1:7" x14ac:dyDescent="0.3">
      <c r="A70" s="374" t="s">
        <v>516</v>
      </c>
      <c r="B70" s="374" t="s">
        <v>517</v>
      </c>
      <c r="C70" s="379"/>
      <c r="D70" s="379"/>
      <c r="E70" s="379"/>
      <c r="F70" s="379"/>
      <c r="G70" s="379"/>
    </row>
    <row r="71" spans="1:7" x14ac:dyDescent="0.3">
      <c r="A71" s="374" t="s">
        <v>4644</v>
      </c>
      <c r="B71" s="374" t="s">
        <v>2592</v>
      </c>
      <c r="C71" s="379"/>
      <c r="D71" s="379"/>
      <c r="E71" s="379"/>
      <c r="F71" s="379"/>
      <c r="G71" s="379"/>
    </row>
    <row r="72" spans="1:7" x14ac:dyDescent="0.3">
      <c r="A72" s="374" t="s">
        <v>4645</v>
      </c>
      <c r="B72" s="374" t="s">
        <v>2594</v>
      </c>
      <c r="C72" s="379"/>
      <c r="D72" s="379"/>
      <c r="E72" s="379"/>
      <c r="F72" s="379"/>
      <c r="G72" s="379"/>
    </row>
    <row r="73" spans="1:7" x14ac:dyDescent="0.3">
      <c r="A73" s="374" t="s">
        <v>4646</v>
      </c>
      <c r="B73" s="374" t="s">
        <v>2596</v>
      </c>
      <c r="C73" s="379"/>
      <c r="D73" s="379"/>
      <c r="E73" s="379"/>
      <c r="F73" s="379"/>
      <c r="G73" s="379"/>
    </row>
    <row r="74" spans="1:7" x14ac:dyDescent="0.3">
      <c r="A74" s="374" t="s">
        <v>518</v>
      </c>
      <c r="B74" s="374" t="s">
        <v>519</v>
      </c>
      <c r="C74" s="379"/>
      <c r="D74" s="379"/>
      <c r="E74" s="379"/>
      <c r="F74" s="379"/>
      <c r="G74" s="379"/>
    </row>
    <row r="75" spans="1:7" x14ac:dyDescent="0.3">
      <c r="A75" s="374" t="s">
        <v>520</v>
      </c>
      <c r="B75" s="374" t="s">
        <v>521</v>
      </c>
      <c r="C75" s="379"/>
      <c r="D75" s="379"/>
      <c r="E75" s="379"/>
      <c r="F75" s="379"/>
      <c r="G75" s="379"/>
    </row>
    <row r="76" spans="1:7" x14ac:dyDescent="0.3">
      <c r="A76" s="374" t="s">
        <v>4647</v>
      </c>
      <c r="B76" s="374" t="s">
        <v>2598</v>
      </c>
      <c r="C76" s="379"/>
      <c r="D76" s="379"/>
      <c r="E76" s="379"/>
      <c r="F76" s="379"/>
      <c r="G76" s="379"/>
    </row>
    <row r="77" spans="1:7" x14ac:dyDescent="0.3">
      <c r="A77" s="374" t="s">
        <v>4648</v>
      </c>
      <c r="B77" s="374" t="s">
        <v>2600</v>
      </c>
      <c r="C77" s="379"/>
      <c r="D77" s="379"/>
      <c r="E77" s="379"/>
      <c r="F77" s="379"/>
      <c r="G77" s="379"/>
    </row>
    <row r="78" spans="1:7" x14ac:dyDescent="0.3">
      <c r="A78" s="374" t="s">
        <v>4649</v>
      </c>
      <c r="B78" s="374" t="s">
        <v>243</v>
      </c>
      <c r="C78" s="379"/>
      <c r="D78" s="379"/>
      <c r="E78" s="379"/>
      <c r="F78" s="379"/>
      <c r="G78" s="379"/>
    </row>
    <row r="79" spans="1:7" x14ac:dyDescent="0.3">
      <c r="A79" s="374" t="s">
        <v>522</v>
      </c>
      <c r="B79" s="374" t="s">
        <v>179</v>
      </c>
      <c r="C79" s="379"/>
      <c r="D79" s="379"/>
      <c r="E79" s="379"/>
      <c r="F79" s="379"/>
      <c r="G79" s="379"/>
    </row>
    <row r="80" spans="1:7" x14ac:dyDescent="0.3">
      <c r="A80" s="374" t="s">
        <v>523</v>
      </c>
      <c r="B80" s="374" t="s">
        <v>245</v>
      </c>
      <c r="C80" s="379"/>
      <c r="D80" s="379"/>
      <c r="E80" s="379"/>
      <c r="F80" s="379"/>
      <c r="G80" s="379"/>
    </row>
    <row r="81" spans="1:7" x14ac:dyDescent="0.3">
      <c r="A81" s="374" t="s">
        <v>4650</v>
      </c>
      <c r="B81" s="374" t="s">
        <v>2602</v>
      </c>
      <c r="C81" s="379"/>
      <c r="D81" s="379"/>
      <c r="E81" s="379"/>
      <c r="F81" s="379"/>
      <c r="G81" s="379"/>
    </row>
    <row r="82" spans="1:7" x14ac:dyDescent="0.3">
      <c r="A82" s="374" t="s">
        <v>524</v>
      </c>
      <c r="B82" s="374" t="s">
        <v>525</v>
      </c>
      <c r="C82" s="379"/>
      <c r="D82" s="379"/>
      <c r="E82" s="379"/>
      <c r="F82" s="379"/>
      <c r="G82" s="379"/>
    </row>
    <row r="83" spans="1:7" x14ac:dyDescent="0.3">
      <c r="A83" s="374" t="s">
        <v>4651</v>
      </c>
      <c r="B83" s="374" t="s">
        <v>2604</v>
      </c>
      <c r="C83" s="379"/>
      <c r="D83" s="379"/>
      <c r="E83" s="379"/>
      <c r="F83" s="379"/>
      <c r="G83" s="379"/>
    </row>
    <row r="84" spans="1:7" x14ac:dyDescent="0.3">
      <c r="A84" s="374" t="s">
        <v>4652</v>
      </c>
      <c r="B84" s="374" t="s">
        <v>2606</v>
      </c>
      <c r="C84" s="379"/>
      <c r="D84" s="379"/>
      <c r="E84" s="379"/>
      <c r="F84" s="379"/>
      <c r="G84" s="379"/>
    </row>
    <row r="85" spans="1:7" x14ac:dyDescent="0.3">
      <c r="A85" s="374" t="s">
        <v>4653</v>
      </c>
      <c r="B85" s="374" t="s">
        <v>2608</v>
      </c>
      <c r="C85" s="379"/>
      <c r="D85" s="379"/>
      <c r="E85" s="379"/>
      <c r="F85" s="379"/>
      <c r="G85" s="379"/>
    </row>
    <row r="86" spans="1:7" x14ac:dyDescent="0.3">
      <c r="A86" s="374" t="s">
        <v>4654</v>
      </c>
      <c r="B86" s="374" t="s">
        <v>2610</v>
      </c>
      <c r="C86" s="379"/>
      <c r="D86" s="379"/>
      <c r="E86" s="379"/>
      <c r="F86" s="379"/>
      <c r="G86" s="379"/>
    </row>
    <row r="87" spans="1:7" x14ac:dyDescent="0.3">
      <c r="A87" s="374" t="s">
        <v>4655</v>
      </c>
      <c r="B87" s="374" t="s">
        <v>2612</v>
      </c>
      <c r="C87" s="379"/>
      <c r="D87" s="379"/>
      <c r="E87" s="379"/>
      <c r="F87" s="379"/>
      <c r="G87" s="379"/>
    </row>
    <row r="88" spans="1:7" x14ac:dyDescent="0.3">
      <c r="A88" s="374" t="s">
        <v>4656</v>
      </c>
      <c r="B88" s="374" t="s">
        <v>2614</v>
      </c>
      <c r="C88" s="379"/>
      <c r="D88" s="379"/>
      <c r="E88" s="379"/>
      <c r="F88" s="379"/>
      <c r="G88" s="379"/>
    </row>
    <row r="89" spans="1:7" x14ac:dyDescent="0.3">
      <c r="A89" s="374" t="s">
        <v>4657</v>
      </c>
      <c r="B89" s="374" t="s">
        <v>2616</v>
      </c>
      <c r="C89" s="379"/>
      <c r="D89" s="379"/>
      <c r="E89" s="379"/>
      <c r="F89" s="379"/>
      <c r="G89" s="379"/>
    </row>
    <row r="90" spans="1:7" x14ac:dyDescent="0.3">
      <c r="A90" s="374" t="s">
        <v>4658</v>
      </c>
      <c r="B90" s="374" t="s">
        <v>2618</v>
      </c>
      <c r="C90" s="379"/>
      <c r="D90" s="379"/>
      <c r="E90" s="379"/>
      <c r="F90" s="379"/>
      <c r="G90" s="379"/>
    </row>
    <row r="91" spans="1:7" x14ac:dyDescent="0.3">
      <c r="A91" s="374" t="s">
        <v>4659</v>
      </c>
      <c r="B91" s="374" t="s">
        <v>2620</v>
      </c>
      <c r="C91" s="379"/>
      <c r="D91" s="379"/>
      <c r="E91" s="379"/>
      <c r="F91" s="379"/>
      <c r="G91" s="379"/>
    </row>
    <row r="92" spans="1:7" x14ac:dyDescent="0.3">
      <c r="A92" s="374" t="s">
        <v>4660</v>
      </c>
      <c r="B92" s="374" t="s">
        <v>2622</v>
      </c>
      <c r="C92" s="379"/>
      <c r="D92" s="379"/>
      <c r="E92" s="379"/>
      <c r="F92" s="379"/>
      <c r="G92" s="379"/>
    </row>
    <row r="93" spans="1:7" x14ac:dyDescent="0.3">
      <c r="A93" s="374" t="s">
        <v>4661</v>
      </c>
      <c r="B93" s="374" t="s">
        <v>2624</v>
      </c>
      <c r="C93" s="379"/>
      <c r="D93" s="379"/>
      <c r="E93" s="379"/>
      <c r="F93" s="379"/>
      <c r="G93" s="379"/>
    </row>
    <row r="94" spans="1:7" x14ac:dyDescent="0.3">
      <c r="A94" s="374" t="s">
        <v>4662</v>
      </c>
      <c r="B94" s="374" t="s">
        <v>2626</v>
      </c>
      <c r="C94" s="379"/>
      <c r="D94" s="379"/>
      <c r="E94" s="379"/>
      <c r="F94" s="379"/>
      <c r="G94" s="379"/>
    </row>
    <row r="95" spans="1:7" x14ac:dyDescent="0.3">
      <c r="A95" s="374" t="s">
        <v>4663</v>
      </c>
      <c r="B95" s="374" t="s">
        <v>2628</v>
      </c>
      <c r="C95" s="379"/>
      <c r="D95" s="379"/>
      <c r="E95" s="379"/>
      <c r="F95" s="379"/>
      <c r="G95" s="379"/>
    </row>
    <row r="96" spans="1:7" x14ac:dyDescent="0.3">
      <c r="A96" s="374" t="s">
        <v>526</v>
      </c>
      <c r="B96" s="374" t="s">
        <v>527</v>
      </c>
      <c r="C96" s="379"/>
      <c r="D96" s="379"/>
      <c r="E96" s="379"/>
      <c r="F96" s="379"/>
      <c r="G96" s="379"/>
    </row>
    <row r="97" spans="1:7" x14ac:dyDescent="0.3">
      <c r="A97" s="374" t="s">
        <v>4664</v>
      </c>
      <c r="B97" s="374" t="s">
        <v>2630</v>
      </c>
      <c r="C97" s="379"/>
      <c r="D97" s="379"/>
      <c r="E97" s="379"/>
      <c r="F97" s="379"/>
      <c r="G97" s="379"/>
    </row>
    <row r="98" spans="1:7" x14ac:dyDescent="0.3">
      <c r="A98" s="374" t="s">
        <v>4665</v>
      </c>
      <c r="B98" s="374" t="s">
        <v>2632</v>
      </c>
      <c r="C98" s="379"/>
      <c r="D98" s="379"/>
      <c r="E98" s="379"/>
      <c r="F98" s="379"/>
      <c r="G98" s="379"/>
    </row>
    <row r="99" spans="1:7" x14ac:dyDescent="0.3">
      <c r="A99" s="374" t="s">
        <v>4666</v>
      </c>
      <c r="B99" s="374" t="s">
        <v>36</v>
      </c>
      <c r="C99" s="379"/>
      <c r="D99" s="379"/>
      <c r="E99" s="379"/>
      <c r="F99" s="379"/>
      <c r="G99" s="379"/>
    </row>
    <row r="100" spans="1:7" x14ac:dyDescent="0.3">
      <c r="A100" s="374" t="s">
        <v>2491</v>
      </c>
      <c r="B100" s="374" t="s">
        <v>2492</v>
      </c>
      <c r="C100" s="379"/>
      <c r="D100" s="379"/>
      <c r="E100" s="379"/>
      <c r="F100" s="379"/>
      <c r="G100" s="379"/>
    </row>
    <row r="101" spans="1:7" x14ac:dyDescent="0.3">
      <c r="A101" s="374" t="s">
        <v>4667</v>
      </c>
      <c r="B101" s="374" t="s">
        <v>2636</v>
      </c>
      <c r="C101" s="379"/>
      <c r="D101" s="379"/>
      <c r="E101" s="379"/>
      <c r="F101" s="379"/>
      <c r="G101" s="379"/>
    </row>
    <row r="102" spans="1:7" x14ac:dyDescent="0.3">
      <c r="A102" s="374" t="s">
        <v>528</v>
      </c>
      <c r="B102" s="374" t="s">
        <v>529</v>
      </c>
      <c r="C102" s="379"/>
      <c r="D102" s="379"/>
      <c r="E102" s="379"/>
      <c r="F102" s="379"/>
      <c r="G102" s="379"/>
    </row>
    <row r="103" spans="1:7" x14ac:dyDescent="0.3">
      <c r="A103" s="374" t="s">
        <v>4668</v>
      </c>
      <c r="B103" s="374" t="s">
        <v>2638</v>
      </c>
      <c r="C103" s="379"/>
      <c r="D103" s="379"/>
      <c r="E103" s="379"/>
      <c r="F103" s="379"/>
      <c r="G103" s="379"/>
    </row>
    <row r="104" spans="1:7" x14ac:dyDescent="0.3">
      <c r="A104" s="374" t="s">
        <v>4669</v>
      </c>
      <c r="B104" s="374" t="s">
        <v>1595</v>
      </c>
      <c r="C104" s="379"/>
      <c r="D104" s="379"/>
      <c r="E104" s="379"/>
      <c r="F104" s="379"/>
      <c r="G104" s="379"/>
    </row>
    <row r="105" spans="1:7" x14ac:dyDescent="0.3">
      <c r="A105" s="374" t="s">
        <v>4670</v>
      </c>
      <c r="B105" s="374" t="s">
        <v>1094</v>
      </c>
      <c r="C105" s="379"/>
      <c r="D105" s="379"/>
      <c r="E105" s="379"/>
      <c r="F105" s="379"/>
      <c r="G105" s="379"/>
    </row>
    <row r="106" spans="1:7" x14ac:dyDescent="0.3">
      <c r="A106" s="374" t="s">
        <v>4671</v>
      </c>
      <c r="B106" s="374" t="s">
        <v>2642</v>
      </c>
      <c r="C106" s="379"/>
      <c r="D106" s="379"/>
      <c r="E106" s="379"/>
      <c r="F106" s="379"/>
      <c r="G106" s="379"/>
    </row>
    <row r="107" spans="1:7" x14ac:dyDescent="0.3">
      <c r="A107" s="374" t="s">
        <v>530</v>
      </c>
      <c r="B107" s="374" t="s">
        <v>44</v>
      </c>
      <c r="C107" s="379"/>
      <c r="D107" s="379"/>
      <c r="E107" s="379"/>
      <c r="F107" s="379"/>
      <c r="G107" s="379"/>
    </row>
    <row r="108" spans="1:7" x14ac:dyDescent="0.3">
      <c r="A108" s="374" t="s">
        <v>4672</v>
      </c>
      <c r="B108" s="374" t="s">
        <v>2644</v>
      </c>
      <c r="C108" s="379"/>
      <c r="D108" s="379"/>
      <c r="E108" s="379"/>
      <c r="F108" s="379"/>
      <c r="G108" s="379"/>
    </row>
    <row r="109" spans="1:7" x14ac:dyDescent="0.3">
      <c r="A109" s="374" t="s">
        <v>4673</v>
      </c>
      <c r="B109" s="374" t="s">
        <v>2646</v>
      </c>
      <c r="C109" s="379"/>
      <c r="D109" s="379"/>
      <c r="E109" s="379"/>
      <c r="F109" s="379"/>
      <c r="G109" s="379"/>
    </row>
    <row r="110" spans="1:7" x14ac:dyDescent="0.3">
      <c r="A110" s="374" t="s">
        <v>4674</v>
      </c>
      <c r="B110" s="374" t="s">
        <v>2648</v>
      </c>
      <c r="C110" s="379"/>
      <c r="D110" s="379"/>
      <c r="E110" s="379"/>
      <c r="F110" s="379"/>
      <c r="G110" s="379"/>
    </row>
    <row r="111" spans="1:7" x14ac:dyDescent="0.3">
      <c r="A111" s="374" t="s">
        <v>4675</v>
      </c>
      <c r="B111" s="374" t="s">
        <v>984</v>
      </c>
      <c r="C111" s="379"/>
      <c r="D111" s="379"/>
      <c r="E111" s="379"/>
      <c r="F111" s="379"/>
      <c r="G111" s="379"/>
    </row>
    <row r="112" spans="1:7" x14ac:dyDescent="0.3">
      <c r="A112" s="374" t="s">
        <v>531</v>
      </c>
      <c r="B112" s="374" t="s">
        <v>532</v>
      </c>
      <c r="C112" s="379"/>
      <c r="D112" s="379"/>
      <c r="E112" s="379"/>
      <c r="F112" s="379"/>
      <c r="G112" s="379"/>
    </row>
    <row r="113" spans="1:7" x14ac:dyDescent="0.3">
      <c r="A113" s="374" t="s">
        <v>533</v>
      </c>
      <c r="B113" s="374" t="s">
        <v>534</v>
      </c>
      <c r="C113" s="379"/>
      <c r="D113" s="379"/>
      <c r="E113" s="379"/>
      <c r="F113" s="379"/>
      <c r="G113" s="379"/>
    </row>
    <row r="114" spans="1:7" x14ac:dyDescent="0.3">
      <c r="A114" s="374" t="s">
        <v>4676</v>
      </c>
      <c r="B114" s="374" t="s">
        <v>2651</v>
      </c>
      <c r="C114" s="379"/>
      <c r="D114" s="379"/>
      <c r="E114" s="379"/>
      <c r="F114" s="379"/>
      <c r="G114" s="379"/>
    </row>
    <row r="115" spans="1:7" x14ac:dyDescent="0.3">
      <c r="A115" s="374" t="s">
        <v>535</v>
      </c>
      <c r="B115" s="374" t="s">
        <v>536</v>
      </c>
      <c r="C115" s="379"/>
      <c r="D115" s="379"/>
      <c r="E115" s="379"/>
      <c r="F115" s="379"/>
      <c r="G115" s="379"/>
    </row>
    <row r="116" spans="1:7" x14ac:dyDescent="0.3">
      <c r="A116" s="374" t="s">
        <v>4677</v>
      </c>
      <c r="B116" s="374" t="s">
        <v>2653</v>
      </c>
      <c r="C116" s="379"/>
      <c r="D116" s="379"/>
      <c r="E116" s="379"/>
      <c r="F116" s="379"/>
      <c r="G116" s="379"/>
    </row>
    <row r="117" spans="1:7" x14ac:dyDescent="0.3">
      <c r="A117" s="374" t="s">
        <v>537</v>
      </c>
      <c r="B117" s="374" t="s">
        <v>538</v>
      </c>
      <c r="C117" s="379"/>
      <c r="D117" s="379"/>
      <c r="E117" s="379"/>
      <c r="F117" s="379"/>
      <c r="G117" s="379"/>
    </row>
    <row r="118" spans="1:7" x14ac:dyDescent="0.3">
      <c r="A118" s="374" t="s">
        <v>539</v>
      </c>
      <c r="B118" s="374" t="s">
        <v>540</v>
      </c>
      <c r="C118" s="379"/>
      <c r="D118" s="379"/>
      <c r="E118" s="379"/>
      <c r="F118" s="379"/>
      <c r="G118" s="379"/>
    </row>
    <row r="119" spans="1:7" x14ac:dyDescent="0.3">
      <c r="A119" s="374" t="s">
        <v>541</v>
      </c>
      <c r="B119" s="374" t="s">
        <v>542</v>
      </c>
      <c r="C119" s="379"/>
      <c r="D119" s="379"/>
      <c r="E119" s="379"/>
      <c r="F119" s="379"/>
      <c r="G119" s="379"/>
    </row>
    <row r="120" spans="1:7" x14ac:dyDescent="0.3">
      <c r="A120" s="374" t="s">
        <v>543</v>
      </c>
      <c r="B120" s="374" t="s">
        <v>544</v>
      </c>
      <c r="C120" s="379"/>
      <c r="D120" s="379"/>
      <c r="E120" s="379"/>
      <c r="F120" s="379"/>
      <c r="G120" s="379"/>
    </row>
    <row r="121" spans="1:7" x14ac:dyDescent="0.3">
      <c r="A121" s="374" t="s">
        <v>545</v>
      </c>
      <c r="B121" s="374" t="s">
        <v>546</v>
      </c>
      <c r="C121" s="379"/>
      <c r="D121" s="379"/>
      <c r="E121" s="379"/>
      <c r="F121" s="379"/>
      <c r="G121" s="379"/>
    </row>
    <row r="122" spans="1:7" x14ac:dyDescent="0.3">
      <c r="A122" s="374" t="s">
        <v>547</v>
      </c>
      <c r="B122" s="374" t="s">
        <v>244</v>
      </c>
      <c r="C122" s="379"/>
      <c r="D122" s="379"/>
      <c r="E122" s="379"/>
      <c r="F122" s="379"/>
      <c r="G122" s="379"/>
    </row>
    <row r="123" spans="1:7" x14ac:dyDescent="0.3">
      <c r="A123" s="374" t="s">
        <v>548</v>
      </c>
      <c r="B123" s="374" t="s">
        <v>549</v>
      </c>
      <c r="C123" s="379"/>
      <c r="D123" s="379"/>
      <c r="E123" s="379"/>
      <c r="F123" s="379"/>
      <c r="G123" s="379"/>
    </row>
    <row r="124" spans="1:7" x14ac:dyDescent="0.3">
      <c r="A124" s="374" t="s">
        <v>550</v>
      </c>
      <c r="B124" s="374" t="s">
        <v>551</v>
      </c>
      <c r="C124" s="379"/>
      <c r="D124" s="379"/>
      <c r="E124" s="379"/>
      <c r="F124" s="379"/>
      <c r="G124" s="379"/>
    </row>
    <row r="125" spans="1:7" x14ac:dyDescent="0.3">
      <c r="A125" s="374" t="s">
        <v>552</v>
      </c>
      <c r="B125" s="374" t="s">
        <v>553</v>
      </c>
      <c r="C125" s="379"/>
      <c r="D125" s="379"/>
      <c r="E125" s="379"/>
      <c r="F125" s="379"/>
      <c r="G125" s="379"/>
    </row>
    <row r="126" spans="1:7" x14ac:dyDescent="0.3">
      <c r="A126" s="374" t="s">
        <v>554</v>
      </c>
      <c r="B126" s="374" t="s">
        <v>555</v>
      </c>
      <c r="C126" s="379"/>
      <c r="D126" s="379"/>
      <c r="E126" s="379"/>
      <c r="F126" s="379"/>
      <c r="G126" s="379"/>
    </row>
    <row r="127" spans="1:7" x14ac:dyDescent="0.3">
      <c r="A127" s="374" t="s">
        <v>2493</v>
      </c>
      <c r="B127" s="374" t="s">
        <v>2494</v>
      </c>
      <c r="C127" s="379"/>
      <c r="D127" s="379"/>
      <c r="E127" s="379"/>
      <c r="F127" s="379"/>
      <c r="G127" s="379"/>
    </row>
    <row r="128" spans="1:7" x14ac:dyDescent="0.3">
      <c r="A128" s="374" t="s">
        <v>556</v>
      </c>
      <c r="B128" s="374" t="s">
        <v>557</v>
      </c>
      <c r="C128" s="379"/>
      <c r="D128" s="379"/>
      <c r="E128" s="379"/>
      <c r="F128" s="379"/>
      <c r="G128" s="379"/>
    </row>
    <row r="129" spans="1:7" x14ac:dyDescent="0.3">
      <c r="A129" s="374" t="s">
        <v>4678</v>
      </c>
      <c r="B129" s="374" t="s">
        <v>2656</v>
      </c>
      <c r="C129" s="379"/>
      <c r="D129" s="379"/>
      <c r="E129" s="379"/>
      <c r="F129" s="379"/>
      <c r="G129" s="379"/>
    </row>
    <row r="130" spans="1:7" x14ac:dyDescent="0.3">
      <c r="A130" s="374" t="s">
        <v>4679</v>
      </c>
      <c r="B130" s="374" t="s">
        <v>2658</v>
      </c>
      <c r="C130" s="379"/>
      <c r="D130" s="379"/>
      <c r="E130" s="379"/>
      <c r="F130" s="379"/>
      <c r="G130" s="379"/>
    </row>
    <row r="131" spans="1:7" x14ac:dyDescent="0.3">
      <c r="A131" s="374" t="s">
        <v>4680</v>
      </c>
      <c r="B131" s="374" t="s">
        <v>246</v>
      </c>
      <c r="C131" s="379"/>
      <c r="D131" s="379"/>
      <c r="E131" s="379"/>
      <c r="F131" s="379"/>
      <c r="G131" s="379"/>
    </row>
    <row r="132" spans="1:7" x14ac:dyDescent="0.3">
      <c r="A132" s="374" t="s">
        <v>4681</v>
      </c>
      <c r="B132" s="374" t="s">
        <v>2661</v>
      </c>
      <c r="C132" s="379"/>
      <c r="D132" s="379"/>
      <c r="E132" s="379"/>
      <c r="F132" s="379"/>
      <c r="G132" s="379"/>
    </row>
    <row r="133" spans="1:7" x14ac:dyDescent="0.3">
      <c r="A133" s="374" t="s">
        <v>4682</v>
      </c>
      <c r="B133" s="374" t="s">
        <v>2663</v>
      </c>
      <c r="C133" s="379"/>
      <c r="D133" s="379"/>
      <c r="E133" s="379"/>
      <c r="F133" s="379"/>
      <c r="G133" s="379"/>
    </row>
    <row r="134" spans="1:7" x14ac:dyDescent="0.3">
      <c r="A134" s="374" t="s">
        <v>4683</v>
      </c>
      <c r="B134" s="374" t="s">
        <v>259</v>
      </c>
      <c r="C134" s="379"/>
      <c r="D134" s="379"/>
      <c r="E134" s="379"/>
      <c r="F134" s="379"/>
      <c r="G134" s="379"/>
    </row>
    <row r="135" spans="1:7" x14ac:dyDescent="0.3">
      <c r="A135" s="374" t="s">
        <v>4684</v>
      </c>
      <c r="B135" s="374" t="s">
        <v>53</v>
      </c>
      <c r="C135" s="379"/>
      <c r="D135" s="379"/>
      <c r="E135" s="379"/>
      <c r="F135" s="379"/>
      <c r="G135" s="379"/>
    </row>
    <row r="136" spans="1:7" x14ac:dyDescent="0.3">
      <c r="A136" s="374" t="s">
        <v>4685</v>
      </c>
      <c r="B136" s="374" t="s">
        <v>257</v>
      </c>
      <c r="C136" s="379"/>
      <c r="D136" s="379"/>
      <c r="E136" s="379"/>
      <c r="F136" s="379"/>
      <c r="G136" s="379"/>
    </row>
    <row r="137" spans="1:7" x14ac:dyDescent="0.3">
      <c r="A137" s="374" t="s">
        <v>4686</v>
      </c>
      <c r="B137" s="374" t="s">
        <v>588</v>
      </c>
      <c r="C137" s="379"/>
      <c r="D137" s="379"/>
      <c r="E137" s="379"/>
      <c r="F137" s="379"/>
      <c r="G137" s="379"/>
    </row>
    <row r="138" spans="1:7" x14ac:dyDescent="0.3">
      <c r="A138" s="374" t="s">
        <v>4687</v>
      </c>
      <c r="B138" s="374" t="s">
        <v>812</v>
      </c>
      <c r="C138" s="379"/>
      <c r="D138" s="379"/>
      <c r="E138" s="379"/>
      <c r="F138" s="379"/>
      <c r="G138" s="379"/>
    </row>
    <row r="139" spans="1:7" x14ac:dyDescent="0.3">
      <c r="A139" s="374" t="s">
        <v>4688</v>
      </c>
      <c r="B139" s="374" t="s">
        <v>592</v>
      </c>
      <c r="C139" s="380"/>
      <c r="D139" s="380"/>
      <c r="E139" s="380"/>
      <c r="F139" s="380"/>
      <c r="G139" s="380"/>
    </row>
    <row r="140" spans="1:7" x14ac:dyDescent="0.3">
      <c r="A140" s="374" t="s">
        <v>558</v>
      </c>
      <c r="B140" s="378"/>
      <c r="C140" s="379"/>
      <c r="D140" s="379"/>
      <c r="E140" s="379"/>
      <c r="F140" s="379"/>
      <c r="G140" s="379"/>
    </row>
    <row r="142" spans="1:7" x14ac:dyDescent="0.3">
      <c r="A142" s="374" t="s">
        <v>2495</v>
      </c>
      <c r="B142" s="378"/>
      <c r="C142" s="379"/>
      <c r="D142" s="379"/>
      <c r="E142" s="379"/>
      <c r="F142" s="379"/>
      <c r="G142" s="379"/>
    </row>
    <row r="143" spans="1:7" x14ac:dyDescent="0.3">
      <c r="A143" s="374" t="s">
        <v>559</v>
      </c>
      <c r="B143" s="374" t="s">
        <v>560</v>
      </c>
      <c r="C143" s="379"/>
      <c r="D143" s="379"/>
      <c r="E143" s="379"/>
      <c r="F143" s="379"/>
      <c r="G143" s="379"/>
    </row>
    <row r="144" spans="1:7" x14ac:dyDescent="0.3">
      <c r="A144" s="374" t="s">
        <v>4689</v>
      </c>
      <c r="B144" s="374" t="s">
        <v>2673</v>
      </c>
      <c r="C144" s="379"/>
      <c r="D144" s="379"/>
      <c r="E144" s="379"/>
      <c r="F144" s="379"/>
      <c r="G144" s="379"/>
    </row>
    <row r="145" spans="1:7" x14ac:dyDescent="0.3">
      <c r="A145" s="374" t="s">
        <v>561</v>
      </c>
      <c r="B145" s="374" t="s">
        <v>259</v>
      </c>
      <c r="C145" s="379"/>
      <c r="D145" s="379"/>
      <c r="E145" s="379"/>
      <c r="F145" s="379"/>
      <c r="G145" s="379"/>
    </row>
    <row r="146" spans="1:7" x14ac:dyDescent="0.3">
      <c r="A146" s="374" t="s">
        <v>4690</v>
      </c>
      <c r="B146" s="374" t="s">
        <v>53</v>
      </c>
      <c r="C146" s="379"/>
      <c r="D146" s="379"/>
      <c r="E146" s="379"/>
      <c r="F146" s="379"/>
      <c r="G146" s="379"/>
    </row>
    <row r="147" spans="1:7" x14ac:dyDescent="0.3">
      <c r="A147" s="374" t="s">
        <v>562</v>
      </c>
      <c r="B147" s="374" t="s">
        <v>563</v>
      </c>
      <c r="C147" s="379"/>
      <c r="D147" s="379"/>
      <c r="E147" s="379"/>
      <c r="F147" s="379"/>
      <c r="G147" s="379"/>
    </row>
    <row r="148" spans="1:7" x14ac:dyDescent="0.3">
      <c r="A148" s="374" t="s">
        <v>4691</v>
      </c>
      <c r="B148" s="374" t="s">
        <v>685</v>
      </c>
      <c r="C148" s="379"/>
      <c r="D148" s="379"/>
      <c r="E148" s="379"/>
      <c r="F148" s="379"/>
      <c r="G148" s="379"/>
    </row>
    <row r="149" spans="1:7" x14ac:dyDescent="0.3">
      <c r="A149" s="374" t="s">
        <v>564</v>
      </c>
      <c r="B149" s="374" t="s">
        <v>565</v>
      </c>
      <c r="C149" s="379"/>
      <c r="D149" s="379"/>
      <c r="E149" s="379"/>
      <c r="F149" s="379"/>
      <c r="G149" s="379"/>
    </row>
    <row r="150" spans="1:7" x14ac:dyDescent="0.3">
      <c r="A150" s="374" t="s">
        <v>566</v>
      </c>
      <c r="B150" s="374" t="s">
        <v>567</v>
      </c>
      <c r="C150" s="379"/>
      <c r="D150" s="379"/>
      <c r="E150" s="379"/>
      <c r="F150" s="379"/>
      <c r="G150" s="379"/>
    </row>
    <row r="151" spans="1:7" x14ac:dyDescent="0.3">
      <c r="A151" s="374" t="s">
        <v>4692</v>
      </c>
      <c r="B151" s="374" t="s">
        <v>1316</v>
      </c>
      <c r="C151" s="379"/>
      <c r="D151" s="379"/>
      <c r="E151" s="379"/>
      <c r="F151" s="379"/>
      <c r="G151" s="379"/>
    </row>
    <row r="152" spans="1:7" x14ac:dyDescent="0.3">
      <c r="A152" s="374" t="s">
        <v>4693</v>
      </c>
      <c r="B152" s="374" t="s">
        <v>914</v>
      </c>
      <c r="C152" s="379"/>
      <c r="D152" s="379"/>
      <c r="E152" s="379"/>
      <c r="F152" s="379"/>
      <c r="G152" s="379"/>
    </row>
    <row r="153" spans="1:7" x14ac:dyDescent="0.3">
      <c r="A153" s="374" t="s">
        <v>568</v>
      </c>
      <c r="B153" s="374" t="s">
        <v>569</v>
      </c>
      <c r="C153" s="379"/>
      <c r="D153" s="379"/>
      <c r="E153" s="379"/>
      <c r="F153" s="379"/>
      <c r="G153" s="379"/>
    </row>
    <row r="154" spans="1:7" x14ac:dyDescent="0.3">
      <c r="A154" s="374" t="s">
        <v>570</v>
      </c>
      <c r="B154" s="374" t="s">
        <v>571</v>
      </c>
      <c r="C154" s="379"/>
      <c r="D154" s="379"/>
      <c r="E154" s="379"/>
      <c r="F154" s="379"/>
      <c r="G154" s="379"/>
    </row>
    <row r="155" spans="1:7" x14ac:dyDescent="0.3">
      <c r="A155" s="374" t="s">
        <v>572</v>
      </c>
      <c r="B155" s="374" t="s">
        <v>573</v>
      </c>
      <c r="C155" s="379"/>
      <c r="D155" s="379"/>
      <c r="E155" s="379"/>
      <c r="F155" s="379"/>
      <c r="G155" s="379"/>
    </row>
    <row r="156" spans="1:7" x14ac:dyDescent="0.3">
      <c r="A156" s="374" t="s">
        <v>574</v>
      </c>
      <c r="B156" s="374" t="s">
        <v>575</v>
      </c>
      <c r="C156" s="380"/>
      <c r="D156" s="380"/>
      <c r="E156" s="380"/>
      <c r="F156" s="380"/>
      <c r="G156" s="380"/>
    </row>
    <row r="157" spans="1:7" x14ac:dyDescent="0.3">
      <c r="A157" s="374" t="s">
        <v>2496</v>
      </c>
      <c r="B157" s="378"/>
      <c r="C157" s="379"/>
      <c r="D157" s="379"/>
      <c r="E157" s="379"/>
      <c r="F157" s="379"/>
      <c r="G157" s="379"/>
    </row>
    <row r="159" spans="1:7" x14ac:dyDescent="0.3">
      <c r="A159" s="374" t="s">
        <v>2497</v>
      </c>
      <c r="B159" s="378"/>
      <c r="C159" s="379"/>
      <c r="D159" s="379"/>
      <c r="E159" s="379"/>
      <c r="F159" s="379"/>
      <c r="G159" s="379"/>
    </row>
    <row r="160" spans="1:7" x14ac:dyDescent="0.3">
      <c r="A160" s="374" t="s">
        <v>576</v>
      </c>
      <c r="B160" s="374" t="s">
        <v>180</v>
      </c>
      <c r="C160" s="379"/>
      <c r="D160" s="379"/>
      <c r="E160" s="379"/>
      <c r="F160" s="379"/>
      <c r="G160" s="379"/>
    </row>
    <row r="161" spans="1:7" x14ac:dyDescent="0.3">
      <c r="A161" s="374" t="s">
        <v>577</v>
      </c>
      <c r="B161" s="374" t="s">
        <v>51</v>
      </c>
      <c r="C161" s="379"/>
      <c r="D161" s="379"/>
      <c r="E161" s="379"/>
      <c r="F161" s="379"/>
      <c r="G161" s="379"/>
    </row>
    <row r="162" spans="1:7" x14ac:dyDescent="0.3">
      <c r="A162" s="374" t="s">
        <v>578</v>
      </c>
      <c r="B162" s="374" t="s">
        <v>181</v>
      </c>
      <c r="C162" s="379"/>
      <c r="D162" s="379"/>
      <c r="E162" s="379"/>
      <c r="F162" s="379"/>
      <c r="G162" s="379"/>
    </row>
    <row r="163" spans="1:7" x14ac:dyDescent="0.3">
      <c r="A163" s="374" t="s">
        <v>579</v>
      </c>
      <c r="B163" s="374" t="s">
        <v>580</v>
      </c>
      <c r="C163" s="379"/>
      <c r="D163" s="379"/>
      <c r="E163" s="379"/>
      <c r="F163" s="379"/>
      <c r="G163" s="379"/>
    </row>
    <row r="164" spans="1:7" x14ac:dyDescent="0.3">
      <c r="A164" s="374" t="s">
        <v>4694</v>
      </c>
      <c r="B164" s="374" t="s">
        <v>2665</v>
      </c>
      <c r="C164" s="379"/>
      <c r="D164" s="379"/>
      <c r="E164" s="379"/>
      <c r="F164" s="379"/>
      <c r="G164" s="379"/>
    </row>
    <row r="165" spans="1:7" x14ac:dyDescent="0.3">
      <c r="A165" s="374" t="s">
        <v>4695</v>
      </c>
      <c r="B165" s="374" t="s">
        <v>2675</v>
      </c>
      <c r="C165" s="379"/>
      <c r="D165" s="379"/>
      <c r="E165" s="379"/>
      <c r="F165" s="379"/>
      <c r="G165" s="379"/>
    </row>
    <row r="166" spans="1:7" x14ac:dyDescent="0.3">
      <c r="A166" s="374" t="s">
        <v>4696</v>
      </c>
      <c r="B166" s="374" t="s">
        <v>2734</v>
      </c>
      <c r="C166" s="379"/>
      <c r="D166" s="379"/>
      <c r="E166" s="379"/>
      <c r="F166" s="379"/>
      <c r="G166" s="379"/>
    </row>
    <row r="167" spans="1:7" x14ac:dyDescent="0.3">
      <c r="A167" s="374" t="s">
        <v>581</v>
      </c>
      <c r="B167" s="374" t="s">
        <v>582</v>
      </c>
      <c r="C167" s="379"/>
      <c r="D167" s="379"/>
      <c r="E167" s="379"/>
      <c r="F167" s="379"/>
      <c r="G167" s="379"/>
    </row>
    <row r="168" spans="1:7" x14ac:dyDescent="0.3">
      <c r="A168" s="374" t="s">
        <v>583</v>
      </c>
      <c r="B168" s="374" t="s">
        <v>259</v>
      </c>
      <c r="C168" s="379"/>
      <c r="D168" s="379"/>
      <c r="E168" s="379"/>
      <c r="F168" s="379"/>
      <c r="G168" s="379"/>
    </row>
    <row r="169" spans="1:7" x14ac:dyDescent="0.3">
      <c r="A169" s="374" t="s">
        <v>584</v>
      </c>
      <c r="B169" s="374" t="s">
        <v>53</v>
      </c>
      <c r="C169" s="379"/>
      <c r="D169" s="379"/>
      <c r="E169" s="379"/>
      <c r="F169" s="379"/>
      <c r="G169" s="379"/>
    </row>
    <row r="170" spans="1:7" x14ac:dyDescent="0.3">
      <c r="A170" s="374" t="s">
        <v>4697</v>
      </c>
      <c r="B170" s="374" t="s">
        <v>628</v>
      </c>
      <c r="C170" s="379"/>
      <c r="D170" s="379"/>
      <c r="E170" s="379"/>
      <c r="F170" s="379"/>
      <c r="G170" s="379"/>
    </row>
    <row r="171" spans="1:7" x14ac:dyDescent="0.3">
      <c r="A171" s="374" t="s">
        <v>4698</v>
      </c>
      <c r="B171" s="374" t="s">
        <v>1639</v>
      </c>
      <c r="C171" s="379"/>
      <c r="D171" s="379"/>
      <c r="E171" s="379"/>
      <c r="F171" s="379"/>
      <c r="G171" s="379"/>
    </row>
    <row r="172" spans="1:7" x14ac:dyDescent="0.3">
      <c r="A172" s="374" t="s">
        <v>585</v>
      </c>
      <c r="B172" s="374" t="s">
        <v>257</v>
      </c>
      <c r="C172" s="379"/>
      <c r="D172" s="379"/>
      <c r="E172" s="379"/>
      <c r="F172" s="379"/>
      <c r="G172" s="379"/>
    </row>
    <row r="173" spans="1:7" x14ac:dyDescent="0.3">
      <c r="A173" s="374" t="s">
        <v>4699</v>
      </c>
      <c r="B173" s="374" t="s">
        <v>2743</v>
      </c>
      <c r="C173" s="379"/>
      <c r="D173" s="379"/>
      <c r="E173" s="379"/>
      <c r="F173" s="379"/>
      <c r="G173" s="379"/>
    </row>
    <row r="174" spans="1:7" x14ac:dyDescent="0.3">
      <c r="A174" s="374" t="s">
        <v>586</v>
      </c>
      <c r="B174" s="374" t="s">
        <v>54</v>
      </c>
      <c r="C174" s="379"/>
      <c r="D174" s="379"/>
      <c r="E174" s="379"/>
      <c r="F174" s="379"/>
      <c r="G174" s="379"/>
    </row>
    <row r="175" spans="1:7" x14ac:dyDescent="0.3">
      <c r="A175" s="374" t="s">
        <v>587</v>
      </c>
      <c r="B175" s="374" t="s">
        <v>588</v>
      </c>
      <c r="C175" s="379"/>
      <c r="D175" s="379"/>
      <c r="E175" s="379"/>
      <c r="F175" s="379"/>
      <c r="G175" s="379"/>
    </row>
    <row r="176" spans="1:7" x14ac:dyDescent="0.3">
      <c r="A176" s="374" t="s">
        <v>589</v>
      </c>
      <c r="B176" s="374" t="s">
        <v>590</v>
      </c>
      <c r="C176" s="379"/>
      <c r="D176" s="379"/>
      <c r="E176" s="379"/>
      <c r="F176" s="379"/>
      <c r="G176" s="379"/>
    </row>
    <row r="177" spans="1:7" x14ac:dyDescent="0.3">
      <c r="A177" s="374" t="s">
        <v>591</v>
      </c>
      <c r="B177" s="374" t="s">
        <v>592</v>
      </c>
      <c r="C177" s="379"/>
      <c r="D177" s="379"/>
      <c r="E177" s="379"/>
      <c r="F177" s="379"/>
      <c r="G177" s="379"/>
    </row>
    <row r="178" spans="1:7" x14ac:dyDescent="0.3">
      <c r="A178" s="374" t="s">
        <v>593</v>
      </c>
      <c r="B178" s="374" t="s">
        <v>563</v>
      </c>
      <c r="C178" s="379"/>
      <c r="D178" s="379"/>
      <c r="E178" s="379"/>
      <c r="F178" s="379"/>
      <c r="G178" s="379"/>
    </row>
    <row r="179" spans="1:7" x14ac:dyDescent="0.3">
      <c r="A179" s="374" t="s">
        <v>594</v>
      </c>
      <c r="B179" s="374" t="s">
        <v>595</v>
      </c>
      <c r="C179" s="379"/>
      <c r="D179" s="379"/>
      <c r="E179" s="379"/>
      <c r="F179" s="379"/>
      <c r="G179" s="379"/>
    </row>
    <row r="180" spans="1:7" x14ac:dyDescent="0.3">
      <c r="A180" s="374" t="s">
        <v>4700</v>
      </c>
      <c r="B180" s="374" t="s">
        <v>2745</v>
      </c>
      <c r="C180" s="379"/>
      <c r="D180" s="379"/>
      <c r="E180" s="379"/>
      <c r="F180" s="379"/>
      <c r="G180" s="379"/>
    </row>
    <row r="181" spans="1:7" x14ac:dyDescent="0.3">
      <c r="A181" s="374" t="s">
        <v>596</v>
      </c>
      <c r="B181" s="374" t="s">
        <v>183</v>
      </c>
      <c r="C181" s="379"/>
      <c r="D181" s="379"/>
      <c r="E181" s="379"/>
      <c r="F181" s="379"/>
      <c r="G181" s="379"/>
    </row>
    <row r="182" spans="1:7" x14ac:dyDescent="0.3">
      <c r="A182" s="374" t="s">
        <v>597</v>
      </c>
      <c r="B182" s="374" t="s">
        <v>598</v>
      </c>
      <c r="C182" s="379"/>
      <c r="D182" s="379"/>
      <c r="E182" s="379"/>
      <c r="F182" s="379"/>
      <c r="G182" s="379"/>
    </row>
    <row r="183" spans="1:7" x14ac:dyDescent="0.3">
      <c r="A183" s="374" t="s">
        <v>4701</v>
      </c>
      <c r="B183" s="374" t="s">
        <v>2779</v>
      </c>
      <c r="C183" s="379"/>
      <c r="D183" s="379"/>
      <c r="E183" s="379"/>
      <c r="F183" s="379"/>
      <c r="G183" s="379"/>
    </row>
    <row r="184" spans="1:7" x14ac:dyDescent="0.3">
      <c r="A184" s="374" t="s">
        <v>4702</v>
      </c>
      <c r="B184" s="374" t="s">
        <v>2781</v>
      </c>
      <c r="C184" s="379"/>
      <c r="D184" s="379"/>
      <c r="E184" s="379"/>
      <c r="F184" s="379"/>
      <c r="G184" s="379"/>
    </row>
    <row r="185" spans="1:7" x14ac:dyDescent="0.3">
      <c r="A185" s="374" t="s">
        <v>599</v>
      </c>
      <c r="B185" s="374" t="s">
        <v>600</v>
      </c>
      <c r="C185" s="379"/>
      <c r="D185" s="379"/>
      <c r="E185" s="379"/>
      <c r="F185" s="379"/>
      <c r="G185" s="379"/>
    </row>
    <row r="186" spans="1:7" x14ac:dyDescent="0.3">
      <c r="A186" s="374" t="s">
        <v>601</v>
      </c>
      <c r="B186" s="374" t="s">
        <v>55</v>
      </c>
      <c r="C186" s="379"/>
      <c r="D186" s="379"/>
      <c r="E186" s="379"/>
      <c r="F186" s="379"/>
      <c r="G186" s="379"/>
    </row>
    <row r="187" spans="1:7" x14ac:dyDescent="0.3">
      <c r="A187" s="374" t="s">
        <v>4703</v>
      </c>
      <c r="B187" s="374" t="s">
        <v>914</v>
      </c>
      <c r="C187" s="379"/>
      <c r="D187" s="379"/>
      <c r="E187" s="379"/>
      <c r="F187" s="379"/>
      <c r="G187" s="379"/>
    </row>
    <row r="188" spans="1:7" x14ac:dyDescent="0.3">
      <c r="A188" s="374" t="s">
        <v>602</v>
      </c>
      <c r="B188" s="374" t="s">
        <v>569</v>
      </c>
      <c r="C188" s="379"/>
      <c r="D188" s="379"/>
      <c r="E188" s="379"/>
      <c r="F188" s="379"/>
      <c r="G188" s="379"/>
    </row>
    <row r="189" spans="1:7" x14ac:dyDescent="0.3">
      <c r="A189" s="374" t="s">
        <v>603</v>
      </c>
      <c r="B189" s="374" t="s">
        <v>571</v>
      </c>
      <c r="C189" s="379"/>
      <c r="D189" s="379"/>
      <c r="E189" s="379"/>
      <c r="F189" s="379"/>
      <c r="G189" s="379"/>
    </row>
    <row r="190" spans="1:7" x14ac:dyDescent="0.3">
      <c r="A190" s="374" t="s">
        <v>604</v>
      </c>
      <c r="B190" s="374" t="s">
        <v>605</v>
      </c>
      <c r="C190" s="379"/>
      <c r="D190" s="379"/>
      <c r="E190" s="379"/>
      <c r="F190" s="379"/>
      <c r="G190" s="379"/>
    </row>
    <row r="191" spans="1:7" x14ac:dyDescent="0.3">
      <c r="A191" s="374" t="s">
        <v>606</v>
      </c>
      <c r="B191" s="374" t="s">
        <v>607</v>
      </c>
      <c r="C191" s="379"/>
      <c r="D191" s="379"/>
      <c r="E191" s="379"/>
      <c r="F191" s="379"/>
      <c r="G191" s="379"/>
    </row>
    <row r="192" spans="1:7" x14ac:dyDescent="0.3">
      <c r="A192" s="374" t="s">
        <v>4704</v>
      </c>
      <c r="B192" s="374" t="s">
        <v>2793</v>
      </c>
      <c r="C192" s="379"/>
      <c r="D192" s="379"/>
      <c r="E192" s="379"/>
      <c r="F192" s="379"/>
      <c r="G192" s="379"/>
    </row>
    <row r="193" spans="1:7" x14ac:dyDescent="0.3">
      <c r="A193" s="374" t="s">
        <v>4705</v>
      </c>
      <c r="B193" s="374" t="s">
        <v>2795</v>
      </c>
      <c r="C193" s="379"/>
      <c r="D193" s="379"/>
      <c r="E193" s="379"/>
      <c r="F193" s="379"/>
      <c r="G193" s="379"/>
    </row>
    <row r="194" spans="1:7" x14ac:dyDescent="0.3">
      <c r="A194" s="374" t="s">
        <v>608</v>
      </c>
      <c r="B194" s="374" t="s">
        <v>573</v>
      </c>
      <c r="C194" s="379"/>
      <c r="D194" s="379"/>
      <c r="E194" s="379"/>
      <c r="F194" s="379"/>
      <c r="G194" s="379"/>
    </row>
    <row r="195" spans="1:7" x14ac:dyDescent="0.3">
      <c r="A195" s="374" t="s">
        <v>609</v>
      </c>
      <c r="B195" s="374" t="s">
        <v>575</v>
      </c>
      <c r="C195" s="380"/>
      <c r="D195" s="380"/>
      <c r="E195" s="380"/>
      <c r="F195" s="380"/>
      <c r="G195" s="380"/>
    </row>
    <row r="196" spans="1:7" x14ac:dyDescent="0.3">
      <c r="A196" s="374" t="s">
        <v>2498</v>
      </c>
      <c r="B196" s="378"/>
      <c r="C196" s="379"/>
      <c r="D196" s="379"/>
      <c r="E196" s="379"/>
      <c r="F196" s="379"/>
      <c r="G196" s="379"/>
    </row>
    <row r="198" spans="1:7" x14ac:dyDescent="0.3">
      <c r="A198" s="374" t="s">
        <v>2499</v>
      </c>
      <c r="B198" s="378"/>
      <c r="C198" s="379"/>
      <c r="D198" s="379"/>
      <c r="E198" s="379"/>
      <c r="F198" s="379"/>
      <c r="G198" s="379"/>
    </row>
    <row r="199" spans="1:7" x14ac:dyDescent="0.3">
      <c r="A199" s="374" t="s">
        <v>4706</v>
      </c>
      <c r="B199" s="374" t="s">
        <v>180</v>
      </c>
      <c r="C199" s="379"/>
      <c r="D199" s="379"/>
      <c r="E199" s="379"/>
      <c r="F199" s="379"/>
      <c r="G199" s="379"/>
    </row>
    <row r="200" spans="1:7" x14ac:dyDescent="0.3">
      <c r="A200" s="374" t="s">
        <v>4707</v>
      </c>
      <c r="B200" s="374" t="s">
        <v>51</v>
      </c>
      <c r="C200" s="379"/>
      <c r="D200" s="379"/>
      <c r="E200" s="379"/>
      <c r="F200" s="379"/>
      <c r="G200" s="379"/>
    </row>
    <row r="201" spans="1:7" x14ac:dyDescent="0.3">
      <c r="A201" s="374" t="s">
        <v>610</v>
      </c>
      <c r="B201" s="374" t="s">
        <v>181</v>
      </c>
      <c r="C201" s="379"/>
      <c r="D201" s="379"/>
      <c r="E201" s="379"/>
      <c r="F201" s="379"/>
      <c r="G201" s="379"/>
    </row>
    <row r="202" spans="1:7" x14ac:dyDescent="0.3">
      <c r="A202" s="374" t="s">
        <v>4708</v>
      </c>
      <c r="B202" s="374" t="s">
        <v>580</v>
      </c>
      <c r="C202" s="379"/>
      <c r="D202" s="379"/>
      <c r="E202" s="379"/>
      <c r="F202" s="379"/>
      <c r="G202" s="379"/>
    </row>
    <row r="203" spans="1:7" x14ac:dyDescent="0.3">
      <c r="A203" s="374" t="s">
        <v>4709</v>
      </c>
      <c r="B203" s="374" t="s">
        <v>2677</v>
      </c>
      <c r="C203" s="379"/>
      <c r="D203" s="379"/>
      <c r="E203" s="379"/>
      <c r="F203" s="379"/>
      <c r="G203" s="379"/>
    </row>
    <row r="204" spans="1:7" x14ac:dyDescent="0.3">
      <c r="A204" s="374" t="s">
        <v>4710</v>
      </c>
      <c r="B204" s="374" t="s">
        <v>2706</v>
      </c>
      <c r="C204" s="379"/>
      <c r="D204" s="379"/>
      <c r="E204" s="379"/>
      <c r="F204" s="379"/>
      <c r="G204" s="379"/>
    </row>
    <row r="205" spans="1:7" x14ac:dyDescent="0.3">
      <c r="A205" s="374" t="s">
        <v>4711</v>
      </c>
      <c r="B205" s="374" t="s">
        <v>582</v>
      </c>
      <c r="C205" s="379"/>
      <c r="D205" s="379"/>
      <c r="E205" s="379"/>
      <c r="F205" s="379"/>
      <c r="G205" s="379"/>
    </row>
    <row r="206" spans="1:7" x14ac:dyDescent="0.3">
      <c r="A206" s="374" t="s">
        <v>611</v>
      </c>
      <c r="B206" s="374" t="s">
        <v>259</v>
      </c>
      <c r="C206" s="379"/>
      <c r="D206" s="379"/>
      <c r="E206" s="379"/>
      <c r="F206" s="379"/>
      <c r="G206" s="379"/>
    </row>
    <row r="207" spans="1:7" x14ac:dyDescent="0.3">
      <c r="A207" s="374" t="s">
        <v>4712</v>
      </c>
      <c r="B207" s="374" t="s">
        <v>53</v>
      </c>
      <c r="C207" s="379"/>
      <c r="D207" s="379"/>
      <c r="E207" s="379"/>
      <c r="F207" s="379"/>
      <c r="G207" s="379"/>
    </row>
    <row r="208" spans="1:7" x14ac:dyDescent="0.3">
      <c r="A208" s="374" t="s">
        <v>4713</v>
      </c>
      <c r="B208" s="374" t="s">
        <v>628</v>
      </c>
      <c r="C208" s="379"/>
      <c r="D208" s="379"/>
      <c r="E208" s="379"/>
      <c r="F208" s="379"/>
      <c r="G208" s="379"/>
    </row>
    <row r="209" spans="1:7" x14ac:dyDescent="0.3">
      <c r="A209" s="374" t="s">
        <v>4714</v>
      </c>
      <c r="B209" s="374" t="s">
        <v>1639</v>
      </c>
      <c r="C209" s="379"/>
      <c r="D209" s="379"/>
      <c r="E209" s="379"/>
      <c r="F209" s="379"/>
      <c r="G209" s="379"/>
    </row>
    <row r="210" spans="1:7" x14ac:dyDescent="0.3">
      <c r="A210" s="374" t="s">
        <v>4715</v>
      </c>
      <c r="B210" s="374" t="s">
        <v>630</v>
      </c>
      <c r="C210" s="379"/>
      <c r="D210" s="379"/>
      <c r="E210" s="379"/>
      <c r="F210" s="379"/>
      <c r="G210" s="379"/>
    </row>
    <row r="211" spans="1:7" x14ac:dyDescent="0.3">
      <c r="A211" s="374" t="s">
        <v>4716</v>
      </c>
      <c r="B211" s="374" t="s">
        <v>2743</v>
      </c>
      <c r="C211" s="379"/>
      <c r="D211" s="379"/>
      <c r="E211" s="379"/>
      <c r="F211" s="379"/>
      <c r="G211" s="379"/>
    </row>
    <row r="212" spans="1:7" x14ac:dyDescent="0.3">
      <c r="A212" s="374" t="s">
        <v>612</v>
      </c>
      <c r="B212" s="374" t="s">
        <v>54</v>
      </c>
      <c r="C212" s="379"/>
      <c r="D212" s="379"/>
      <c r="E212" s="379"/>
      <c r="F212" s="379"/>
      <c r="G212" s="379"/>
    </row>
    <row r="213" spans="1:7" x14ac:dyDescent="0.3">
      <c r="A213" s="374" t="s">
        <v>4717</v>
      </c>
      <c r="B213" s="374" t="s">
        <v>588</v>
      </c>
      <c r="C213" s="379"/>
      <c r="D213" s="379"/>
      <c r="E213" s="379"/>
      <c r="F213" s="379"/>
      <c r="G213" s="379"/>
    </row>
    <row r="214" spans="1:7" x14ac:dyDescent="0.3">
      <c r="A214" s="374" t="s">
        <v>4718</v>
      </c>
      <c r="B214" s="374" t="s">
        <v>812</v>
      </c>
      <c r="C214" s="379"/>
      <c r="D214" s="379"/>
      <c r="E214" s="379"/>
      <c r="F214" s="379"/>
      <c r="G214" s="379"/>
    </row>
    <row r="215" spans="1:7" x14ac:dyDescent="0.3">
      <c r="A215" s="374" t="s">
        <v>4719</v>
      </c>
      <c r="B215" s="374" t="s">
        <v>592</v>
      </c>
      <c r="C215" s="379"/>
      <c r="D215" s="379"/>
      <c r="E215" s="379"/>
      <c r="F215" s="379"/>
      <c r="G215" s="379"/>
    </row>
    <row r="216" spans="1:7" x14ac:dyDescent="0.3">
      <c r="A216" s="374" t="s">
        <v>4720</v>
      </c>
      <c r="B216" s="374" t="s">
        <v>563</v>
      </c>
      <c r="C216" s="379"/>
      <c r="D216" s="379"/>
      <c r="E216" s="379"/>
      <c r="F216" s="379"/>
      <c r="G216" s="379"/>
    </row>
    <row r="217" spans="1:7" x14ac:dyDescent="0.3">
      <c r="A217" s="374" t="s">
        <v>4721</v>
      </c>
      <c r="B217" s="374" t="s">
        <v>595</v>
      </c>
      <c r="C217" s="379"/>
      <c r="D217" s="379"/>
      <c r="E217" s="379"/>
      <c r="F217" s="379"/>
      <c r="G217" s="379"/>
    </row>
    <row r="218" spans="1:7" x14ac:dyDescent="0.3">
      <c r="A218" s="374" t="s">
        <v>4722</v>
      </c>
      <c r="B218" s="374" t="s">
        <v>2745</v>
      </c>
      <c r="C218" s="379"/>
      <c r="D218" s="379"/>
      <c r="E218" s="379"/>
      <c r="F218" s="379"/>
      <c r="G218" s="379"/>
    </row>
    <row r="219" spans="1:7" x14ac:dyDescent="0.3">
      <c r="A219" s="374" t="s">
        <v>613</v>
      </c>
      <c r="B219" s="374" t="s">
        <v>614</v>
      </c>
      <c r="C219" s="379"/>
      <c r="D219" s="379"/>
      <c r="E219" s="379"/>
      <c r="F219" s="379"/>
      <c r="G219" s="379"/>
    </row>
    <row r="220" spans="1:7" x14ac:dyDescent="0.3">
      <c r="A220" s="374" t="s">
        <v>615</v>
      </c>
      <c r="B220" s="374" t="s">
        <v>616</v>
      </c>
      <c r="C220" s="379"/>
      <c r="D220" s="379"/>
      <c r="E220" s="379"/>
      <c r="F220" s="379"/>
      <c r="G220" s="379"/>
    </row>
    <row r="221" spans="1:7" x14ac:dyDescent="0.3">
      <c r="A221" s="374" t="s">
        <v>617</v>
      </c>
      <c r="B221" s="374" t="s">
        <v>183</v>
      </c>
      <c r="C221" s="379"/>
      <c r="D221" s="379"/>
      <c r="E221" s="379"/>
      <c r="F221" s="379"/>
      <c r="G221" s="379"/>
    </row>
    <row r="222" spans="1:7" x14ac:dyDescent="0.3">
      <c r="A222" s="374" t="s">
        <v>618</v>
      </c>
      <c r="B222" s="374" t="s">
        <v>55</v>
      </c>
      <c r="C222" s="379"/>
      <c r="D222" s="379"/>
      <c r="E222" s="379"/>
      <c r="F222" s="379"/>
      <c r="G222" s="379"/>
    </row>
    <row r="223" spans="1:7" x14ac:dyDescent="0.3">
      <c r="A223" s="374" t="s">
        <v>619</v>
      </c>
      <c r="B223" s="374" t="s">
        <v>575</v>
      </c>
      <c r="C223" s="379"/>
      <c r="D223" s="379"/>
      <c r="E223" s="379"/>
      <c r="F223" s="379"/>
      <c r="G223" s="379"/>
    </row>
    <row r="224" spans="1:7" x14ac:dyDescent="0.3">
      <c r="A224" s="374" t="s">
        <v>4723</v>
      </c>
      <c r="B224" s="374" t="s">
        <v>722</v>
      </c>
      <c r="C224" s="380"/>
      <c r="D224" s="380"/>
      <c r="E224" s="380"/>
      <c r="F224" s="380"/>
      <c r="G224" s="380"/>
    </row>
    <row r="225" spans="1:7" x14ac:dyDescent="0.3">
      <c r="A225" s="374" t="s">
        <v>2500</v>
      </c>
      <c r="B225" s="378"/>
      <c r="C225" s="379"/>
      <c r="D225" s="379"/>
      <c r="E225" s="379"/>
      <c r="F225" s="379"/>
      <c r="G225" s="379"/>
    </row>
    <row r="227" spans="1:7" x14ac:dyDescent="0.3">
      <c r="A227" s="374" t="s">
        <v>2501</v>
      </c>
      <c r="B227" s="378"/>
      <c r="C227" s="379"/>
      <c r="D227" s="379"/>
      <c r="E227" s="379"/>
      <c r="F227" s="379"/>
      <c r="G227" s="379"/>
    </row>
    <row r="228" spans="1:7" x14ac:dyDescent="0.3">
      <c r="A228" s="374" t="s">
        <v>620</v>
      </c>
      <c r="B228" s="374" t="s">
        <v>180</v>
      </c>
      <c r="C228" s="379"/>
      <c r="D228" s="379"/>
      <c r="E228" s="379"/>
      <c r="F228" s="379"/>
      <c r="G228" s="379"/>
    </row>
    <row r="229" spans="1:7" x14ac:dyDescent="0.3">
      <c r="A229" s="374" t="s">
        <v>621</v>
      </c>
      <c r="B229" s="374" t="s">
        <v>51</v>
      </c>
      <c r="C229" s="379"/>
      <c r="D229" s="379"/>
      <c r="E229" s="379"/>
      <c r="F229" s="379"/>
      <c r="G229" s="379"/>
    </row>
    <row r="230" spans="1:7" x14ac:dyDescent="0.3">
      <c r="A230" s="374" t="s">
        <v>622</v>
      </c>
      <c r="B230" s="374" t="s">
        <v>181</v>
      </c>
      <c r="C230" s="379"/>
      <c r="D230" s="379"/>
      <c r="E230" s="379"/>
      <c r="F230" s="379"/>
      <c r="G230" s="379"/>
    </row>
    <row r="231" spans="1:7" x14ac:dyDescent="0.3">
      <c r="A231" s="374" t="s">
        <v>623</v>
      </c>
      <c r="B231" s="374" t="s">
        <v>580</v>
      </c>
      <c r="C231" s="379"/>
      <c r="D231" s="379"/>
      <c r="E231" s="379"/>
      <c r="F231" s="379"/>
      <c r="G231" s="379"/>
    </row>
    <row r="232" spans="1:7" x14ac:dyDescent="0.3">
      <c r="A232" s="374" t="s">
        <v>4724</v>
      </c>
      <c r="B232" s="374" t="s">
        <v>2679</v>
      </c>
      <c r="C232" s="379"/>
      <c r="D232" s="379"/>
      <c r="E232" s="379"/>
      <c r="F232" s="379"/>
      <c r="G232" s="379"/>
    </row>
    <row r="233" spans="1:7" x14ac:dyDescent="0.3">
      <c r="A233" s="374" t="s">
        <v>4725</v>
      </c>
      <c r="B233" s="374" t="s">
        <v>2708</v>
      </c>
      <c r="C233" s="379"/>
      <c r="D233" s="379"/>
      <c r="E233" s="379"/>
      <c r="F233" s="379"/>
      <c r="G233" s="379"/>
    </row>
    <row r="234" spans="1:7" x14ac:dyDescent="0.3">
      <c r="A234" s="374" t="s">
        <v>4726</v>
      </c>
      <c r="B234" s="374" t="s">
        <v>2734</v>
      </c>
      <c r="C234" s="379"/>
      <c r="D234" s="379"/>
      <c r="E234" s="379"/>
      <c r="F234" s="379"/>
      <c r="G234" s="379"/>
    </row>
    <row r="235" spans="1:7" x14ac:dyDescent="0.3">
      <c r="A235" s="374" t="s">
        <v>624</v>
      </c>
      <c r="B235" s="374" t="s">
        <v>582</v>
      </c>
      <c r="C235" s="379"/>
      <c r="D235" s="379"/>
      <c r="E235" s="379"/>
      <c r="F235" s="379"/>
      <c r="G235" s="379"/>
    </row>
    <row r="236" spans="1:7" x14ac:dyDescent="0.3">
      <c r="A236" s="374" t="s">
        <v>625</v>
      </c>
      <c r="B236" s="374" t="s">
        <v>259</v>
      </c>
      <c r="C236" s="379"/>
      <c r="D236" s="379"/>
      <c r="E236" s="379"/>
      <c r="F236" s="379"/>
      <c r="G236" s="379"/>
    </row>
    <row r="237" spans="1:7" x14ac:dyDescent="0.3">
      <c r="A237" s="374" t="s">
        <v>626</v>
      </c>
      <c r="B237" s="374" t="s">
        <v>53</v>
      </c>
      <c r="C237" s="379"/>
      <c r="D237" s="379"/>
      <c r="E237" s="379"/>
      <c r="F237" s="379"/>
      <c r="G237" s="379"/>
    </row>
    <row r="238" spans="1:7" x14ac:dyDescent="0.3">
      <c r="A238" s="374" t="s">
        <v>627</v>
      </c>
      <c r="B238" s="374" t="s">
        <v>628</v>
      </c>
      <c r="C238" s="379"/>
      <c r="D238" s="379"/>
      <c r="E238" s="379"/>
      <c r="F238" s="379"/>
      <c r="G238" s="379"/>
    </row>
    <row r="239" spans="1:7" x14ac:dyDescent="0.3">
      <c r="A239" s="374" t="s">
        <v>4727</v>
      </c>
      <c r="B239" s="374" t="s">
        <v>1639</v>
      </c>
      <c r="C239" s="379"/>
      <c r="D239" s="379"/>
      <c r="E239" s="379"/>
      <c r="F239" s="379"/>
      <c r="G239" s="379"/>
    </row>
    <row r="240" spans="1:7" x14ac:dyDescent="0.3">
      <c r="A240" s="374" t="s">
        <v>629</v>
      </c>
      <c r="B240" s="374" t="s">
        <v>630</v>
      </c>
      <c r="C240" s="379"/>
      <c r="D240" s="379"/>
      <c r="E240" s="379"/>
      <c r="F240" s="379"/>
      <c r="G240" s="379"/>
    </row>
    <row r="241" spans="1:7" x14ac:dyDescent="0.3">
      <c r="A241" s="374" t="s">
        <v>631</v>
      </c>
      <c r="B241" s="374" t="s">
        <v>257</v>
      </c>
      <c r="C241" s="379"/>
      <c r="D241" s="379"/>
      <c r="E241" s="379"/>
      <c r="F241" s="379"/>
      <c r="G241" s="379"/>
    </row>
    <row r="242" spans="1:7" x14ac:dyDescent="0.3">
      <c r="A242" s="374" t="s">
        <v>4728</v>
      </c>
      <c r="B242" s="374" t="s">
        <v>2743</v>
      </c>
      <c r="C242" s="379"/>
      <c r="D242" s="379"/>
      <c r="E242" s="379"/>
      <c r="F242" s="379"/>
      <c r="G242" s="379"/>
    </row>
    <row r="243" spans="1:7" x14ac:dyDescent="0.3">
      <c r="A243" s="374" t="s">
        <v>632</v>
      </c>
      <c r="B243" s="374" t="s">
        <v>54</v>
      </c>
      <c r="C243" s="379"/>
      <c r="D243" s="379"/>
      <c r="E243" s="379"/>
      <c r="F243" s="379"/>
      <c r="G243" s="379"/>
    </row>
    <row r="244" spans="1:7" x14ac:dyDescent="0.3">
      <c r="A244" s="374" t="s">
        <v>633</v>
      </c>
      <c r="B244" s="374" t="s">
        <v>588</v>
      </c>
      <c r="C244" s="379"/>
      <c r="D244" s="379"/>
      <c r="E244" s="379"/>
      <c r="F244" s="379"/>
      <c r="G244" s="379"/>
    </row>
    <row r="245" spans="1:7" x14ac:dyDescent="0.3">
      <c r="A245" s="374" t="s">
        <v>634</v>
      </c>
      <c r="B245" s="374" t="s">
        <v>590</v>
      </c>
      <c r="C245" s="379"/>
      <c r="D245" s="379"/>
      <c r="E245" s="379"/>
      <c r="F245" s="379"/>
      <c r="G245" s="379"/>
    </row>
    <row r="246" spans="1:7" x14ac:dyDescent="0.3">
      <c r="A246" s="374" t="s">
        <v>635</v>
      </c>
      <c r="B246" s="374" t="s">
        <v>592</v>
      </c>
      <c r="C246" s="379"/>
      <c r="D246" s="379"/>
      <c r="E246" s="379"/>
      <c r="F246" s="379"/>
      <c r="G246" s="379"/>
    </row>
    <row r="247" spans="1:7" x14ac:dyDescent="0.3">
      <c r="A247" s="374" t="s">
        <v>636</v>
      </c>
      <c r="B247" s="374" t="s">
        <v>637</v>
      </c>
      <c r="C247" s="379"/>
      <c r="D247" s="379"/>
      <c r="E247" s="379"/>
      <c r="F247" s="379"/>
      <c r="G247" s="379"/>
    </row>
    <row r="248" spans="1:7" x14ac:dyDescent="0.3">
      <c r="A248" s="374" t="s">
        <v>638</v>
      </c>
      <c r="B248" s="374" t="s">
        <v>563</v>
      </c>
      <c r="C248" s="379"/>
      <c r="D248" s="379"/>
      <c r="E248" s="379"/>
      <c r="F248" s="379"/>
      <c r="G248" s="379"/>
    </row>
    <row r="249" spans="1:7" x14ac:dyDescent="0.3">
      <c r="A249" s="374" t="s">
        <v>639</v>
      </c>
      <c r="B249" s="374" t="s">
        <v>595</v>
      </c>
      <c r="C249" s="379"/>
      <c r="D249" s="379"/>
      <c r="E249" s="379"/>
      <c r="F249" s="379"/>
      <c r="G249" s="379"/>
    </row>
    <row r="250" spans="1:7" x14ac:dyDescent="0.3">
      <c r="A250" s="374" t="s">
        <v>4729</v>
      </c>
      <c r="B250" s="374" t="s">
        <v>2745</v>
      </c>
      <c r="C250" s="379"/>
      <c r="D250" s="379"/>
      <c r="E250" s="379"/>
      <c r="F250" s="379"/>
      <c r="G250" s="379"/>
    </row>
    <row r="251" spans="1:7" x14ac:dyDescent="0.3">
      <c r="A251" s="374" t="s">
        <v>640</v>
      </c>
      <c r="B251" s="374" t="s">
        <v>183</v>
      </c>
      <c r="C251" s="379"/>
      <c r="D251" s="379"/>
      <c r="E251" s="379"/>
      <c r="F251" s="379"/>
      <c r="G251" s="379"/>
    </row>
    <row r="252" spans="1:7" x14ac:dyDescent="0.3">
      <c r="A252" s="374" t="s">
        <v>4730</v>
      </c>
      <c r="B252" s="374" t="s">
        <v>1221</v>
      </c>
      <c r="C252" s="379"/>
      <c r="D252" s="379"/>
      <c r="E252" s="379"/>
      <c r="F252" s="379"/>
      <c r="G252" s="379"/>
    </row>
    <row r="253" spans="1:7" x14ac:dyDescent="0.3">
      <c r="A253" s="374" t="s">
        <v>4731</v>
      </c>
      <c r="B253" s="374" t="s">
        <v>1625</v>
      </c>
      <c r="C253" s="379"/>
      <c r="D253" s="379"/>
      <c r="E253" s="379"/>
      <c r="F253" s="379"/>
      <c r="G253" s="379"/>
    </row>
    <row r="254" spans="1:7" x14ac:dyDescent="0.3">
      <c r="A254" s="374" t="s">
        <v>4732</v>
      </c>
      <c r="B254" s="374" t="s">
        <v>600</v>
      </c>
      <c r="C254" s="379"/>
      <c r="D254" s="379"/>
      <c r="E254" s="379"/>
      <c r="F254" s="379"/>
      <c r="G254" s="379"/>
    </row>
    <row r="255" spans="1:7" x14ac:dyDescent="0.3">
      <c r="A255" s="374" t="s">
        <v>4733</v>
      </c>
      <c r="B255" s="374" t="s">
        <v>697</v>
      </c>
      <c r="C255" s="379"/>
      <c r="D255" s="379"/>
      <c r="E255" s="379"/>
      <c r="F255" s="379"/>
      <c r="G255" s="379"/>
    </row>
    <row r="256" spans="1:7" x14ac:dyDescent="0.3">
      <c r="A256" s="374" t="s">
        <v>4734</v>
      </c>
      <c r="B256" s="374" t="s">
        <v>914</v>
      </c>
      <c r="C256" s="379"/>
      <c r="D256" s="379"/>
      <c r="E256" s="379"/>
      <c r="F256" s="379"/>
      <c r="G256" s="379"/>
    </row>
    <row r="257" spans="1:7" x14ac:dyDescent="0.3">
      <c r="A257" s="374" t="s">
        <v>641</v>
      </c>
      <c r="B257" s="374" t="s">
        <v>569</v>
      </c>
      <c r="C257" s="379"/>
      <c r="D257" s="379"/>
      <c r="E257" s="379"/>
      <c r="F257" s="379"/>
      <c r="G257" s="379"/>
    </row>
    <row r="258" spans="1:7" x14ac:dyDescent="0.3">
      <c r="A258" s="374" t="s">
        <v>642</v>
      </c>
      <c r="B258" s="374" t="s">
        <v>571</v>
      </c>
      <c r="C258" s="379"/>
      <c r="D258" s="379"/>
      <c r="E258" s="379"/>
      <c r="F258" s="379"/>
      <c r="G258" s="379"/>
    </row>
    <row r="259" spans="1:7" x14ac:dyDescent="0.3">
      <c r="A259" s="374" t="s">
        <v>4735</v>
      </c>
      <c r="B259" s="374" t="s">
        <v>605</v>
      </c>
      <c r="C259" s="379"/>
      <c r="D259" s="379"/>
      <c r="E259" s="379"/>
      <c r="F259" s="379"/>
      <c r="G259" s="379"/>
    </row>
    <row r="260" spans="1:7" x14ac:dyDescent="0.3">
      <c r="A260" s="374" t="s">
        <v>4736</v>
      </c>
      <c r="B260" s="374" t="s">
        <v>2795</v>
      </c>
      <c r="C260" s="379"/>
      <c r="D260" s="379"/>
      <c r="E260" s="379"/>
      <c r="F260" s="379"/>
      <c r="G260" s="379"/>
    </row>
    <row r="261" spans="1:7" x14ac:dyDescent="0.3">
      <c r="A261" s="374" t="s">
        <v>643</v>
      </c>
      <c r="B261" s="374" t="s">
        <v>573</v>
      </c>
      <c r="C261" s="379"/>
      <c r="D261" s="379"/>
      <c r="E261" s="379"/>
      <c r="F261" s="379"/>
      <c r="G261" s="379"/>
    </row>
    <row r="262" spans="1:7" x14ac:dyDescent="0.3">
      <c r="A262" s="374" t="s">
        <v>644</v>
      </c>
      <c r="B262" s="374" t="s">
        <v>575</v>
      </c>
      <c r="C262" s="379"/>
      <c r="D262" s="379"/>
      <c r="E262" s="379"/>
      <c r="F262" s="379"/>
      <c r="G262" s="379"/>
    </row>
    <row r="263" spans="1:7" x14ac:dyDescent="0.3">
      <c r="A263" s="374" t="s">
        <v>4737</v>
      </c>
      <c r="B263" s="374" t="s">
        <v>722</v>
      </c>
      <c r="C263" s="379"/>
      <c r="D263" s="379"/>
      <c r="E263" s="379"/>
      <c r="F263" s="379"/>
      <c r="G263" s="379"/>
    </row>
    <row r="264" spans="1:7" x14ac:dyDescent="0.3">
      <c r="A264" s="374" t="s">
        <v>4738</v>
      </c>
      <c r="B264" s="374" t="s">
        <v>794</v>
      </c>
      <c r="C264" s="379"/>
      <c r="D264" s="379"/>
      <c r="E264" s="379"/>
      <c r="F264" s="379"/>
      <c r="G264" s="379"/>
    </row>
    <row r="265" spans="1:7" x14ac:dyDescent="0.3">
      <c r="A265" s="374" t="s">
        <v>645</v>
      </c>
      <c r="B265" s="374" t="s">
        <v>646</v>
      </c>
      <c r="C265" s="380"/>
      <c r="D265" s="380"/>
      <c r="E265" s="380"/>
      <c r="F265" s="380"/>
      <c r="G265" s="380"/>
    </row>
    <row r="266" spans="1:7" x14ac:dyDescent="0.3">
      <c r="A266" s="374" t="s">
        <v>2502</v>
      </c>
      <c r="B266" s="378"/>
      <c r="C266" s="379"/>
      <c r="D266" s="379"/>
      <c r="E266" s="379"/>
      <c r="F266" s="379"/>
      <c r="G266" s="379"/>
    </row>
    <row r="268" spans="1:7" x14ac:dyDescent="0.3">
      <c r="A268" s="374" t="s">
        <v>2503</v>
      </c>
      <c r="B268" s="378"/>
      <c r="C268" s="379"/>
      <c r="D268" s="379"/>
      <c r="E268" s="379"/>
      <c r="F268" s="379"/>
      <c r="G268" s="379"/>
    </row>
    <row r="269" spans="1:7" x14ac:dyDescent="0.3">
      <c r="A269" s="374" t="s">
        <v>647</v>
      </c>
      <c r="B269" s="374" t="s">
        <v>180</v>
      </c>
      <c r="C269" s="379"/>
      <c r="D269" s="379"/>
      <c r="E269" s="379"/>
      <c r="F269" s="379"/>
      <c r="G269" s="379"/>
    </row>
    <row r="270" spans="1:7" x14ac:dyDescent="0.3">
      <c r="A270" s="374" t="s">
        <v>648</v>
      </c>
      <c r="B270" s="374" t="s">
        <v>51</v>
      </c>
      <c r="C270" s="379"/>
      <c r="D270" s="379"/>
      <c r="E270" s="379"/>
      <c r="F270" s="379"/>
      <c r="G270" s="379"/>
    </row>
    <row r="271" spans="1:7" x14ac:dyDescent="0.3">
      <c r="A271" s="374" t="s">
        <v>4739</v>
      </c>
      <c r="B271" s="374" t="s">
        <v>181</v>
      </c>
      <c r="C271" s="379"/>
      <c r="D271" s="379"/>
      <c r="E271" s="379"/>
      <c r="F271" s="379"/>
      <c r="G271" s="379"/>
    </row>
    <row r="272" spans="1:7" x14ac:dyDescent="0.3">
      <c r="A272" s="374" t="s">
        <v>649</v>
      </c>
      <c r="B272" s="374" t="s">
        <v>580</v>
      </c>
      <c r="C272" s="379"/>
      <c r="D272" s="379"/>
      <c r="E272" s="379"/>
      <c r="F272" s="379"/>
      <c r="G272" s="379"/>
    </row>
    <row r="273" spans="1:7" x14ac:dyDescent="0.3">
      <c r="A273" s="374" t="s">
        <v>4740</v>
      </c>
      <c r="B273" s="374" t="s">
        <v>2681</v>
      </c>
      <c r="C273" s="379"/>
      <c r="D273" s="379"/>
      <c r="E273" s="379"/>
      <c r="F273" s="379"/>
      <c r="G273" s="379"/>
    </row>
    <row r="274" spans="1:7" x14ac:dyDescent="0.3">
      <c r="A274" s="374" t="s">
        <v>4741</v>
      </c>
      <c r="B274" s="374" t="s">
        <v>2710</v>
      </c>
      <c r="C274" s="379"/>
      <c r="D274" s="379"/>
      <c r="E274" s="379"/>
      <c r="F274" s="379"/>
      <c r="G274" s="379"/>
    </row>
    <row r="275" spans="1:7" x14ac:dyDescent="0.3">
      <c r="A275" s="374" t="s">
        <v>4742</v>
      </c>
      <c r="B275" s="374" t="s">
        <v>2734</v>
      </c>
      <c r="C275" s="379"/>
      <c r="D275" s="379"/>
      <c r="E275" s="379"/>
      <c r="F275" s="379"/>
      <c r="G275" s="379"/>
    </row>
    <row r="276" spans="1:7" x14ac:dyDescent="0.3">
      <c r="A276" s="374" t="s">
        <v>650</v>
      </c>
      <c r="B276" s="374" t="s">
        <v>582</v>
      </c>
      <c r="C276" s="379"/>
      <c r="D276" s="379"/>
      <c r="E276" s="379"/>
      <c r="F276" s="379"/>
      <c r="G276" s="379"/>
    </row>
    <row r="277" spans="1:7" x14ac:dyDescent="0.3">
      <c r="A277" s="374" t="s">
        <v>651</v>
      </c>
      <c r="B277" s="374" t="s">
        <v>259</v>
      </c>
      <c r="C277" s="379"/>
      <c r="D277" s="379"/>
      <c r="E277" s="379"/>
      <c r="F277" s="379"/>
      <c r="G277" s="379"/>
    </row>
    <row r="278" spans="1:7" x14ac:dyDescent="0.3">
      <c r="A278" s="374" t="s">
        <v>652</v>
      </c>
      <c r="B278" s="374" t="s">
        <v>53</v>
      </c>
      <c r="C278" s="379"/>
      <c r="D278" s="379"/>
      <c r="E278" s="379"/>
      <c r="F278" s="379"/>
      <c r="G278" s="379"/>
    </row>
    <row r="279" spans="1:7" x14ac:dyDescent="0.3">
      <c r="A279" s="374" t="s">
        <v>653</v>
      </c>
      <c r="B279" s="374" t="s">
        <v>628</v>
      </c>
      <c r="C279" s="379"/>
      <c r="D279" s="379"/>
      <c r="E279" s="379"/>
      <c r="F279" s="379"/>
      <c r="G279" s="379"/>
    </row>
    <row r="280" spans="1:7" x14ac:dyDescent="0.3">
      <c r="A280" s="374" t="s">
        <v>4743</v>
      </c>
      <c r="B280" s="374" t="s">
        <v>1639</v>
      </c>
      <c r="C280" s="379"/>
      <c r="D280" s="379"/>
      <c r="E280" s="379"/>
      <c r="F280" s="379"/>
      <c r="G280" s="379"/>
    </row>
    <row r="281" spans="1:7" x14ac:dyDescent="0.3">
      <c r="A281" s="374" t="s">
        <v>4744</v>
      </c>
      <c r="B281" s="374" t="s">
        <v>630</v>
      </c>
      <c r="C281" s="379"/>
      <c r="D281" s="379"/>
      <c r="E281" s="379"/>
      <c r="F281" s="379"/>
      <c r="G281" s="379"/>
    </row>
    <row r="282" spans="1:7" x14ac:dyDescent="0.3">
      <c r="A282" s="374" t="s">
        <v>654</v>
      </c>
      <c r="B282" s="374" t="s">
        <v>257</v>
      </c>
      <c r="C282" s="379"/>
      <c r="D282" s="379"/>
      <c r="E282" s="379"/>
      <c r="F282" s="379"/>
      <c r="G282" s="379"/>
    </row>
    <row r="283" spans="1:7" x14ac:dyDescent="0.3">
      <c r="A283" s="374" t="s">
        <v>4745</v>
      </c>
      <c r="B283" s="374" t="s">
        <v>2743</v>
      </c>
      <c r="C283" s="379"/>
      <c r="D283" s="379"/>
      <c r="E283" s="379"/>
      <c r="F283" s="379"/>
      <c r="G283" s="379"/>
    </row>
    <row r="284" spans="1:7" x14ac:dyDescent="0.3">
      <c r="A284" s="374" t="s">
        <v>655</v>
      </c>
      <c r="B284" s="374" t="s">
        <v>54</v>
      </c>
      <c r="C284" s="379"/>
      <c r="D284" s="379"/>
      <c r="E284" s="379"/>
      <c r="F284" s="379"/>
      <c r="G284" s="379"/>
    </row>
    <row r="285" spans="1:7" x14ac:dyDescent="0.3">
      <c r="A285" s="374" t="s">
        <v>656</v>
      </c>
      <c r="B285" s="374" t="s">
        <v>588</v>
      </c>
      <c r="C285" s="379"/>
      <c r="D285" s="379"/>
      <c r="E285" s="379"/>
      <c r="F285" s="379"/>
      <c r="G285" s="379"/>
    </row>
    <row r="286" spans="1:7" x14ac:dyDescent="0.3">
      <c r="A286" s="374" t="s">
        <v>657</v>
      </c>
      <c r="B286" s="374" t="s">
        <v>590</v>
      </c>
      <c r="C286" s="379"/>
      <c r="D286" s="379"/>
      <c r="E286" s="379"/>
      <c r="F286" s="379"/>
      <c r="G286" s="379"/>
    </row>
    <row r="287" spans="1:7" x14ac:dyDescent="0.3">
      <c r="A287" s="374" t="s">
        <v>658</v>
      </c>
      <c r="B287" s="374" t="s">
        <v>592</v>
      </c>
      <c r="C287" s="379"/>
      <c r="D287" s="379"/>
      <c r="E287" s="379"/>
      <c r="F287" s="379"/>
      <c r="G287" s="379"/>
    </row>
    <row r="288" spans="1:7" x14ac:dyDescent="0.3">
      <c r="A288" s="374" t="s">
        <v>4746</v>
      </c>
      <c r="B288" s="374" t="s">
        <v>563</v>
      </c>
      <c r="C288" s="379"/>
      <c r="D288" s="379"/>
      <c r="E288" s="379"/>
      <c r="F288" s="379"/>
      <c r="G288" s="379"/>
    </row>
    <row r="289" spans="1:7" x14ac:dyDescent="0.3">
      <c r="A289" s="374" t="s">
        <v>659</v>
      </c>
      <c r="B289" s="374" t="s">
        <v>595</v>
      </c>
      <c r="C289" s="379"/>
      <c r="D289" s="379"/>
      <c r="E289" s="379"/>
      <c r="F289" s="379"/>
      <c r="G289" s="379"/>
    </row>
    <row r="290" spans="1:7" x14ac:dyDescent="0.3">
      <c r="A290" s="374" t="s">
        <v>4747</v>
      </c>
      <c r="B290" s="374" t="s">
        <v>2745</v>
      </c>
      <c r="C290" s="379"/>
      <c r="D290" s="379"/>
      <c r="E290" s="379"/>
      <c r="F290" s="379"/>
      <c r="G290" s="379"/>
    </row>
    <row r="291" spans="1:7" x14ac:dyDescent="0.3">
      <c r="A291" s="374" t="s">
        <v>4748</v>
      </c>
      <c r="B291" s="374" t="s">
        <v>616</v>
      </c>
      <c r="C291" s="379"/>
      <c r="D291" s="379"/>
      <c r="E291" s="379"/>
      <c r="F291" s="379"/>
      <c r="G291" s="379"/>
    </row>
    <row r="292" spans="1:7" x14ac:dyDescent="0.3">
      <c r="A292" s="374" t="s">
        <v>4749</v>
      </c>
      <c r="B292" s="374" t="s">
        <v>258</v>
      </c>
      <c r="C292" s="379"/>
      <c r="D292" s="379"/>
      <c r="E292" s="379"/>
      <c r="F292" s="379"/>
      <c r="G292" s="379"/>
    </row>
    <row r="293" spans="1:7" x14ac:dyDescent="0.3">
      <c r="A293" s="374" t="s">
        <v>4750</v>
      </c>
      <c r="B293" s="374" t="s">
        <v>183</v>
      </c>
      <c r="C293" s="379"/>
      <c r="D293" s="379"/>
      <c r="E293" s="379"/>
      <c r="F293" s="379"/>
      <c r="G293" s="379"/>
    </row>
    <row r="294" spans="1:7" x14ac:dyDescent="0.3">
      <c r="A294" s="374" t="s">
        <v>4751</v>
      </c>
      <c r="B294" s="374" t="s">
        <v>600</v>
      </c>
      <c r="C294" s="379"/>
      <c r="D294" s="379"/>
      <c r="E294" s="379"/>
      <c r="F294" s="379"/>
      <c r="G294" s="379"/>
    </row>
    <row r="295" spans="1:7" x14ac:dyDescent="0.3">
      <c r="A295" s="374" t="s">
        <v>4752</v>
      </c>
      <c r="B295" s="374" t="s">
        <v>692</v>
      </c>
      <c r="C295" s="379"/>
      <c r="D295" s="379"/>
      <c r="E295" s="379"/>
      <c r="F295" s="379"/>
      <c r="G295" s="379"/>
    </row>
    <row r="296" spans="1:7" x14ac:dyDescent="0.3">
      <c r="A296" s="374" t="s">
        <v>4753</v>
      </c>
      <c r="B296" s="374" t="s">
        <v>914</v>
      </c>
      <c r="C296" s="379"/>
      <c r="D296" s="379"/>
      <c r="E296" s="379"/>
      <c r="F296" s="379"/>
      <c r="G296" s="379"/>
    </row>
    <row r="297" spans="1:7" x14ac:dyDescent="0.3">
      <c r="A297" s="374" t="s">
        <v>660</v>
      </c>
      <c r="B297" s="374" t="s">
        <v>569</v>
      </c>
      <c r="C297" s="379"/>
      <c r="D297" s="379"/>
      <c r="E297" s="379"/>
      <c r="F297" s="379"/>
      <c r="G297" s="379"/>
    </row>
    <row r="298" spans="1:7" x14ac:dyDescent="0.3">
      <c r="A298" s="374" t="s">
        <v>661</v>
      </c>
      <c r="B298" s="374" t="s">
        <v>571</v>
      </c>
      <c r="C298" s="379"/>
      <c r="D298" s="379"/>
      <c r="E298" s="379"/>
      <c r="F298" s="379"/>
      <c r="G298" s="379"/>
    </row>
    <row r="299" spans="1:7" x14ac:dyDescent="0.3">
      <c r="A299" s="374" t="s">
        <v>4754</v>
      </c>
      <c r="B299" s="374" t="s">
        <v>2795</v>
      </c>
      <c r="C299" s="379"/>
      <c r="D299" s="379"/>
      <c r="E299" s="379"/>
      <c r="F299" s="379"/>
      <c r="G299" s="379"/>
    </row>
    <row r="300" spans="1:7" x14ac:dyDescent="0.3">
      <c r="A300" s="374" t="s">
        <v>662</v>
      </c>
      <c r="B300" s="374" t="s">
        <v>573</v>
      </c>
      <c r="C300" s="379"/>
      <c r="D300" s="379"/>
      <c r="E300" s="379"/>
      <c r="F300" s="379"/>
      <c r="G300" s="379"/>
    </row>
    <row r="301" spans="1:7" x14ac:dyDescent="0.3">
      <c r="A301" s="374" t="s">
        <v>663</v>
      </c>
      <c r="B301" s="374" t="s">
        <v>575</v>
      </c>
      <c r="C301" s="379"/>
      <c r="D301" s="379"/>
      <c r="E301" s="379"/>
      <c r="F301" s="379"/>
      <c r="G301" s="379"/>
    </row>
    <row r="302" spans="1:7" x14ac:dyDescent="0.3">
      <c r="A302" s="374" t="s">
        <v>4755</v>
      </c>
      <c r="B302" s="374" t="s">
        <v>646</v>
      </c>
      <c r="C302" s="380"/>
      <c r="D302" s="380"/>
      <c r="E302" s="380"/>
      <c r="F302" s="380"/>
      <c r="G302" s="380"/>
    </row>
    <row r="303" spans="1:7" x14ac:dyDescent="0.3">
      <c r="A303" s="374" t="s">
        <v>2504</v>
      </c>
      <c r="B303" s="378"/>
      <c r="C303" s="379"/>
      <c r="D303" s="379"/>
      <c r="E303" s="379"/>
      <c r="F303" s="379"/>
      <c r="G303" s="379"/>
    </row>
    <row r="305" spans="1:7" x14ac:dyDescent="0.3">
      <c r="A305" s="374" t="s">
        <v>2505</v>
      </c>
      <c r="B305" s="378"/>
      <c r="C305" s="379"/>
      <c r="D305" s="379"/>
      <c r="E305" s="379"/>
      <c r="F305" s="379"/>
      <c r="G305" s="379"/>
    </row>
    <row r="306" spans="1:7" x14ac:dyDescent="0.3">
      <c r="A306" s="374" t="s">
        <v>664</v>
      </c>
      <c r="B306" s="374" t="s">
        <v>665</v>
      </c>
      <c r="C306" s="379"/>
      <c r="D306" s="379"/>
      <c r="E306" s="379"/>
      <c r="F306" s="379"/>
      <c r="G306" s="379"/>
    </row>
    <row r="307" spans="1:7" x14ac:dyDescent="0.3">
      <c r="A307" s="374" t="s">
        <v>666</v>
      </c>
      <c r="B307" s="374" t="s">
        <v>259</v>
      </c>
      <c r="C307" s="379"/>
      <c r="D307" s="379"/>
      <c r="E307" s="379"/>
      <c r="F307" s="379"/>
      <c r="G307" s="379"/>
    </row>
    <row r="308" spans="1:7" x14ac:dyDescent="0.3">
      <c r="A308" s="374" t="s">
        <v>4756</v>
      </c>
      <c r="B308" s="374" t="s">
        <v>53</v>
      </c>
      <c r="C308" s="379"/>
      <c r="D308" s="379"/>
      <c r="E308" s="379"/>
      <c r="F308" s="379"/>
      <c r="G308" s="379"/>
    </row>
    <row r="309" spans="1:7" x14ac:dyDescent="0.3">
      <c r="A309" s="374" t="s">
        <v>4757</v>
      </c>
      <c r="B309" s="374" t="s">
        <v>575</v>
      </c>
      <c r="C309" s="380"/>
      <c r="D309" s="380"/>
      <c r="E309" s="380"/>
      <c r="F309" s="380"/>
      <c r="G309" s="380"/>
    </row>
    <row r="310" spans="1:7" x14ac:dyDescent="0.3">
      <c r="A310" s="374" t="s">
        <v>2506</v>
      </c>
      <c r="B310" s="378"/>
      <c r="C310" s="379"/>
      <c r="D310" s="379"/>
      <c r="E310" s="379"/>
      <c r="F310" s="379"/>
      <c r="G310" s="379"/>
    </row>
    <row r="312" spans="1:7" x14ac:dyDescent="0.3">
      <c r="A312" s="374" t="s">
        <v>349</v>
      </c>
      <c r="B312" s="378"/>
      <c r="C312" s="379"/>
      <c r="D312" s="379"/>
      <c r="E312" s="379"/>
      <c r="F312" s="379"/>
      <c r="G312" s="379"/>
    </row>
    <row r="313" spans="1:7" x14ac:dyDescent="0.3">
      <c r="A313" s="374" t="s">
        <v>4758</v>
      </c>
      <c r="B313" s="374" t="s">
        <v>180</v>
      </c>
      <c r="C313" s="379"/>
      <c r="D313" s="379"/>
      <c r="E313" s="379"/>
      <c r="F313" s="379"/>
      <c r="G313" s="379"/>
    </row>
    <row r="314" spans="1:7" x14ac:dyDescent="0.3">
      <c r="A314" s="374" t="s">
        <v>4759</v>
      </c>
      <c r="B314" s="374" t="s">
        <v>51</v>
      </c>
      <c r="C314" s="379"/>
      <c r="D314" s="379"/>
      <c r="E314" s="379"/>
      <c r="F314" s="379"/>
      <c r="G314" s="379"/>
    </row>
    <row r="315" spans="1:7" x14ac:dyDescent="0.3">
      <c r="A315" s="374" t="s">
        <v>4760</v>
      </c>
      <c r="B315" s="374" t="s">
        <v>181</v>
      </c>
      <c r="C315" s="379"/>
      <c r="D315" s="379"/>
      <c r="E315" s="379"/>
      <c r="F315" s="379"/>
      <c r="G315" s="379"/>
    </row>
    <row r="316" spans="1:7" x14ac:dyDescent="0.3">
      <c r="A316" s="374" t="s">
        <v>4761</v>
      </c>
      <c r="B316" s="374" t="s">
        <v>580</v>
      </c>
      <c r="C316" s="379"/>
      <c r="D316" s="379"/>
      <c r="E316" s="379"/>
      <c r="F316" s="379"/>
      <c r="G316" s="379"/>
    </row>
    <row r="317" spans="1:7" x14ac:dyDescent="0.3">
      <c r="A317" s="374" t="s">
        <v>4762</v>
      </c>
      <c r="B317" s="374" t="s">
        <v>2683</v>
      </c>
      <c r="C317" s="379"/>
      <c r="D317" s="379"/>
      <c r="E317" s="379"/>
      <c r="F317" s="379"/>
      <c r="G317" s="379"/>
    </row>
    <row r="318" spans="1:7" x14ac:dyDescent="0.3">
      <c r="A318" s="374" t="s">
        <v>4763</v>
      </c>
      <c r="B318" s="374" t="s">
        <v>2690</v>
      </c>
      <c r="C318" s="379"/>
      <c r="D318" s="379"/>
      <c r="E318" s="379"/>
      <c r="F318" s="379"/>
      <c r="G318" s="379"/>
    </row>
    <row r="319" spans="1:7" x14ac:dyDescent="0.3">
      <c r="A319" s="374" t="s">
        <v>4764</v>
      </c>
      <c r="B319" s="374" t="s">
        <v>2692</v>
      </c>
      <c r="C319" s="379"/>
      <c r="D319" s="379"/>
      <c r="E319" s="379"/>
      <c r="F319" s="379"/>
      <c r="G319" s="379"/>
    </row>
    <row r="320" spans="1:7" x14ac:dyDescent="0.3">
      <c r="A320" s="374" t="s">
        <v>4765</v>
      </c>
      <c r="B320" s="374" t="s">
        <v>2734</v>
      </c>
      <c r="C320" s="379"/>
      <c r="D320" s="379"/>
      <c r="E320" s="379"/>
      <c r="F320" s="379"/>
      <c r="G320" s="379"/>
    </row>
    <row r="321" spans="1:7" x14ac:dyDescent="0.3">
      <c r="A321" s="374" t="s">
        <v>4766</v>
      </c>
      <c r="B321" s="374" t="s">
        <v>582</v>
      </c>
      <c r="C321" s="379"/>
      <c r="D321" s="379"/>
      <c r="E321" s="379"/>
      <c r="F321" s="379"/>
      <c r="G321" s="379"/>
    </row>
    <row r="322" spans="1:7" x14ac:dyDescent="0.3">
      <c r="A322" s="374" t="s">
        <v>4767</v>
      </c>
      <c r="B322" s="374" t="s">
        <v>259</v>
      </c>
      <c r="C322" s="379"/>
      <c r="D322" s="379"/>
      <c r="E322" s="379"/>
      <c r="F322" s="379"/>
      <c r="G322" s="379"/>
    </row>
    <row r="323" spans="1:7" x14ac:dyDescent="0.3">
      <c r="A323" s="374" t="s">
        <v>4768</v>
      </c>
      <c r="B323" s="374" t="s">
        <v>53</v>
      </c>
      <c r="C323" s="379"/>
      <c r="D323" s="379"/>
      <c r="E323" s="379"/>
      <c r="F323" s="379"/>
      <c r="G323" s="379"/>
    </row>
    <row r="324" spans="1:7" x14ac:dyDescent="0.3">
      <c r="A324" s="374" t="s">
        <v>4769</v>
      </c>
      <c r="B324" s="374" t="s">
        <v>628</v>
      </c>
      <c r="C324" s="379"/>
      <c r="D324" s="379"/>
      <c r="E324" s="379"/>
      <c r="F324" s="379"/>
      <c r="G324" s="379"/>
    </row>
    <row r="325" spans="1:7" x14ac:dyDescent="0.3">
      <c r="A325" s="374" t="s">
        <v>4770</v>
      </c>
      <c r="B325" s="374" t="s">
        <v>1639</v>
      </c>
      <c r="C325" s="379"/>
      <c r="D325" s="379"/>
      <c r="E325" s="379"/>
      <c r="F325" s="379"/>
      <c r="G325" s="379"/>
    </row>
    <row r="326" spans="1:7" x14ac:dyDescent="0.3">
      <c r="A326" s="374" t="s">
        <v>4771</v>
      </c>
      <c r="B326" s="374" t="s">
        <v>630</v>
      </c>
      <c r="C326" s="379"/>
      <c r="D326" s="379"/>
      <c r="E326" s="379"/>
      <c r="F326" s="379"/>
      <c r="G326" s="379"/>
    </row>
    <row r="327" spans="1:7" x14ac:dyDescent="0.3">
      <c r="A327" s="374" t="s">
        <v>4772</v>
      </c>
      <c r="B327" s="374" t="s">
        <v>2743</v>
      </c>
      <c r="C327" s="379"/>
      <c r="D327" s="379"/>
      <c r="E327" s="379"/>
      <c r="F327" s="379"/>
      <c r="G327" s="379"/>
    </row>
    <row r="328" spans="1:7" x14ac:dyDescent="0.3">
      <c r="A328" s="374" t="s">
        <v>667</v>
      </c>
      <c r="B328" s="374" t="s">
        <v>54</v>
      </c>
      <c r="C328" s="379"/>
      <c r="D328" s="379"/>
      <c r="E328" s="379"/>
      <c r="F328" s="379"/>
      <c r="G328" s="379"/>
    </row>
    <row r="329" spans="1:7" x14ac:dyDescent="0.3">
      <c r="A329" s="374" t="s">
        <v>4773</v>
      </c>
      <c r="B329" s="374" t="s">
        <v>588</v>
      </c>
      <c r="C329" s="379"/>
      <c r="D329" s="379"/>
      <c r="E329" s="379"/>
      <c r="F329" s="379"/>
      <c r="G329" s="379"/>
    </row>
    <row r="330" spans="1:7" x14ac:dyDescent="0.3">
      <c r="A330" s="374" t="s">
        <v>4774</v>
      </c>
      <c r="B330" s="374" t="s">
        <v>812</v>
      </c>
      <c r="C330" s="379"/>
      <c r="D330" s="379"/>
      <c r="E330" s="379"/>
      <c r="F330" s="379"/>
      <c r="G330" s="379"/>
    </row>
    <row r="331" spans="1:7" x14ac:dyDescent="0.3">
      <c r="A331" s="374" t="s">
        <v>4775</v>
      </c>
      <c r="B331" s="374" t="s">
        <v>592</v>
      </c>
      <c r="C331" s="379"/>
      <c r="D331" s="379"/>
      <c r="E331" s="379"/>
      <c r="F331" s="379"/>
      <c r="G331" s="379"/>
    </row>
    <row r="332" spans="1:7" x14ac:dyDescent="0.3">
      <c r="A332" s="374" t="s">
        <v>4776</v>
      </c>
      <c r="B332" s="374" t="s">
        <v>563</v>
      </c>
      <c r="C332" s="379"/>
      <c r="D332" s="379"/>
      <c r="E332" s="379"/>
      <c r="F332" s="379"/>
      <c r="G332" s="379"/>
    </row>
    <row r="333" spans="1:7" x14ac:dyDescent="0.3">
      <c r="A333" s="374" t="s">
        <v>4777</v>
      </c>
      <c r="B333" s="374" t="s">
        <v>595</v>
      </c>
      <c r="C333" s="379"/>
      <c r="D333" s="379"/>
      <c r="E333" s="379"/>
      <c r="F333" s="379"/>
      <c r="G333" s="379"/>
    </row>
    <row r="334" spans="1:7" x14ac:dyDescent="0.3">
      <c r="A334" s="374" t="s">
        <v>4778</v>
      </c>
      <c r="B334" s="374" t="s">
        <v>2745</v>
      </c>
      <c r="C334" s="379"/>
      <c r="D334" s="379"/>
      <c r="E334" s="379"/>
      <c r="F334" s="379"/>
      <c r="G334" s="379"/>
    </row>
    <row r="335" spans="1:7" x14ac:dyDescent="0.3">
      <c r="A335" s="374" t="s">
        <v>4779</v>
      </c>
      <c r="B335" s="374" t="s">
        <v>616</v>
      </c>
      <c r="C335" s="379"/>
      <c r="D335" s="379"/>
      <c r="E335" s="379"/>
      <c r="F335" s="379"/>
      <c r="G335" s="379"/>
    </row>
    <row r="336" spans="1:7" x14ac:dyDescent="0.3">
      <c r="A336" s="374" t="s">
        <v>4780</v>
      </c>
      <c r="B336" s="374" t="s">
        <v>761</v>
      </c>
      <c r="C336" s="379"/>
      <c r="D336" s="379"/>
      <c r="E336" s="379"/>
      <c r="F336" s="379"/>
      <c r="G336" s="379"/>
    </row>
    <row r="337" spans="1:7" x14ac:dyDescent="0.3">
      <c r="A337" s="374" t="s">
        <v>668</v>
      </c>
      <c r="B337" s="374" t="s">
        <v>669</v>
      </c>
      <c r="C337" s="379"/>
      <c r="D337" s="379"/>
      <c r="E337" s="379"/>
      <c r="F337" s="379"/>
      <c r="G337" s="379"/>
    </row>
    <row r="338" spans="1:7" x14ac:dyDescent="0.3">
      <c r="A338" s="374" t="s">
        <v>4781</v>
      </c>
      <c r="B338" s="374" t="s">
        <v>255</v>
      </c>
      <c r="C338" s="379"/>
      <c r="D338" s="379"/>
      <c r="E338" s="379"/>
      <c r="F338" s="379"/>
      <c r="G338" s="379"/>
    </row>
    <row r="339" spans="1:7" x14ac:dyDescent="0.3">
      <c r="A339" s="374" t="s">
        <v>670</v>
      </c>
      <c r="B339" s="374" t="s">
        <v>183</v>
      </c>
      <c r="C339" s="379"/>
      <c r="D339" s="379"/>
      <c r="E339" s="379"/>
      <c r="F339" s="379"/>
      <c r="G339" s="379"/>
    </row>
    <row r="340" spans="1:7" x14ac:dyDescent="0.3">
      <c r="A340" s="374" t="s">
        <v>671</v>
      </c>
      <c r="B340" s="374" t="s">
        <v>55</v>
      </c>
      <c r="C340" s="379"/>
      <c r="D340" s="379"/>
      <c r="E340" s="379"/>
      <c r="F340" s="379"/>
      <c r="G340" s="379"/>
    </row>
    <row r="341" spans="1:7" x14ac:dyDescent="0.3">
      <c r="A341" s="374" t="s">
        <v>672</v>
      </c>
      <c r="B341" s="374" t="s">
        <v>330</v>
      </c>
      <c r="C341" s="379"/>
      <c r="D341" s="379"/>
      <c r="E341" s="379"/>
      <c r="F341" s="379"/>
      <c r="G341" s="379"/>
    </row>
    <row r="342" spans="1:7" x14ac:dyDescent="0.3">
      <c r="A342" s="374" t="s">
        <v>673</v>
      </c>
      <c r="B342" s="374" t="s">
        <v>674</v>
      </c>
      <c r="C342" s="379"/>
      <c r="D342" s="379"/>
      <c r="E342" s="379"/>
      <c r="F342" s="379"/>
      <c r="G342" s="379"/>
    </row>
    <row r="343" spans="1:7" x14ac:dyDescent="0.3">
      <c r="A343" s="374" t="s">
        <v>675</v>
      </c>
      <c r="B343" s="374" t="s">
        <v>676</v>
      </c>
      <c r="C343" s="379"/>
      <c r="D343" s="379"/>
      <c r="E343" s="379"/>
      <c r="F343" s="379"/>
      <c r="G343" s="379"/>
    </row>
    <row r="344" spans="1:7" x14ac:dyDescent="0.3">
      <c r="A344" s="374" t="s">
        <v>677</v>
      </c>
      <c r="B344" s="374" t="s">
        <v>317</v>
      </c>
      <c r="C344" s="379"/>
      <c r="D344" s="379"/>
      <c r="E344" s="379"/>
      <c r="F344" s="379"/>
      <c r="G344" s="379"/>
    </row>
    <row r="345" spans="1:7" x14ac:dyDescent="0.3">
      <c r="A345" s="374" t="s">
        <v>678</v>
      </c>
      <c r="B345" s="374" t="s">
        <v>575</v>
      </c>
      <c r="C345" s="379"/>
      <c r="D345" s="379"/>
      <c r="E345" s="379"/>
      <c r="F345" s="379"/>
      <c r="G345" s="379"/>
    </row>
    <row r="346" spans="1:7" x14ac:dyDescent="0.3">
      <c r="A346" s="374" t="s">
        <v>4782</v>
      </c>
      <c r="B346" s="374" t="s">
        <v>1087</v>
      </c>
      <c r="C346" s="379"/>
      <c r="D346" s="379"/>
      <c r="E346" s="379"/>
      <c r="F346" s="379"/>
      <c r="G346" s="379"/>
    </row>
    <row r="347" spans="1:7" x14ac:dyDescent="0.3">
      <c r="A347" s="374" t="s">
        <v>4783</v>
      </c>
      <c r="B347" s="374" t="s">
        <v>722</v>
      </c>
      <c r="C347" s="380"/>
      <c r="D347" s="380"/>
      <c r="E347" s="380"/>
      <c r="F347" s="380"/>
      <c r="G347" s="380"/>
    </row>
    <row r="348" spans="1:7" x14ac:dyDescent="0.3">
      <c r="A348" s="374" t="s">
        <v>679</v>
      </c>
      <c r="B348" s="378"/>
      <c r="C348" s="379"/>
      <c r="D348" s="379"/>
      <c r="E348" s="379"/>
      <c r="F348" s="379"/>
      <c r="G348" s="379"/>
    </row>
    <row r="350" spans="1:7" x14ac:dyDescent="0.3">
      <c r="A350" s="374" t="s">
        <v>351</v>
      </c>
      <c r="B350" s="378"/>
      <c r="C350" s="379"/>
      <c r="D350" s="379"/>
      <c r="E350" s="379"/>
      <c r="F350" s="379"/>
      <c r="G350" s="379"/>
    </row>
    <row r="351" spans="1:7" x14ac:dyDescent="0.3">
      <c r="A351" s="374" t="s">
        <v>4784</v>
      </c>
      <c r="B351" s="374" t="s">
        <v>800</v>
      </c>
      <c r="C351" s="379"/>
      <c r="D351" s="379"/>
      <c r="E351" s="379"/>
      <c r="F351" s="379"/>
      <c r="G351" s="379"/>
    </row>
    <row r="352" spans="1:7" x14ac:dyDescent="0.3">
      <c r="A352" s="374" t="s">
        <v>4785</v>
      </c>
      <c r="B352" s="374" t="s">
        <v>259</v>
      </c>
      <c r="C352" s="379"/>
      <c r="D352" s="379"/>
      <c r="E352" s="379"/>
      <c r="F352" s="379"/>
      <c r="G352" s="379"/>
    </row>
    <row r="353" spans="1:7" x14ac:dyDescent="0.3">
      <c r="A353" s="374" t="s">
        <v>4786</v>
      </c>
      <c r="B353" s="374" t="s">
        <v>53</v>
      </c>
      <c r="C353" s="379"/>
      <c r="D353" s="379"/>
      <c r="E353" s="379"/>
      <c r="F353" s="379"/>
      <c r="G353" s="379"/>
    </row>
    <row r="354" spans="1:7" x14ac:dyDescent="0.3">
      <c r="A354" s="374" t="s">
        <v>4787</v>
      </c>
      <c r="B354" s="374" t="s">
        <v>257</v>
      </c>
      <c r="C354" s="379"/>
      <c r="D354" s="379"/>
      <c r="E354" s="379"/>
      <c r="F354" s="379"/>
      <c r="G354" s="379"/>
    </row>
    <row r="355" spans="1:7" x14ac:dyDescent="0.3">
      <c r="A355" s="374" t="s">
        <v>4788</v>
      </c>
      <c r="B355" s="374" t="s">
        <v>588</v>
      </c>
      <c r="C355" s="379"/>
      <c r="D355" s="379"/>
      <c r="E355" s="379"/>
      <c r="F355" s="379"/>
      <c r="G355" s="379"/>
    </row>
    <row r="356" spans="1:7" x14ac:dyDescent="0.3">
      <c r="A356" s="374" t="s">
        <v>4789</v>
      </c>
      <c r="B356" s="374" t="s">
        <v>812</v>
      </c>
      <c r="C356" s="379"/>
      <c r="D356" s="379"/>
      <c r="E356" s="379"/>
      <c r="F356" s="379"/>
      <c r="G356" s="379"/>
    </row>
    <row r="357" spans="1:7" x14ac:dyDescent="0.3">
      <c r="A357" s="374" t="s">
        <v>4790</v>
      </c>
      <c r="B357" s="374" t="s">
        <v>592</v>
      </c>
      <c r="C357" s="379"/>
      <c r="D357" s="379"/>
      <c r="E357" s="379"/>
      <c r="F357" s="379"/>
      <c r="G357" s="379"/>
    </row>
    <row r="358" spans="1:7" x14ac:dyDescent="0.3">
      <c r="A358" s="374" t="s">
        <v>4791</v>
      </c>
      <c r="B358" s="374" t="s">
        <v>2747</v>
      </c>
      <c r="C358" s="379"/>
      <c r="D358" s="379"/>
      <c r="E358" s="379"/>
      <c r="F358" s="379"/>
      <c r="G358" s="379"/>
    </row>
    <row r="359" spans="1:7" x14ac:dyDescent="0.3">
      <c r="A359" s="374" t="s">
        <v>680</v>
      </c>
      <c r="B359" s="374" t="s">
        <v>616</v>
      </c>
      <c r="C359" s="379"/>
      <c r="D359" s="379"/>
      <c r="E359" s="379"/>
      <c r="F359" s="379"/>
      <c r="G359" s="379"/>
    </row>
    <row r="360" spans="1:7" x14ac:dyDescent="0.3">
      <c r="A360" s="374" t="s">
        <v>681</v>
      </c>
      <c r="B360" s="374" t="s">
        <v>682</v>
      </c>
      <c r="C360" s="379"/>
      <c r="D360" s="379"/>
      <c r="E360" s="379"/>
      <c r="F360" s="379"/>
      <c r="G360" s="379"/>
    </row>
    <row r="361" spans="1:7" x14ac:dyDescent="0.3">
      <c r="A361" s="374" t="s">
        <v>4792</v>
      </c>
      <c r="B361" s="374" t="s">
        <v>2749</v>
      </c>
      <c r="C361" s="379"/>
      <c r="D361" s="379"/>
      <c r="E361" s="379"/>
      <c r="F361" s="379"/>
      <c r="G361" s="379"/>
    </row>
    <row r="362" spans="1:7" x14ac:dyDescent="0.3">
      <c r="A362" s="374" t="s">
        <v>683</v>
      </c>
      <c r="B362" s="374" t="s">
        <v>44</v>
      </c>
      <c r="C362" s="379"/>
      <c r="D362" s="379"/>
      <c r="E362" s="379"/>
      <c r="F362" s="379"/>
      <c r="G362" s="379"/>
    </row>
    <row r="363" spans="1:7" x14ac:dyDescent="0.3">
      <c r="A363" s="374" t="s">
        <v>684</v>
      </c>
      <c r="B363" s="374" t="s">
        <v>685</v>
      </c>
      <c r="C363" s="379"/>
      <c r="D363" s="379"/>
      <c r="E363" s="379"/>
      <c r="F363" s="379"/>
      <c r="G363" s="379"/>
    </row>
    <row r="364" spans="1:7" x14ac:dyDescent="0.3">
      <c r="A364" s="374" t="s">
        <v>686</v>
      </c>
      <c r="B364" s="374" t="s">
        <v>687</v>
      </c>
      <c r="C364" s="379"/>
      <c r="D364" s="379"/>
      <c r="E364" s="379"/>
      <c r="F364" s="379"/>
      <c r="G364" s="379"/>
    </row>
    <row r="365" spans="1:7" x14ac:dyDescent="0.3">
      <c r="A365" s="374" t="s">
        <v>688</v>
      </c>
      <c r="B365" s="374" t="s">
        <v>183</v>
      </c>
      <c r="C365" s="379"/>
      <c r="D365" s="379"/>
      <c r="E365" s="379"/>
      <c r="F365" s="379"/>
      <c r="G365" s="379"/>
    </row>
    <row r="366" spans="1:7" x14ac:dyDescent="0.3">
      <c r="A366" s="374" t="s">
        <v>4793</v>
      </c>
      <c r="B366" s="374" t="s">
        <v>2766</v>
      </c>
      <c r="C366" s="379"/>
      <c r="D366" s="379"/>
      <c r="E366" s="379"/>
      <c r="F366" s="379"/>
      <c r="G366" s="379"/>
    </row>
    <row r="367" spans="1:7" x14ac:dyDescent="0.3">
      <c r="A367" s="374" t="s">
        <v>4794</v>
      </c>
      <c r="B367" s="374" t="s">
        <v>2773</v>
      </c>
      <c r="C367" s="379"/>
      <c r="D367" s="379"/>
      <c r="E367" s="379"/>
      <c r="F367" s="379"/>
      <c r="G367" s="379"/>
    </row>
    <row r="368" spans="1:7" x14ac:dyDescent="0.3">
      <c r="A368" s="374" t="s">
        <v>689</v>
      </c>
      <c r="B368" s="374" t="s">
        <v>690</v>
      </c>
      <c r="C368" s="379"/>
      <c r="D368" s="379"/>
      <c r="E368" s="379"/>
      <c r="F368" s="379"/>
      <c r="G368" s="379"/>
    </row>
    <row r="369" spans="1:7" x14ac:dyDescent="0.3">
      <c r="A369" s="374" t="s">
        <v>691</v>
      </c>
      <c r="B369" s="374" t="s">
        <v>692</v>
      </c>
      <c r="C369" s="379"/>
      <c r="D369" s="379"/>
      <c r="E369" s="379"/>
      <c r="F369" s="379"/>
      <c r="G369" s="379"/>
    </row>
    <row r="370" spans="1:7" x14ac:dyDescent="0.3">
      <c r="A370" s="374" t="s">
        <v>693</v>
      </c>
      <c r="B370" s="374" t="s">
        <v>694</v>
      </c>
      <c r="C370" s="379"/>
      <c r="D370" s="379"/>
      <c r="E370" s="379"/>
      <c r="F370" s="379"/>
      <c r="G370" s="379"/>
    </row>
    <row r="371" spans="1:7" x14ac:dyDescent="0.3">
      <c r="A371" s="374" t="s">
        <v>695</v>
      </c>
      <c r="B371" s="374" t="s">
        <v>262</v>
      </c>
      <c r="C371" s="379"/>
      <c r="D371" s="379"/>
      <c r="E371" s="379"/>
      <c r="F371" s="379"/>
      <c r="G371" s="379"/>
    </row>
    <row r="372" spans="1:7" x14ac:dyDescent="0.3">
      <c r="A372" s="374" t="s">
        <v>696</v>
      </c>
      <c r="B372" s="374" t="s">
        <v>697</v>
      </c>
      <c r="C372" s="379"/>
      <c r="D372" s="379"/>
      <c r="E372" s="379"/>
      <c r="F372" s="379"/>
      <c r="G372" s="379"/>
    </row>
    <row r="373" spans="1:7" x14ac:dyDescent="0.3">
      <c r="A373" s="374" t="s">
        <v>698</v>
      </c>
      <c r="B373" s="374" t="s">
        <v>55</v>
      </c>
      <c r="C373" s="379"/>
      <c r="D373" s="379"/>
      <c r="E373" s="379"/>
      <c r="F373" s="379"/>
      <c r="G373" s="379"/>
    </row>
    <row r="374" spans="1:7" x14ac:dyDescent="0.3">
      <c r="A374" s="374" t="s">
        <v>699</v>
      </c>
      <c r="B374" s="374" t="s">
        <v>569</v>
      </c>
      <c r="C374" s="379"/>
      <c r="D374" s="379"/>
      <c r="E374" s="379"/>
      <c r="F374" s="379"/>
      <c r="G374" s="379"/>
    </row>
    <row r="375" spans="1:7" x14ac:dyDescent="0.3">
      <c r="A375" s="374" t="s">
        <v>700</v>
      </c>
      <c r="B375" s="374" t="s">
        <v>571</v>
      </c>
      <c r="C375" s="379"/>
      <c r="D375" s="379"/>
      <c r="E375" s="379"/>
      <c r="F375" s="379"/>
      <c r="G375" s="379"/>
    </row>
    <row r="376" spans="1:7" x14ac:dyDescent="0.3">
      <c r="A376" s="374" t="s">
        <v>701</v>
      </c>
      <c r="B376" s="374" t="s">
        <v>702</v>
      </c>
      <c r="C376" s="379"/>
      <c r="D376" s="379"/>
      <c r="E376" s="379"/>
      <c r="F376" s="379"/>
      <c r="G376" s="379"/>
    </row>
    <row r="377" spans="1:7" x14ac:dyDescent="0.3">
      <c r="A377" s="374" t="s">
        <v>703</v>
      </c>
      <c r="B377" s="374" t="s">
        <v>607</v>
      </c>
      <c r="C377" s="379"/>
      <c r="D377" s="379"/>
      <c r="E377" s="379"/>
      <c r="F377" s="379"/>
      <c r="G377" s="379"/>
    </row>
    <row r="378" spans="1:7" x14ac:dyDescent="0.3">
      <c r="A378" s="374" t="s">
        <v>4795</v>
      </c>
      <c r="B378" s="374" t="s">
        <v>2789</v>
      </c>
      <c r="C378" s="379"/>
      <c r="D378" s="379"/>
      <c r="E378" s="379"/>
      <c r="F378" s="379"/>
      <c r="G378" s="379"/>
    </row>
    <row r="379" spans="1:7" x14ac:dyDescent="0.3">
      <c r="A379" s="374" t="s">
        <v>704</v>
      </c>
      <c r="B379" s="374" t="s">
        <v>705</v>
      </c>
      <c r="C379" s="379"/>
      <c r="D379" s="379"/>
      <c r="E379" s="379"/>
      <c r="F379" s="379"/>
      <c r="G379" s="379"/>
    </row>
    <row r="380" spans="1:7" x14ac:dyDescent="0.3">
      <c r="A380" s="374" t="s">
        <v>706</v>
      </c>
      <c r="B380" s="374" t="s">
        <v>707</v>
      </c>
      <c r="C380" s="379"/>
      <c r="D380" s="379"/>
      <c r="E380" s="379"/>
      <c r="F380" s="379"/>
      <c r="G380" s="379"/>
    </row>
    <row r="381" spans="1:7" x14ac:dyDescent="0.3">
      <c r="A381" s="374" t="s">
        <v>4796</v>
      </c>
      <c r="B381" s="374" t="s">
        <v>2791</v>
      </c>
      <c r="C381" s="379"/>
      <c r="D381" s="379"/>
      <c r="E381" s="379"/>
      <c r="F381" s="379"/>
      <c r="G381" s="379"/>
    </row>
    <row r="382" spans="1:7" x14ac:dyDescent="0.3">
      <c r="A382" s="374" t="s">
        <v>708</v>
      </c>
      <c r="B382" s="374" t="s">
        <v>709</v>
      </c>
      <c r="C382" s="379"/>
      <c r="D382" s="379"/>
      <c r="E382" s="379"/>
      <c r="F382" s="379"/>
      <c r="G382" s="379"/>
    </row>
    <row r="383" spans="1:7" x14ac:dyDescent="0.3">
      <c r="A383" s="374" t="s">
        <v>710</v>
      </c>
      <c r="B383" s="374" t="s">
        <v>261</v>
      </c>
      <c r="C383" s="379"/>
      <c r="D383" s="379"/>
      <c r="E383" s="379"/>
      <c r="F383" s="379"/>
      <c r="G383" s="379"/>
    </row>
    <row r="384" spans="1:7" x14ac:dyDescent="0.3">
      <c r="A384" s="374" t="s">
        <v>4797</v>
      </c>
      <c r="B384" s="374" t="s">
        <v>317</v>
      </c>
      <c r="C384" s="379"/>
      <c r="D384" s="379"/>
      <c r="E384" s="379"/>
      <c r="F384" s="379"/>
      <c r="G384" s="379"/>
    </row>
    <row r="385" spans="1:7" x14ac:dyDescent="0.3">
      <c r="A385" s="374" t="s">
        <v>4798</v>
      </c>
      <c r="B385" s="374" t="s">
        <v>2800</v>
      </c>
      <c r="C385" s="379"/>
      <c r="D385" s="379"/>
      <c r="E385" s="379"/>
      <c r="F385" s="379"/>
      <c r="G385" s="379"/>
    </row>
    <row r="386" spans="1:7" x14ac:dyDescent="0.3">
      <c r="A386" s="374" t="s">
        <v>4799</v>
      </c>
      <c r="B386" s="374" t="s">
        <v>920</v>
      </c>
      <c r="C386" s="379"/>
      <c r="D386" s="379"/>
      <c r="E386" s="379"/>
      <c r="F386" s="379"/>
      <c r="G386" s="379"/>
    </row>
    <row r="387" spans="1:7" x14ac:dyDescent="0.3">
      <c r="A387" s="374" t="s">
        <v>711</v>
      </c>
      <c r="B387" s="374" t="s">
        <v>573</v>
      </c>
      <c r="C387" s="379"/>
      <c r="D387" s="379"/>
      <c r="E387" s="379"/>
      <c r="F387" s="379"/>
      <c r="G387" s="379"/>
    </row>
    <row r="388" spans="1:7" x14ac:dyDescent="0.3">
      <c r="A388" s="374" t="s">
        <v>712</v>
      </c>
      <c r="B388" s="374" t="s">
        <v>713</v>
      </c>
      <c r="C388" s="379"/>
      <c r="D388" s="379"/>
      <c r="E388" s="379"/>
      <c r="F388" s="379"/>
      <c r="G388" s="379"/>
    </row>
    <row r="389" spans="1:7" x14ac:dyDescent="0.3">
      <c r="A389" s="374" t="s">
        <v>714</v>
      </c>
      <c r="B389" s="374" t="s">
        <v>575</v>
      </c>
      <c r="C389" s="379"/>
      <c r="D389" s="379"/>
      <c r="E389" s="379"/>
      <c r="F389" s="379"/>
      <c r="G389" s="379"/>
    </row>
    <row r="390" spans="1:7" x14ac:dyDescent="0.3">
      <c r="A390" s="374" t="s">
        <v>4800</v>
      </c>
      <c r="B390" s="374" t="s">
        <v>2807</v>
      </c>
      <c r="C390" s="379"/>
      <c r="D390" s="379"/>
      <c r="E390" s="379"/>
      <c r="F390" s="379"/>
      <c r="G390" s="379"/>
    </row>
    <row r="391" spans="1:7" x14ac:dyDescent="0.3">
      <c r="A391" s="374" t="s">
        <v>715</v>
      </c>
      <c r="B391" s="374" t="s">
        <v>716</v>
      </c>
      <c r="C391" s="379"/>
      <c r="D391" s="379"/>
      <c r="E391" s="379"/>
      <c r="F391" s="379"/>
      <c r="G391" s="379"/>
    </row>
    <row r="392" spans="1:7" x14ac:dyDescent="0.3">
      <c r="A392" s="374" t="s">
        <v>4801</v>
      </c>
      <c r="B392" s="374" t="s">
        <v>2809</v>
      </c>
      <c r="C392" s="379"/>
      <c r="D392" s="379"/>
      <c r="E392" s="379"/>
      <c r="F392" s="379"/>
      <c r="G392" s="379"/>
    </row>
    <row r="393" spans="1:7" x14ac:dyDescent="0.3">
      <c r="A393" s="374" t="s">
        <v>717</v>
      </c>
      <c r="B393" s="374" t="s">
        <v>718</v>
      </c>
      <c r="C393" s="379"/>
      <c r="D393" s="379"/>
      <c r="E393" s="379"/>
      <c r="F393" s="379"/>
      <c r="G393" s="379"/>
    </row>
    <row r="394" spans="1:7" x14ac:dyDescent="0.3">
      <c r="A394" s="374" t="s">
        <v>719</v>
      </c>
      <c r="B394" s="374" t="s">
        <v>720</v>
      </c>
      <c r="C394" s="379"/>
      <c r="D394" s="379"/>
      <c r="E394" s="379"/>
      <c r="F394" s="379"/>
      <c r="G394" s="379"/>
    </row>
    <row r="395" spans="1:7" x14ac:dyDescent="0.3">
      <c r="A395" s="374" t="s">
        <v>721</v>
      </c>
      <c r="B395" s="374" t="s">
        <v>722</v>
      </c>
      <c r="C395" s="379"/>
      <c r="D395" s="379"/>
      <c r="E395" s="379"/>
      <c r="F395" s="379"/>
      <c r="G395" s="379"/>
    </row>
    <row r="396" spans="1:7" x14ac:dyDescent="0.3">
      <c r="A396" s="374" t="s">
        <v>4802</v>
      </c>
      <c r="B396" s="374" t="s">
        <v>646</v>
      </c>
      <c r="C396" s="379"/>
      <c r="D396" s="379"/>
      <c r="E396" s="379"/>
      <c r="F396" s="379"/>
      <c r="G396" s="379"/>
    </row>
    <row r="397" spans="1:7" x14ac:dyDescent="0.3">
      <c r="A397" s="374" t="s">
        <v>4803</v>
      </c>
      <c r="B397" s="374" t="s">
        <v>2839</v>
      </c>
      <c r="C397" s="380"/>
      <c r="D397" s="380"/>
      <c r="E397" s="380"/>
      <c r="F397" s="380"/>
      <c r="G397" s="380"/>
    </row>
    <row r="398" spans="1:7" x14ac:dyDescent="0.3">
      <c r="A398" s="374" t="s">
        <v>723</v>
      </c>
      <c r="B398" s="378"/>
      <c r="C398" s="379"/>
      <c r="D398" s="379"/>
      <c r="E398" s="379"/>
      <c r="F398" s="379"/>
      <c r="G398" s="379"/>
    </row>
    <row r="400" spans="1:7" x14ac:dyDescent="0.3">
      <c r="A400" s="374" t="s">
        <v>2507</v>
      </c>
      <c r="B400" s="378"/>
      <c r="C400" s="379"/>
      <c r="D400" s="379"/>
      <c r="E400" s="379"/>
      <c r="F400" s="379"/>
      <c r="G400" s="379"/>
    </row>
    <row r="401" spans="1:7" x14ac:dyDescent="0.3">
      <c r="A401" s="374" t="s">
        <v>4804</v>
      </c>
      <c r="B401" s="374" t="s">
        <v>2667</v>
      </c>
      <c r="C401" s="379"/>
      <c r="D401" s="379"/>
      <c r="E401" s="379"/>
      <c r="F401" s="379"/>
      <c r="G401" s="379"/>
    </row>
    <row r="402" spans="1:7" x14ac:dyDescent="0.3">
      <c r="A402" s="374" t="s">
        <v>4805</v>
      </c>
      <c r="B402" s="374" t="s">
        <v>2669</v>
      </c>
      <c r="C402" s="379"/>
      <c r="D402" s="379"/>
      <c r="E402" s="379"/>
      <c r="F402" s="379"/>
      <c r="G402" s="379"/>
    </row>
    <row r="403" spans="1:7" x14ac:dyDescent="0.3">
      <c r="A403" s="374" t="s">
        <v>724</v>
      </c>
      <c r="B403" s="374" t="s">
        <v>725</v>
      </c>
      <c r="C403" s="379"/>
      <c r="D403" s="379"/>
      <c r="E403" s="379"/>
      <c r="F403" s="379"/>
      <c r="G403" s="379"/>
    </row>
    <row r="404" spans="1:7" x14ac:dyDescent="0.3">
      <c r="A404" s="374" t="s">
        <v>4806</v>
      </c>
      <c r="B404" s="374" t="s">
        <v>249</v>
      </c>
      <c r="C404" s="379"/>
      <c r="D404" s="379"/>
      <c r="E404" s="379"/>
      <c r="F404" s="379"/>
      <c r="G404" s="379"/>
    </row>
    <row r="405" spans="1:7" x14ac:dyDescent="0.3">
      <c r="A405" s="374" t="s">
        <v>726</v>
      </c>
      <c r="B405" s="374" t="s">
        <v>727</v>
      </c>
      <c r="C405" s="379"/>
      <c r="D405" s="379"/>
      <c r="E405" s="379"/>
      <c r="F405" s="379"/>
      <c r="G405" s="379"/>
    </row>
    <row r="406" spans="1:7" x14ac:dyDescent="0.3">
      <c r="A406" s="374" t="s">
        <v>728</v>
      </c>
      <c r="B406" s="374" t="s">
        <v>57</v>
      </c>
      <c r="C406" s="379"/>
      <c r="D406" s="379"/>
      <c r="E406" s="379"/>
      <c r="F406" s="379"/>
      <c r="G406" s="379"/>
    </row>
    <row r="407" spans="1:7" x14ac:dyDescent="0.3">
      <c r="A407" s="374" t="s">
        <v>729</v>
      </c>
      <c r="B407" s="374" t="s">
        <v>52</v>
      </c>
      <c r="C407" s="379"/>
      <c r="D407" s="379"/>
      <c r="E407" s="379"/>
      <c r="F407" s="379"/>
      <c r="G407" s="379"/>
    </row>
    <row r="408" spans="1:7" x14ac:dyDescent="0.3">
      <c r="A408" s="374" t="s">
        <v>730</v>
      </c>
      <c r="B408" s="374" t="s">
        <v>256</v>
      </c>
      <c r="C408" s="379"/>
      <c r="D408" s="379"/>
      <c r="E408" s="379"/>
      <c r="F408" s="379"/>
      <c r="G408" s="379"/>
    </row>
    <row r="409" spans="1:7" x14ac:dyDescent="0.3">
      <c r="A409" s="374" t="s">
        <v>731</v>
      </c>
      <c r="B409" s="374" t="s">
        <v>732</v>
      </c>
      <c r="C409" s="379"/>
      <c r="D409" s="379"/>
      <c r="E409" s="379"/>
      <c r="F409" s="379"/>
      <c r="G409" s="379"/>
    </row>
    <row r="410" spans="1:7" x14ac:dyDescent="0.3">
      <c r="A410" s="374" t="s">
        <v>733</v>
      </c>
      <c r="B410" s="374" t="s">
        <v>734</v>
      </c>
      <c r="C410" s="379"/>
      <c r="D410" s="379"/>
      <c r="E410" s="379"/>
      <c r="F410" s="379"/>
      <c r="G410" s="379"/>
    </row>
    <row r="411" spans="1:7" x14ac:dyDescent="0.3">
      <c r="A411" s="374" t="s">
        <v>4807</v>
      </c>
      <c r="B411" s="374" t="s">
        <v>2732</v>
      </c>
      <c r="C411" s="379"/>
      <c r="D411" s="379"/>
      <c r="E411" s="379"/>
      <c r="F411" s="379"/>
      <c r="G411" s="379"/>
    </row>
    <row r="412" spans="1:7" x14ac:dyDescent="0.3">
      <c r="A412" s="374" t="s">
        <v>735</v>
      </c>
      <c r="B412" s="374" t="s">
        <v>736</v>
      </c>
      <c r="C412" s="379"/>
      <c r="D412" s="379"/>
      <c r="E412" s="379"/>
      <c r="F412" s="379"/>
      <c r="G412" s="379"/>
    </row>
    <row r="413" spans="1:7" x14ac:dyDescent="0.3">
      <c r="A413" s="374" t="s">
        <v>737</v>
      </c>
      <c r="B413" s="374" t="s">
        <v>738</v>
      </c>
      <c r="C413" s="379"/>
      <c r="D413" s="379"/>
      <c r="E413" s="379"/>
      <c r="F413" s="379"/>
      <c r="G413" s="379"/>
    </row>
    <row r="414" spans="1:7" x14ac:dyDescent="0.3">
      <c r="A414" s="374" t="s">
        <v>739</v>
      </c>
      <c r="B414" s="374" t="s">
        <v>740</v>
      </c>
      <c r="C414" s="379"/>
      <c r="D414" s="379"/>
      <c r="E414" s="379"/>
      <c r="F414" s="379"/>
      <c r="G414" s="379"/>
    </row>
    <row r="415" spans="1:7" x14ac:dyDescent="0.3">
      <c r="A415" s="374" t="s">
        <v>741</v>
      </c>
      <c r="B415" s="374" t="s">
        <v>742</v>
      </c>
      <c r="C415" s="379"/>
      <c r="D415" s="379"/>
      <c r="E415" s="379"/>
      <c r="F415" s="379"/>
      <c r="G415" s="379"/>
    </row>
    <row r="416" spans="1:7" x14ac:dyDescent="0.3">
      <c r="A416" s="374" t="s">
        <v>743</v>
      </c>
      <c r="B416" s="374" t="s">
        <v>744</v>
      </c>
      <c r="C416" s="379"/>
      <c r="D416" s="379"/>
      <c r="E416" s="379"/>
      <c r="F416" s="379"/>
      <c r="G416" s="379"/>
    </row>
    <row r="417" spans="1:7" x14ac:dyDescent="0.3">
      <c r="A417" s="374" t="s">
        <v>4808</v>
      </c>
      <c r="B417" s="374" t="s">
        <v>804</v>
      </c>
      <c r="C417" s="379"/>
      <c r="D417" s="379"/>
      <c r="E417" s="379"/>
      <c r="F417" s="379"/>
      <c r="G417" s="379"/>
    </row>
    <row r="418" spans="1:7" x14ac:dyDescent="0.3">
      <c r="A418" s="374" t="s">
        <v>4809</v>
      </c>
      <c r="B418" s="374" t="s">
        <v>2738</v>
      </c>
      <c r="C418" s="379"/>
      <c r="D418" s="379"/>
      <c r="E418" s="379"/>
      <c r="F418" s="379"/>
      <c r="G418" s="379"/>
    </row>
    <row r="419" spans="1:7" x14ac:dyDescent="0.3">
      <c r="A419" s="374" t="s">
        <v>4810</v>
      </c>
      <c r="B419" s="374" t="s">
        <v>2740</v>
      </c>
      <c r="C419" s="379"/>
      <c r="D419" s="379"/>
      <c r="E419" s="379"/>
      <c r="F419" s="379"/>
      <c r="G419" s="379"/>
    </row>
    <row r="420" spans="1:7" x14ac:dyDescent="0.3">
      <c r="A420" s="374" t="s">
        <v>745</v>
      </c>
      <c r="B420" s="374" t="s">
        <v>746</v>
      </c>
      <c r="C420" s="379"/>
      <c r="D420" s="379"/>
      <c r="E420" s="379"/>
      <c r="F420" s="379"/>
      <c r="G420" s="379"/>
    </row>
    <row r="421" spans="1:7" x14ac:dyDescent="0.3">
      <c r="A421" s="374" t="s">
        <v>747</v>
      </c>
      <c r="B421" s="374" t="s">
        <v>259</v>
      </c>
      <c r="C421" s="379"/>
      <c r="D421" s="379"/>
      <c r="E421" s="379"/>
      <c r="F421" s="379"/>
      <c r="G421" s="379"/>
    </row>
    <row r="422" spans="1:7" x14ac:dyDescent="0.3">
      <c r="A422" s="374" t="s">
        <v>748</v>
      </c>
      <c r="B422" s="374" t="s">
        <v>53</v>
      </c>
      <c r="C422" s="379"/>
      <c r="D422" s="379"/>
      <c r="E422" s="379"/>
      <c r="F422" s="379"/>
      <c r="G422" s="379"/>
    </row>
    <row r="423" spans="1:7" x14ac:dyDescent="0.3">
      <c r="A423" s="374" t="s">
        <v>749</v>
      </c>
      <c r="B423" s="374" t="s">
        <v>628</v>
      </c>
      <c r="C423" s="379"/>
      <c r="D423" s="379"/>
      <c r="E423" s="379"/>
      <c r="F423" s="379"/>
      <c r="G423" s="379"/>
    </row>
    <row r="424" spans="1:7" x14ac:dyDescent="0.3">
      <c r="A424" s="374" t="s">
        <v>4811</v>
      </c>
      <c r="B424" s="374" t="s">
        <v>1639</v>
      </c>
      <c r="C424" s="379"/>
      <c r="D424" s="379"/>
      <c r="E424" s="379"/>
      <c r="F424" s="379"/>
      <c r="G424" s="379"/>
    </row>
    <row r="425" spans="1:7" x14ac:dyDescent="0.3">
      <c r="A425" s="374" t="s">
        <v>4812</v>
      </c>
      <c r="B425" s="374" t="s">
        <v>630</v>
      </c>
      <c r="C425" s="379"/>
      <c r="D425" s="379"/>
      <c r="E425" s="379"/>
      <c r="F425" s="379"/>
      <c r="G425" s="379"/>
    </row>
    <row r="426" spans="1:7" x14ac:dyDescent="0.3">
      <c r="A426" s="374" t="s">
        <v>750</v>
      </c>
      <c r="B426" s="374" t="s">
        <v>257</v>
      </c>
      <c r="C426" s="379"/>
      <c r="D426" s="379"/>
      <c r="E426" s="379"/>
      <c r="F426" s="379"/>
      <c r="G426" s="379"/>
    </row>
    <row r="427" spans="1:7" x14ac:dyDescent="0.3">
      <c r="A427" s="374" t="s">
        <v>4813</v>
      </c>
      <c r="B427" s="374" t="s">
        <v>2743</v>
      </c>
      <c r="C427" s="379"/>
      <c r="D427" s="379"/>
      <c r="E427" s="379"/>
      <c r="F427" s="379"/>
      <c r="G427" s="379"/>
    </row>
    <row r="428" spans="1:7" x14ac:dyDescent="0.3">
      <c r="A428" s="374" t="s">
        <v>751</v>
      </c>
      <c r="B428" s="374" t="s">
        <v>54</v>
      </c>
      <c r="C428" s="379"/>
      <c r="D428" s="379"/>
      <c r="E428" s="379"/>
      <c r="F428" s="379"/>
      <c r="G428" s="379"/>
    </row>
    <row r="429" spans="1:7" x14ac:dyDescent="0.3">
      <c r="A429" s="374" t="s">
        <v>752</v>
      </c>
      <c r="B429" s="374" t="s">
        <v>588</v>
      </c>
      <c r="C429" s="379"/>
      <c r="D429" s="379"/>
      <c r="E429" s="379"/>
      <c r="F429" s="379"/>
      <c r="G429" s="379"/>
    </row>
    <row r="430" spans="1:7" x14ac:dyDescent="0.3">
      <c r="A430" s="374" t="s">
        <v>753</v>
      </c>
      <c r="B430" s="374" t="s">
        <v>590</v>
      </c>
      <c r="C430" s="379"/>
      <c r="D430" s="379"/>
      <c r="E430" s="379"/>
      <c r="F430" s="379"/>
      <c r="G430" s="379"/>
    </row>
    <row r="431" spans="1:7" x14ac:dyDescent="0.3">
      <c r="A431" s="374" t="s">
        <v>754</v>
      </c>
      <c r="B431" s="374" t="s">
        <v>592</v>
      </c>
      <c r="C431" s="379"/>
      <c r="D431" s="379"/>
      <c r="E431" s="379"/>
      <c r="F431" s="379"/>
      <c r="G431" s="379"/>
    </row>
    <row r="432" spans="1:7" x14ac:dyDescent="0.3">
      <c r="A432" s="374" t="s">
        <v>4814</v>
      </c>
      <c r="B432" s="374" t="s">
        <v>637</v>
      </c>
      <c r="C432" s="379"/>
      <c r="D432" s="379"/>
      <c r="E432" s="379"/>
      <c r="F432" s="379"/>
      <c r="G432" s="379"/>
    </row>
    <row r="433" spans="1:7" x14ac:dyDescent="0.3">
      <c r="A433" s="374" t="s">
        <v>755</v>
      </c>
      <c r="B433" s="374" t="s">
        <v>563</v>
      </c>
      <c r="C433" s="379"/>
      <c r="D433" s="379"/>
      <c r="E433" s="379"/>
      <c r="F433" s="379"/>
      <c r="G433" s="379"/>
    </row>
    <row r="434" spans="1:7" x14ac:dyDescent="0.3">
      <c r="A434" s="374" t="s">
        <v>756</v>
      </c>
      <c r="B434" s="374" t="s">
        <v>595</v>
      </c>
      <c r="C434" s="379"/>
      <c r="D434" s="379"/>
      <c r="E434" s="379"/>
      <c r="F434" s="379"/>
      <c r="G434" s="379"/>
    </row>
    <row r="435" spans="1:7" x14ac:dyDescent="0.3">
      <c r="A435" s="374" t="s">
        <v>4815</v>
      </c>
      <c r="B435" s="374" t="s">
        <v>2745</v>
      </c>
      <c r="C435" s="379"/>
      <c r="D435" s="379"/>
      <c r="E435" s="379"/>
      <c r="F435" s="379"/>
      <c r="G435" s="379"/>
    </row>
    <row r="436" spans="1:7" x14ac:dyDescent="0.3">
      <c r="A436" s="374" t="s">
        <v>757</v>
      </c>
      <c r="B436" s="374" t="s">
        <v>682</v>
      </c>
      <c r="C436" s="379"/>
      <c r="D436" s="379"/>
      <c r="E436" s="379"/>
      <c r="F436" s="379"/>
      <c r="G436" s="379"/>
    </row>
    <row r="437" spans="1:7" x14ac:dyDescent="0.3">
      <c r="A437" s="374" t="s">
        <v>758</v>
      </c>
      <c r="B437" s="374" t="s">
        <v>759</v>
      </c>
      <c r="C437" s="379"/>
      <c r="D437" s="379"/>
      <c r="E437" s="379"/>
      <c r="F437" s="379"/>
      <c r="G437" s="379"/>
    </row>
    <row r="438" spans="1:7" x14ac:dyDescent="0.3">
      <c r="A438" s="374" t="s">
        <v>760</v>
      </c>
      <c r="B438" s="374" t="s">
        <v>761</v>
      </c>
      <c r="C438" s="379"/>
      <c r="D438" s="379"/>
      <c r="E438" s="379"/>
      <c r="F438" s="379"/>
      <c r="G438" s="379"/>
    </row>
    <row r="439" spans="1:7" x14ac:dyDescent="0.3">
      <c r="A439" s="374" t="s">
        <v>762</v>
      </c>
      <c r="B439" s="374" t="s">
        <v>763</v>
      </c>
      <c r="C439" s="379"/>
      <c r="D439" s="379"/>
      <c r="E439" s="379"/>
      <c r="F439" s="379"/>
      <c r="G439" s="379"/>
    </row>
    <row r="440" spans="1:7" x14ac:dyDescent="0.3">
      <c r="A440" s="374" t="s">
        <v>764</v>
      </c>
      <c r="B440" s="374" t="s">
        <v>765</v>
      </c>
      <c r="C440" s="379"/>
      <c r="D440" s="379"/>
      <c r="E440" s="379"/>
      <c r="F440" s="379"/>
      <c r="G440" s="379"/>
    </row>
    <row r="441" spans="1:7" x14ac:dyDescent="0.3">
      <c r="A441" s="374" t="s">
        <v>766</v>
      </c>
      <c r="B441" s="374" t="s">
        <v>258</v>
      </c>
      <c r="C441" s="379"/>
      <c r="D441" s="379"/>
      <c r="E441" s="379"/>
      <c r="F441" s="379"/>
      <c r="G441" s="379"/>
    </row>
    <row r="442" spans="1:7" x14ac:dyDescent="0.3">
      <c r="A442" s="374" t="s">
        <v>767</v>
      </c>
      <c r="B442" s="374" t="s">
        <v>685</v>
      </c>
      <c r="C442" s="379"/>
      <c r="D442" s="379"/>
      <c r="E442" s="379"/>
      <c r="F442" s="379"/>
      <c r="G442" s="379"/>
    </row>
    <row r="443" spans="1:7" x14ac:dyDescent="0.3">
      <c r="A443" s="374" t="s">
        <v>768</v>
      </c>
      <c r="B443" s="374" t="s">
        <v>769</v>
      </c>
      <c r="C443" s="379"/>
      <c r="D443" s="379"/>
      <c r="E443" s="379"/>
      <c r="F443" s="379"/>
      <c r="G443" s="379"/>
    </row>
    <row r="444" spans="1:7" x14ac:dyDescent="0.3">
      <c r="A444" s="374" t="s">
        <v>770</v>
      </c>
      <c r="B444" s="374" t="s">
        <v>183</v>
      </c>
      <c r="C444" s="379"/>
      <c r="D444" s="379"/>
      <c r="E444" s="379"/>
      <c r="F444" s="379"/>
      <c r="G444" s="379"/>
    </row>
    <row r="445" spans="1:7" x14ac:dyDescent="0.3">
      <c r="A445" s="374" t="s">
        <v>771</v>
      </c>
      <c r="B445" s="374" t="s">
        <v>772</v>
      </c>
      <c r="C445" s="379"/>
      <c r="D445" s="379"/>
      <c r="E445" s="379"/>
      <c r="F445" s="379"/>
      <c r="G445" s="379"/>
    </row>
    <row r="446" spans="1:7" x14ac:dyDescent="0.3">
      <c r="A446" s="374" t="s">
        <v>4816</v>
      </c>
      <c r="B446" s="374" t="s">
        <v>1625</v>
      </c>
      <c r="C446" s="379"/>
      <c r="D446" s="379"/>
      <c r="E446" s="379"/>
      <c r="F446" s="379"/>
      <c r="G446" s="379"/>
    </row>
    <row r="447" spans="1:7" x14ac:dyDescent="0.3">
      <c r="A447" s="374" t="s">
        <v>773</v>
      </c>
      <c r="B447" s="374" t="s">
        <v>262</v>
      </c>
      <c r="C447" s="379"/>
      <c r="D447" s="379"/>
      <c r="E447" s="379"/>
      <c r="F447" s="379"/>
      <c r="G447" s="379"/>
    </row>
    <row r="448" spans="1:7" x14ac:dyDescent="0.3">
      <c r="A448" s="374" t="s">
        <v>774</v>
      </c>
      <c r="B448" s="374" t="s">
        <v>697</v>
      </c>
      <c r="C448" s="379"/>
      <c r="D448" s="379"/>
      <c r="E448" s="379"/>
      <c r="F448" s="379"/>
      <c r="G448" s="379"/>
    </row>
    <row r="449" spans="1:7" x14ac:dyDescent="0.3">
      <c r="A449" s="374" t="s">
        <v>775</v>
      </c>
      <c r="B449" s="374" t="s">
        <v>55</v>
      </c>
      <c r="C449" s="379"/>
      <c r="D449" s="379"/>
      <c r="E449" s="379"/>
      <c r="F449" s="379"/>
      <c r="G449" s="379"/>
    </row>
    <row r="450" spans="1:7" x14ac:dyDescent="0.3">
      <c r="A450" s="374" t="s">
        <v>4817</v>
      </c>
      <c r="B450" s="374" t="s">
        <v>914</v>
      </c>
      <c r="C450" s="379"/>
      <c r="D450" s="379"/>
      <c r="E450" s="379"/>
      <c r="F450" s="379"/>
      <c r="G450" s="379"/>
    </row>
    <row r="451" spans="1:7" x14ac:dyDescent="0.3">
      <c r="A451" s="374" t="s">
        <v>776</v>
      </c>
      <c r="B451" s="374" t="s">
        <v>569</v>
      </c>
      <c r="C451" s="379"/>
      <c r="D451" s="379"/>
      <c r="E451" s="379"/>
      <c r="F451" s="379"/>
      <c r="G451" s="379"/>
    </row>
    <row r="452" spans="1:7" x14ac:dyDescent="0.3">
      <c r="A452" s="374" t="s">
        <v>777</v>
      </c>
      <c r="B452" s="374" t="s">
        <v>571</v>
      </c>
      <c r="C452" s="379"/>
      <c r="D452" s="379"/>
      <c r="E452" s="379"/>
      <c r="F452" s="379"/>
      <c r="G452" s="379"/>
    </row>
    <row r="453" spans="1:7" x14ac:dyDescent="0.3">
      <c r="A453" s="374" t="s">
        <v>778</v>
      </c>
      <c r="B453" s="374" t="s">
        <v>261</v>
      </c>
      <c r="C453" s="379"/>
      <c r="D453" s="379"/>
      <c r="E453" s="379"/>
      <c r="F453" s="379"/>
      <c r="G453" s="379"/>
    </row>
    <row r="454" spans="1:7" x14ac:dyDescent="0.3">
      <c r="A454" s="374" t="s">
        <v>4818</v>
      </c>
      <c r="B454" s="374" t="s">
        <v>330</v>
      </c>
      <c r="C454" s="379"/>
      <c r="D454" s="379"/>
      <c r="E454" s="379"/>
      <c r="F454" s="379"/>
      <c r="G454" s="379"/>
    </row>
    <row r="455" spans="1:7" x14ac:dyDescent="0.3">
      <c r="A455" s="374" t="s">
        <v>779</v>
      </c>
      <c r="B455" s="374" t="s">
        <v>317</v>
      </c>
      <c r="C455" s="379"/>
      <c r="D455" s="379"/>
      <c r="E455" s="379"/>
      <c r="F455" s="379"/>
      <c r="G455" s="379"/>
    </row>
    <row r="456" spans="1:7" x14ac:dyDescent="0.3">
      <c r="A456" s="374" t="s">
        <v>4819</v>
      </c>
      <c r="B456" s="374" t="s">
        <v>920</v>
      </c>
      <c r="C456" s="379"/>
      <c r="D456" s="379"/>
      <c r="E456" s="379"/>
      <c r="F456" s="379"/>
      <c r="G456" s="379"/>
    </row>
    <row r="457" spans="1:7" x14ac:dyDescent="0.3">
      <c r="A457" s="374" t="s">
        <v>780</v>
      </c>
      <c r="B457" s="374" t="s">
        <v>781</v>
      </c>
      <c r="C457" s="379"/>
      <c r="D457" s="379"/>
      <c r="E457" s="379"/>
      <c r="F457" s="379"/>
      <c r="G457" s="379"/>
    </row>
    <row r="458" spans="1:7" x14ac:dyDescent="0.3">
      <c r="A458" s="374" t="s">
        <v>782</v>
      </c>
      <c r="B458" s="374" t="s">
        <v>783</v>
      </c>
      <c r="C458" s="379"/>
      <c r="D458" s="379"/>
      <c r="E458" s="379"/>
      <c r="F458" s="379"/>
      <c r="G458" s="379"/>
    </row>
    <row r="459" spans="1:7" x14ac:dyDescent="0.3">
      <c r="A459" s="374" t="s">
        <v>784</v>
      </c>
      <c r="B459" s="374" t="s">
        <v>573</v>
      </c>
      <c r="C459" s="379"/>
      <c r="D459" s="379"/>
      <c r="E459" s="379"/>
      <c r="F459" s="379"/>
      <c r="G459" s="379"/>
    </row>
    <row r="460" spans="1:7" x14ac:dyDescent="0.3">
      <c r="A460" s="374" t="s">
        <v>785</v>
      </c>
      <c r="B460" s="374" t="s">
        <v>786</v>
      </c>
      <c r="C460" s="379"/>
      <c r="D460" s="379"/>
      <c r="E460" s="379"/>
      <c r="F460" s="379"/>
      <c r="G460" s="379"/>
    </row>
    <row r="461" spans="1:7" x14ac:dyDescent="0.3">
      <c r="A461" s="374" t="s">
        <v>4820</v>
      </c>
      <c r="B461" s="374" t="s">
        <v>713</v>
      </c>
      <c r="C461" s="379"/>
      <c r="D461" s="379"/>
      <c r="E461" s="379"/>
      <c r="F461" s="379"/>
      <c r="G461" s="379"/>
    </row>
    <row r="462" spans="1:7" x14ac:dyDescent="0.3">
      <c r="A462" s="374" t="s">
        <v>787</v>
      </c>
      <c r="B462" s="374" t="s">
        <v>575</v>
      </c>
      <c r="C462" s="379"/>
      <c r="D462" s="379"/>
      <c r="E462" s="379"/>
      <c r="F462" s="379"/>
      <c r="G462" s="379"/>
    </row>
    <row r="463" spans="1:7" x14ac:dyDescent="0.3">
      <c r="A463" s="374" t="s">
        <v>788</v>
      </c>
      <c r="B463" s="374" t="s">
        <v>789</v>
      </c>
      <c r="C463" s="379"/>
      <c r="D463" s="379"/>
      <c r="E463" s="379"/>
      <c r="F463" s="379"/>
      <c r="G463" s="379"/>
    </row>
    <row r="464" spans="1:7" x14ac:dyDescent="0.3">
      <c r="A464" s="374" t="s">
        <v>790</v>
      </c>
      <c r="B464" s="374" t="s">
        <v>791</v>
      </c>
      <c r="C464" s="379"/>
      <c r="D464" s="379"/>
      <c r="E464" s="379"/>
      <c r="F464" s="379"/>
      <c r="G464" s="379"/>
    </row>
    <row r="465" spans="1:7" x14ac:dyDescent="0.3">
      <c r="A465" s="374" t="s">
        <v>792</v>
      </c>
      <c r="B465" s="374" t="s">
        <v>722</v>
      </c>
      <c r="C465" s="379"/>
      <c r="D465" s="379"/>
      <c r="E465" s="379"/>
      <c r="F465" s="379"/>
      <c r="G465" s="379"/>
    </row>
    <row r="466" spans="1:7" x14ac:dyDescent="0.3">
      <c r="A466" s="374" t="s">
        <v>4821</v>
      </c>
      <c r="B466" s="374" t="s">
        <v>2814</v>
      </c>
      <c r="C466" s="379"/>
      <c r="D466" s="379"/>
      <c r="E466" s="379"/>
      <c r="F466" s="379"/>
      <c r="G466" s="379"/>
    </row>
    <row r="467" spans="1:7" x14ac:dyDescent="0.3">
      <c r="A467" s="374" t="s">
        <v>793</v>
      </c>
      <c r="B467" s="374" t="s">
        <v>794</v>
      </c>
      <c r="C467" s="379"/>
      <c r="D467" s="379"/>
      <c r="E467" s="379"/>
      <c r="F467" s="379"/>
      <c r="G467" s="379"/>
    </row>
    <row r="468" spans="1:7" x14ac:dyDescent="0.3">
      <c r="A468" s="374" t="s">
        <v>4822</v>
      </c>
      <c r="B468" s="374" t="s">
        <v>646</v>
      </c>
      <c r="C468" s="380"/>
      <c r="D468" s="380"/>
      <c r="E468" s="380"/>
      <c r="F468" s="380"/>
      <c r="G468" s="380"/>
    </row>
    <row r="469" spans="1:7" x14ac:dyDescent="0.3">
      <c r="A469" s="374" t="s">
        <v>2508</v>
      </c>
      <c r="B469" s="378"/>
      <c r="C469" s="379"/>
      <c r="D469" s="379"/>
      <c r="E469" s="379"/>
      <c r="F469" s="379"/>
      <c r="G469" s="379"/>
    </row>
    <row r="471" spans="1:7" x14ac:dyDescent="0.3">
      <c r="A471" s="374" t="s">
        <v>353</v>
      </c>
      <c r="B471" s="378"/>
      <c r="C471" s="379"/>
      <c r="D471" s="379"/>
      <c r="E471" s="379"/>
      <c r="F471" s="379"/>
      <c r="G471" s="379"/>
    </row>
    <row r="472" spans="1:7" x14ac:dyDescent="0.3">
      <c r="A472" s="374" t="s">
        <v>795</v>
      </c>
      <c r="B472" s="374" t="s">
        <v>180</v>
      </c>
      <c r="C472" s="379"/>
      <c r="D472" s="379"/>
      <c r="E472" s="379"/>
      <c r="F472" s="379"/>
      <c r="G472" s="379"/>
    </row>
    <row r="473" spans="1:7" x14ac:dyDescent="0.3">
      <c r="A473" s="374" t="s">
        <v>796</v>
      </c>
      <c r="B473" s="374" t="s">
        <v>51</v>
      </c>
      <c r="C473" s="379"/>
      <c r="D473" s="379"/>
      <c r="E473" s="379"/>
      <c r="F473" s="379"/>
      <c r="G473" s="379"/>
    </row>
    <row r="474" spans="1:7" x14ac:dyDescent="0.3">
      <c r="A474" s="374" t="s">
        <v>797</v>
      </c>
      <c r="B474" s="374" t="s">
        <v>181</v>
      </c>
      <c r="C474" s="379"/>
      <c r="D474" s="379"/>
      <c r="E474" s="379"/>
      <c r="F474" s="379"/>
      <c r="G474" s="379"/>
    </row>
    <row r="475" spans="1:7" x14ac:dyDescent="0.3">
      <c r="A475" s="374" t="s">
        <v>798</v>
      </c>
      <c r="B475" s="374" t="s">
        <v>580</v>
      </c>
      <c r="C475" s="379"/>
      <c r="D475" s="379"/>
      <c r="E475" s="379"/>
      <c r="F475" s="379"/>
      <c r="G475" s="379"/>
    </row>
    <row r="476" spans="1:7" x14ac:dyDescent="0.3">
      <c r="A476" s="374" t="s">
        <v>799</v>
      </c>
      <c r="B476" s="374" t="s">
        <v>800</v>
      </c>
      <c r="C476" s="379"/>
      <c r="D476" s="379"/>
      <c r="E476" s="379"/>
      <c r="F476" s="379"/>
      <c r="G476" s="379"/>
    </row>
    <row r="477" spans="1:7" x14ac:dyDescent="0.3">
      <c r="A477" s="374" t="s">
        <v>4823</v>
      </c>
      <c r="B477" s="374" t="s">
        <v>2671</v>
      </c>
      <c r="C477" s="379"/>
      <c r="D477" s="379"/>
      <c r="E477" s="379"/>
      <c r="F477" s="379"/>
      <c r="G477" s="379"/>
    </row>
    <row r="478" spans="1:7" x14ac:dyDescent="0.3">
      <c r="A478" s="374" t="s">
        <v>801</v>
      </c>
      <c r="B478" s="374" t="s">
        <v>725</v>
      </c>
      <c r="C478" s="379"/>
      <c r="D478" s="379"/>
      <c r="E478" s="379"/>
      <c r="F478" s="379"/>
      <c r="G478" s="379"/>
    </row>
    <row r="479" spans="1:7" x14ac:dyDescent="0.3">
      <c r="A479" s="374" t="s">
        <v>4824</v>
      </c>
      <c r="B479" s="374" t="s">
        <v>2686</v>
      </c>
      <c r="C479" s="379"/>
      <c r="D479" s="379"/>
      <c r="E479" s="379"/>
      <c r="F479" s="379"/>
      <c r="G479" s="379"/>
    </row>
    <row r="480" spans="1:7" x14ac:dyDescent="0.3">
      <c r="A480" s="374" t="s">
        <v>4825</v>
      </c>
      <c r="B480" s="374" t="s">
        <v>2702</v>
      </c>
      <c r="C480" s="379"/>
      <c r="D480" s="379"/>
      <c r="E480" s="379"/>
      <c r="F480" s="379"/>
      <c r="G480" s="379"/>
    </row>
    <row r="481" spans="1:7" x14ac:dyDescent="0.3">
      <c r="A481" s="374" t="s">
        <v>4826</v>
      </c>
      <c r="B481" s="374" t="s">
        <v>2704</v>
      </c>
      <c r="C481" s="379"/>
      <c r="D481" s="379"/>
      <c r="E481" s="379"/>
      <c r="F481" s="379"/>
      <c r="G481" s="379"/>
    </row>
    <row r="482" spans="1:7" x14ac:dyDescent="0.3">
      <c r="A482" s="374" t="s">
        <v>4827</v>
      </c>
      <c r="B482" s="374" t="s">
        <v>2716</v>
      </c>
      <c r="C482" s="379"/>
      <c r="D482" s="379"/>
      <c r="E482" s="379"/>
      <c r="F482" s="379"/>
      <c r="G482" s="379"/>
    </row>
    <row r="483" spans="1:7" x14ac:dyDescent="0.3">
      <c r="A483" s="374" t="s">
        <v>4828</v>
      </c>
      <c r="B483" s="374" t="s">
        <v>2718</v>
      </c>
      <c r="C483" s="379"/>
      <c r="D483" s="379"/>
      <c r="E483" s="379"/>
      <c r="F483" s="379"/>
      <c r="G483" s="379"/>
    </row>
    <row r="484" spans="1:7" x14ac:dyDescent="0.3">
      <c r="A484" s="374" t="s">
        <v>4829</v>
      </c>
      <c r="B484" s="374" t="s">
        <v>2720</v>
      </c>
      <c r="C484" s="379"/>
      <c r="D484" s="379"/>
      <c r="E484" s="379"/>
      <c r="F484" s="379"/>
      <c r="G484" s="379"/>
    </row>
    <row r="485" spans="1:7" x14ac:dyDescent="0.3">
      <c r="A485" s="374" t="s">
        <v>4830</v>
      </c>
      <c r="B485" s="374" t="s">
        <v>858</v>
      </c>
      <c r="C485" s="379"/>
      <c r="D485" s="379"/>
      <c r="E485" s="379"/>
      <c r="F485" s="379"/>
      <c r="G485" s="379"/>
    </row>
    <row r="486" spans="1:7" x14ac:dyDescent="0.3">
      <c r="A486" s="374" t="s">
        <v>4831</v>
      </c>
      <c r="B486" s="374" t="s">
        <v>2722</v>
      </c>
      <c r="C486" s="379"/>
      <c r="D486" s="379"/>
      <c r="E486" s="379"/>
      <c r="F486" s="379"/>
      <c r="G486" s="379"/>
    </row>
    <row r="487" spans="1:7" x14ac:dyDescent="0.3">
      <c r="A487" s="374" t="s">
        <v>4832</v>
      </c>
      <c r="B487" s="374" t="s">
        <v>2724</v>
      </c>
      <c r="C487" s="379"/>
      <c r="D487" s="379"/>
      <c r="E487" s="379"/>
      <c r="F487" s="379"/>
      <c r="G487" s="379"/>
    </row>
    <row r="488" spans="1:7" x14ac:dyDescent="0.3">
      <c r="A488" s="374" t="s">
        <v>4833</v>
      </c>
      <c r="B488" s="374" t="s">
        <v>2726</v>
      </c>
      <c r="C488" s="379"/>
      <c r="D488" s="379"/>
      <c r="E488" s="379"/>
      <c r="F488" s="379"/>
      <c r="G488" s="379"/>
    </row>
    <row r="489" spans="1:7" x14ac:dyDescent="0.3">
      <c r="A489" s="374" t="s">
        <v>4834</v>
      </c>
      <c r="B489" s="374" t="s">
        <v>2728</v>
      </c>
      <c r="C489" s="379"/>
      <c r="D489" s="379"/>
      <c r="E489" s="379"/>
      <c r="F489" s="379"/>
      <c r="G489" s="379"/>
    </row>
    <row r="490" spans="1:7" x14ac:dyDescent="0.3">
      <c r="A490" s="374" t="s">
        <v>4835</v>
      </c>
      <c r="B490" s="374" t="s">
        <v>2730</v>
      </c>
      <c r="C490" s="379"/>
      <c r="D490" s="379"/>
      <c r="E490" s="379"/>
      <c r="F490" s="379"/>
      <c r="G490" s="379"/>
    </row>
    <row r="491" spans="1:7" x14ac:dyDescent="0.3">
      <c r="A491" s="374" t="s">
        <v>802</v>
      </c>
      <c r="B491" s="374" t="s">
        <v>736</v>
      </c>
      <c r="C491" s="379"/>
      <c r="D491" s="379"/>
      <c r="E491" s="379"/>
      <c r="F491" s="379"/>
      <c r="G491" s="379"/>
    </row>
    <row r="492" spans="1:7" x14ac:dyDescent="0.3">
      <c r="A492" s="374" t="s">
        <v>803</v>
      </c>
      <c r="B492" s="374" t="s">
        <v>804</v>
      </c>
      <c r="C492" s="379"/>
      <c r="D492" s="379"/>
      <c r="E492" s="379"/>
      <c r="F492" s="379"/>
      <c r="G492" s="379"/>
    </row>
    <row r="493" spans="1:7" x14ac:dyDescent="0.3">
      <c r="A493" s="374" t="s">
        <v>805</v>
      </c>
      <c r="B493" s="374" t="s">
        <v>259</v>
      </c>
      <c r="C493" s="379"/>
      <c r="D493" s="379"/>
      <c r="E493" s="379"/>
      <c r="F493" s="379"/>
      <c r="G493" s="379"/>
    </row>
    <row r="494" spans="1:7" x14ac:dyDescent="0.3">
      <c r="A494" s="374" t="s">
        <v>806</v>
      </c>
      <c r="B494" s="374" t="s">
        <v>53</v>
      </c>
      <c r="C494" s="379"/>
      <c r="D494" s="379"/>
      <c r="E494" s="379"/>
      <c r="F494" s="379"/>
      <c r="G494" s="379"/>
    </row>
    <row r="495" spans="1:7" x14ac:dyDescent="0.3">
      <c r="A495" s="374" t="s">
        <v>807</v>
      </c>
      <c r="B495" s="374" t="s">
        <v>628</v>
      </c>
      <c r="C495" s="379"/>
      <c r="D495" s="379"/>
      <c r="E495" s="379"/>
      <c r="F495" s="379"/>
      <c r="G495" s="379"/>
    </row>
    <row r="496" spans="1:7" x14ac:dyDescent="0.3">
      <c r="A496" s="374" t="s">
        <v>4836</v>
      </c>
      <c r="B496" s="374" t="s">
        <v>1639</v>
      </c>
      <c r="C496" s="379"/>
      <c r="D496" s="379"/>
      <c r="E496" s="379"/>
      <c r="F496" s="379"/>
      <c r="G496" s="379"/>
    </row>
    <row r="497" spans="1:7" x14ac:dyDescent="0.3">
      <c r="A497" s="374" t="s">
        <v>4837</v>
      </c>
      <c r="B497" s="374" t="s">
        <v>630</v>
      </c>
      <c r="C497" s="379"/>
      <c r="D497" s="379"/>
      <c r="E497" s="379"/>
      <c r="F497" s="379"/>
      <c r="G497" s="379"/>
    </row>
    <row r="498" spans="1:7" x14ac:dyDescent="0.3">
      <c r="A498" s="374" t="s">
        <v>808</v>
      </c>
      <c r="B498" s="374" t="s">
        <v>257</v>
      </c>
      <c r="C498" s="379"/>
      <c r="D498" s="379"/>
      <c r="E498" s="379"/>
      <c r="F498" s="379"/>
      <c r="G498" s="379"/>
    </row>
    <row r="499" spans="1:7" x14ac:dyDescent="0.3">
      <c r="A499" s="374" t="s">
        <v>4838</v>
      </c>
      <c r="B499" s="374" t="s">
        <v>2743</v>
      </c>
      <c r="C499" s="379"/>
      <c r="D499" s="379"/>
      <c r="E499" s="379"/>
      <c r="F499" s="379"/>
      <c r="G499" s="379"/>
    </row>
    <row r="500" spans="1:7" x14ac:dyDescent="0.3">
      <c r="A500" s="374" t="s">
        <v>809</v>
      </c>
      <c r="B500" s="374" t="s">
        <v>54</v>
      </c>
      <c r="C500" s="379"/>
      <c r="D500" s="379"/>
      <c r="E500" s="379"/>
      <c r="F500" s="379"/>
      <c r="G500" s="379"/>
    </row>
    <row r="501" spans="1:7" x14ac:dyDescent="0.3">
      <c r="A501" s="374" t="s">
        <v>810</v>
      </c>
      <c r="B501" s="374" t="s">
        <v>588</v>
      </c>
      <c r="C501" s="379"/>
      <c r="D501" s="379"/>
      <c r="E501" s="379"/>
      <c r="F501" s="379"/>
      <c r="G501" s="379"/>
    </row>
    <row r="502" spans="1:7" x14ac:dyDescent="0.3">
      <c r="A502" s="374" t="s">
        <v>811</v>
      </c>
      <c r="B502" s="374" t="s">
        <v>812</v>
      </c>
      <c r="C502" s="379"/>
      <c r="D502" s="379"/>
      <c r="E502" s="379"/>
      <c r="F502" s="379"/>
      <c r="G502" s="379"/>
    </row>
    <row r="503" spans="1:7" x14ac:dyDescent="0.3">
      <c r="A503" s="374" t="s">
        <v>813</v>
      </c>
      <c r="B503" s="374" t="s">
        <v>592</v>
      </c>
      <c r="C503" s="379"/>
      <c r="D503" s="379"/>
      <c r="E503" s="379"/>
      <c r="F503" s="379"/>
      <c r="G503" s="379"/>
    </row>
    <row r="504" spans="1:7" x14ac:dyDescent="0.3">
      <c r="A504" s="374" t="s">
        <v>814</v>
      </c>
      <c r="B504" s="374" t="s">
        <v>637</v>
      </c>
      <c r="C504" s="379"/>
      <c r="D504" s="379"/>
      <c r="E504" s="379"/>
      <c r="F504" s="379"/>
      <c r="G504" s="379"/>
    </row>
    <row r="505" spans="1:7" x14ac:dyDescent="0.3">
      <c r="A505" s="374" t="s">
        <v>815</v>
      </c>
      <c r="B505" s="374" t="s">
        <v>563</v>
      </c>
      <c r="C505" s="379"/>
      <c r="D505" s="379"/>
      <c r="E505" s="379"/>
      <c r="F505" s="379"/>
      <c r="G505" s="379"/>
    </row>
    <row r="506" spans="1:7" x14ac:dyDescent="0.3">
      <c r="A506" s="374" t="s">
        <v>816</v>
      </c>
      <c r="B506" s="374" t="s">
        <v>595</v>
      </c>
      <c r="C506" s="379"/>
      <c r="D506" s="379"/>
      <c r="E506" s="379"/>
      <c r="F506" s="379"/>
      <c r="G506" s="379"/>
    </row>
    <row r="507" spans="1:7" x14ac:dyDescent="0.3">
      <c r="A507" s="374" t="s">
        <v>4839</v>
      </c>
      <c r="B507" s="374" t="s">
        <v>2745</v>
      </c>
      <c r="C507" s="379"/>
      <c r="D507" s="379"/>
      <c r="E507" s="379"/>
      <c r="F507" s="379"/>
      <c r="G507" s="379"/>
    </row>
    <row r="508" spans="1:7" x14ac:dyDescent="0.3">
      <c r="A508" s="374" t="s">
        <v>817</v>
      </c>
      <c r="B508" s="374" t="s">
        <v>682</v>
      </c>
      <c r="C508" s="379"/>
      <c r="D508" s="379"/>
      <c r="E508" s="379"/>
      <c r="F508" s="379"/>
      <c r="G508" s="379"/>
    </row>
    <row r="509" spans="1:7" x14ac:dyDescent="0.3">
      <c r="A509" s="374" t="s">
        <v>818</v>
      </c>
      <c r="B509" s="374" t="s">
        <v>761</v>
      </c>
      <c r="C509" s="379"/>
      <c r="D509" s="379"/>
      <c r="E509" s="379"/>
      <c r="F509" s="379"/>
      <c r="G509" s="379"/>
    </row>
    <row r="510" spans="1:7" x14ac:dyDescent="0.3">
      <c r="A510" s="374" t="s">
        <v>819</v>
      </c>
      <c r="B510" s="374" t="s">
        <v>765</v>
      </c>
      <c r="C510" s="379"/>
      <c r="D510" s="379"/>
      <c r="E510" s="379"/>
      <c r="F510" s="379"/>
      <c r="G510" s="379"/>
    </row>
    <row r="511" spans="1:7" x14ac:dyDescent="0.3">
      <c r="A511" s="374" t="s">
        <v>820</v>
      </c>
      <c r="B511" s="374" t="s">
        <v>258</v>
      </c>
      <c r="C511" s="379"/>
      <c r="D511" s="379"/>
      <c r="E511" s="379"/>
      <c r="F511" s="379"/>
      <c r="G511" s="379"/>
    </row>
    <row r="512" spans="1:7" x14ac:dyDescent="0.3">
      <c r="A512" s="374" t="s">
        <v>821</v>
      </c>
      <c r="B512" s="374" t="s">
        <v>685</v>
      </c>
      <c r="C512" s="379"/>
      <c r="D512" s="379"/>
      <c r="E512" s="379"/>
      <c r="F512" s="379"/>
      <c r="G512" s="379"/>
    </row>
    <row r="513" spans="1:7" x14ac:dyDescent="0.3">
      <c r="A513" s="374" t="s">
        <v>822</v>
      </c>
      <c r="B513" s="374" t="s">
        <v>183</v>
      </c>
      <c r="C513" s="379"/>
      <c r="D513" s="379"/>
      <c r="E513" s="379"/>
      <c r="F513" s="379"/>
      <c r="G513" s="379"/>
    </row>
    <row r="514" spans="1:7" x14ac:dyDescent="0.3">
      <c r="A514" s="374" t="s">
        <v>4840</v>
      </c>
      <c r="B514" s="374" t="s">
        <v>2770</v>
      </c>
      <c r="C514" s="379"/>
      <c r="D514" s="379"/>
      <c r="E514" s="379"/>
      <c r="F514" s="379"/>
      <c r="G514" s="379"/>
    </row>
    <row r="515" spans="1:7" x14ac:dyDescent="0.3">
      <c r="A515" s="374" t="s">
        <v>823</v>
      </c>
      <c r="B515" s="374" t="s">
        <v>824</v>
      </c>
      <c r="C515" s="379"/>
      <c r="D515" s="379"/>
      <c r="E515" s="379"/>
      <c r="F515" s="379"/>
      <c r="G515" s="379"/>
    </row>
    <row r="516" spans="1:7" x14ac:dyDescent="0.3">
      <c r="A516" s="374" t="s">
        <v>825</v>
      </c>
      <c r="B516" s="374" t="s">
        <v>600</v>
      </c>
      <c r="C516" s="379"/>
      <c r="D516" s="379"/>
      <c r="E516" s="379"/>
      <c r="F516" s="379"/>
      <c r="G516" s="379"/>
    </row>
    <row r="517" spans="1:7" x14ac:dyDescent="0.3">
      <c r="A517" s="374" t="s">
        <v>826</v>
      </c>
      <c r="B517" s="374" t="s">
        <v>262</v>
      </c>
      <c r="C517" s="379"/>
      <c r="D517" s="379"/>
      <c r="E517" s="379"/>
      <c r="F517" s="379"/>
      <c r="G517" s="379"/>
    </row>
    <row r="518" spans="1:7" x14ac:dyDescent="0.3">
      <c r="A518" s="374" t="s">
        <v>4841</v>
      </c>
      <c r="B518" s="374" t="s">
        <v>2785</v>
      </c>
      <c r="C518" s="379"/>
      <c r="D518" s="379"/>
      <c r="E518" s="379"/>
      <c r="F518" s="379"/>
      <c r="G518" s="379"/>
    </row>
    <row r="519" spans="1:7" x14ac:dyDescent="0.3">
      <c r="A519" s="374" t="s">
        <v>827</v>
      </c>
      <c r="B519" s="374" t="s">
        <v>697</v>
      </c>
      <c r="C519" s="379"/>
      <c r="D519" s="379"/>
      <c r="E519" s="379"/>
      <c r="F519" s="379"/>
      <c r="G519" s="379"/>
    </row>
    <row r="520" spans="1:7" x14ac:dyDescent="0.3">
      <c r="A520" s="374" t="s">
        <v>828</v>
      </c>
      <c r="B520" s="374" t="s">
        <v>55</v>
      </c>
      <c r="C520" s="379"/>
      <c r="D520" s="379"/>
      <c r="E520" s="379"/>
      <c r="F520" s="379"/>
      <c r="G520" s="379"/>
    </row>
    <row r="521" spans="1:7" x14ac:dyDescent="0.3">
      <c r="A521" s="374" t="s">
        <v>829</v>
      </c>
      <c r="B521" s="374" t="s">
        <v>830</v>
      </c>
      <c r="C521" s="379"/>
      <c r="D521" s="379"/>
      <c r="E521" s="379"/>
      <c r="F521" s="379"/>
      <c r="G521" s="379"/>
    </row>
    <row r="522" spans="1:7" x14ac:dyDescent="0.3">
      <c r="A522" s="374" t="s">
        <v>4842</v>
      </c>
      <c r="B522" s="374" t="s">
        <v>914</v>
      </c>
      <c r="C522" s="379"/>
      <c r="D522" s="379"/>
      <c r="E522" s="379"/>
      <c r="F522" s="379"/>
      <c r="G522" s="379"/>
    </row>
    <row r="523" spans="1:7" x14ac:dyDescent="0.3">
      <c r="A523" s="374" t="s">
        <v>831</v>
      </c>
      <c r="B523" s="374" t="s">
        <v>569</v>
      </c>
      <c r="C523" s="379"/>
      <c r="D523" s="379"/>
      <c r="E523" s="379"/>
      <c r="F523" s="379"/>
      <c r="G523" s="379"/>
    </row>
    <row r="524" spans="1:7" x14ac:dyDescent="0.3">
      <c r="A524" s="374" t="s">
        <v>832</v>
      </c>
      <c r="B524" s="374" t="s">
        <v>571</v>
      </c>
      <c r="C524" s="379"/>
      <c r="D524" s="379"/>
      <c r="E524" s="379"/>
      <c r="F524" s="379"/>
      <c r="G524" s="379"/>
    </row>
    <row r="525" spans="1:7" x14ac:dyDescent="0.3">
      <c r="A525" s="374" t="s">
        <v>833</v>
      </c>
      <c r="B525" s="374" t="s">
        <v>261</v>
      </c>
      <c r="C525" s="379"/>
      <c r="D525" s="379"/>
      <c r="E525" s="379"/>
      <c r="F525" s="379"/>
      <c r="G525" s="379"/>
    </row>
    <row r="526" spans="1:7" x14ac:dyDescent="0.3">
      <c r="A526" s="374" t="s">
        <v>834</v>
      </c>
      <c r="B526" s="374" t="s">
        <v>330</v>
      </c>
      <c r="C526" s="379"/>
      <c r="D526" s="379"/>
      <c r="E526" s="379"/>
      <c r="F526" s="379"/>
      <c r="G526" s="379"/>
    </row>
    <row r="527" spans="1:7" x14ac:dyDescent="0.3">
      <c r="A527" s="374" t="s">
        <v>835</v>
      </c>
      <c r="B527" s="374" t="s">
        <v>836</v>
      </c>
      <c r="C527" s="379"/>
      <c r="D527" s="379"/>
      <c r="E527" s="379"/>
      <c r="F527" s="379"/>
      <c r="G527" s="379"/>
    </row>
    <row r="528" spans="1:7" x14ac:dyDescent="0.3">
      <c r="A528" s="374" t="s">
        <v>837</v>
      </c>
      <c r="B528" s="374" t="s">
        <v>674</v>
      </c>
      <c r="C528" s="379"/>
      <c r="D528" s="379"/>
      <c r="E528" s="379"/>
      <c r="F528" s="379"/>
      <c r="G528" s="379"/>
    </row>
    <row r="529" spans="1:7" x14ac:dyDescent="0.3">
      <c r="A529" s="374" t="s">
        <v>838</v>
      </c>
      <c r="B529" s="374" t="s">
        <v>839</v>
      </c>
      <c r="C529" s="379"/>
      <c r="D529" s="379"/>
      <c r="E529" s="379"/>
      <c r="F529" s="379"/>
      <c r="G529" s="379"/>
    </row>
    <row r="530" spans="1:7" x14ac:dyDescent="0.3">
      <c r="A530" s="374" t="s">
        <v>840</v>
      </c>
      <c r="B530" s="374" t="s">
        <v>676</v>
      </c>
      <c r="C530" s="379"/>
      <c r="D530" s="379"/>
      <c r="E530" s="379"/>
      <c r="F530" s="379"/>
      <c r="G530" s="379"/>
    </row>
    <row r="531" spans="1:7" x14ac:dyDescent="0.3">
      <c r="A531" s="374" t="s">
        <v>841</v>
      </c>
      <c r="B531" s="374" t="s">
        <v>317</v>
      </c>
      <c r="C531" s="379"/>
      <c r="D531" s="379"/>
      <c r="E531" s="379"/>
      <c r="F531" s="379"/>
      <c r="G531" s="379"/>
    </row>
    <row r="532" spans="1:7" x14ac:dyDescent="0.3">
      <c r="A532" s="374" t="s">
        <v>842</v>
      </c>
      <c r="B532" s="374" t="s">
        <v>317</v>
      </c>
      <c r="C532" s="379"/>
      <c r="D532" s="379"/>
      <c r="E532" s="379"/>
      <c r="F532" s="379"/>
      <c r="G532" s="379"/>
    </row>
    <row r="533" spans="1:7" x14ac:dyDescent="0.3">
      <c r="A533" s="374" t="s">
        <v>4843</v>
      </c>
      <c r="B533" s="374" t="s">
        <v>1604</v>
      </c>
      <c r="C533" s="379"/>
      <c r="D533" s="379"/>
      <c r="E533" s="379"/>
      <c r="F533" s="379"/>
      <c r="G533" s="379"/>
    </row>
    <row r="534" spans="1:7" x14ac:dyDescent="0.3">
      <c r="A534" s="374" t="s">
        <v>4844</v>
      </c>
      <c r="B534" s="374" t="s">
        <v>920</v>
      </c>
      <c r="C534" s="379"/>
      <c r="D534" s="379"/>
      <c r="E534" s="379"/>
      <c r="F534" s="379"/>
      <c r="G534" s="379"/>
    </row>
    <row r="535" spans="1:7" x14ac:dyDescent="0.3">
      <c r="A535" s="374" t="s">
        <v>4845</v>
      </c>
      <c r="B535" s="374" t="s">
        <v>2802</v>
      </c>
      <c r="C535" s="379"/>
      <c r="D535" s="379"/>
      <c r="E535" s="379"/>
      <c r="F535" s="379"/>
      <c r="G535" s="379"/>
    </row>
    <row r="536" spans="1:7" x14ac:dyDescent="0.3">
      <c r="A536" s="374" t="s">
        <v>843</v>
      </c>
      <c r="B536" s="374" t="s">
        <v>573</v>
      </c>
      <c r="C536" s="379"/>
      <c r="D536" s="379"/>
      <c r="E536" s="379"/>
      <c r="F536" s="379"/>
      <c r="G536" s="379"/>
    </row>
    <row r="537" spans="1:7" x14ac:dyDescent="0.3">
      <c r="A537" s="374" t="s">
        <v>844</v>
      </c>
      <c r="B537" s="374" t="s">
        <v>575</v>
      </c>
      <c r="C537" s="379"/>
      <c r="D537" s="379"/>
      <c r="E537" s="379"/>
      <c r="F537" s="379"/>
      <c r="G537" s="379"/>
    </row>
    <row r="538" spans="1:7" x14ac:dyDescent="0.3">
      <c r="A538" s="374" t="s">
        <v>845</v>
      </c>
      <c r="B538" s="374" t="s">
        <v>789</v>
      </c>
      <c r="C538" s="379"/>
      <c r="D538" s="379"/>
      <c r="E538" s="379"/>
      <c r="F538" s="379"/>
      <c r="G538" s="379"/>
    </row>
    <row r="539" spans="1:7" x14ac:dyDescent="0.3">
      <c r="A539" s="374" t="s">
        <v>846</v>
      </c>
      <c r="B539" s="374" t="s">
        <v>501</v>
      </c>
      <c r="C539" s="379"/>
      <c r="D539" s="379"/>
      <c r="E539" s="379"/>
      <c r="F539" s="379"/>
      <c r="G539" s="379"/>
    </row>
    <row r="540" spans="1:7" x14ac:dyDescent="0.3">
      <c r="A540" s="374" t="s">
        <v>847</v>
      </c>
      <c r="B540" s="374" t="s">
        <v>848</v>
      </c>
      <c r="C540" s="379"/>
      <c r="D540" s="379"/>
      <c r="E540" s="379"/>
      <c r="F540" s="379"/>
      <c r="G540" s="379"/>
    </row>
    <row r="541" spans="1:7" x14ac:dyDescent="0.3">
      <c r="A541" s="374" t="s">
        <v>4846</v>
      </c>
      <c r="B541" s="374" t="s">
        <v>791</v>
      </c>
      <c r="C541" s="379"/>
      <c r="D541" s="379"/>
      <c r="E541" s="379"/>
      <c r="F541" s="379"/>
      <c r="G541" s="379"/>
    </row>
    <row r="542" spans="1:7" x14ac:dyDescent="0.3">
      <c r="A542" s="374" t="s">
        <v>4847</v>
      </c>
      <c r="B542" s="374" t="s">
        <v>2812</v>
      </c>
      <c r="C542" s="379"/>
      <c r="D542" s="379"/>
      <c r="E542" s="379"/>
      <c r="F542" s="379"/>
      <c r="G542" s="379"/>
    </row>
    <row r="543" spans="1:7" x14ac:dyDescent="0.3">
      <c r="A543" s="374" t="s">
        <v>849</v>
      </c>
      <c r="B543" s="374" t="s">
        <v>722</v>
      </c>
      <c r="C543" s="379"/>
      <c r="D543" s="379"/>
      <c r="E543" s="379"/>
      <c r="F543" s="379"/>
      <c r="G543" s="379"/>
    </row>
    <row r="544" spans="1:7" x14ac:dyDescent="0.3">
      <c r="A544" s="374" t="s">
        <v>4848</v>
      </c>
      <c r="B544" s="374" t="s">
        <v>794</v>
      </c>
      <c r="C544" s="379"/>
      <c r="D544" s="379"/>
      <c r="E544" s="379"/>
      <c r="F544" s="379"/>
      <c r="G544" s="379"/>
    </row>
    <row r="545" spans="1:7" x14ac:dyDescent="0.3">
      <c r="A545" s="374" t="s">
        <v>850</v>
      </c>
      <c r="B545" s="374" t="s">
        <v>851</v>
      </c>
      <c r="C545" s="379"/>
      <c r="D545" s="379"/>
      <c r="E545" s="379"/>
      <c r="F545" s="379"/>
      <c r="G545" s="379"/>
    </row>
    <row r="546" spans="1:7" x14ac:dyDescent="0.3">
      <c r="A546" s="374" t="s">
        <v>852</v>
      </c>
      <c r="B546" s="374" t="s">
        <v>853</v>
      </c>
      <c r="C546" s="379"/>
      <c r="D546" s="379"/>
      <c r="E546" s="379"/>
      <c r="F546" s="379"/>
      <c r="G546" s="379"/>
    </row>
    <row r="547" spans="1:7" x14ac:dyDescent="0.3">
      <c r="A547" s="374" t="s">
        <v>4849</v>
      </c>
      <c r="B547" s="374" t="s">
        <v>2818</v>
      </c>
      <c r="C547" s="380"/>
      <c r="D547" s="380"/>
      <c r="E547" s="380"/>
      <c r="F547" s="380"/>
      <c r="G547" s="380"/>
    </row>
    <row r="548" spans="1:7" x14ac:dyDescent="0.3">
      <c r="A548" s="374" t="s">
        <v>854</v>
      </c>
      <c r="B548" s="378"/>
      <c r="C548" s="379"/>
      <c r="D548" s="379"/>
      <c r="E548" s="379"/>
      <c r="F548" s="379"/>
      <c r="G548" s="379"/>
    </row>
    <row r="550" spans="1:7" x14ac:dyDescent="0.3">
      <c r="A550" s="374" t="s">
        <v>2509</v>
      </c>
      <c r="B550" s="378"/>
      <c r="C550" s="379"/>
      <c r="D550" s="379"/>
      <c r="E550" s="379"/>
      <c r="F550" s="379"/>
      <c r="G550" s="379"/>
    </row>
    <row r="551" spans="1:7" x14ac:dyDescent="0.3">
      <c r="A551" s="374" t="s">
        <v>855</v>
      </c>
      <c r="B551" s="374" t="s">
        <v>180</v>
      </c>
      <c r="C551" s="379"/>
      <c r="D551" s="379"/>
      <c r="E551" s="379"/>
      <c r="F551" s="379"/>
      <c r="G551" s="379"/>
    </row>
    <row r="552" spans="1:7" x14ac:dyDescent="0.3">
      <c r="A552" s="374" t="s">
        <v>856</v>
      </c>
      <c r="B552" s="374" t="s">
        <v>51</v>
      </c>
      <c r="C552" s="379"/>
      <c r="D552" s="379"/>
      <c r="E552" s="379"/>
      <c r="F552" s="379"/>
      <c r="G552" s="379"/>
    </row>
    <row r="553" spans="1:7" x14ac:dyDescent="0.3">
      <c r="A553" s="374" t="s">
        <v>4850</v>
      </c>
      <c r="B553" s="374" t="s">
        <v>181</v>
      </c>
      <c r="C553" s="379"/>
      <c r="D553" s="379"/>
      <c r="E553" s="379"/>
      <c r="F553" s="379"/>
      <c r="G553" s="379"/>
    </row>
    <row r="554" spans="1:7" x14ac:dyDescent="0.3">
      <c r="A554" s="374" t="s">
        <v>4851</v>
      </c>
      <c r="B554" s="374" t="s">
        <v>580</v>
      </c>
      <c r="C554" s="379"/>
      <c r="D554" s="379"/>
      <c r="E554" s="379"/>
      <c r="F554" s="379"/>
      <c r="G554" s="379"/>
    </row>
    <row r="555" spans="1:7" x14ac:dyDescent="0.3">
      <c r="A555" s="374" t="s">
        <v>4852</v>
      </c>
      <c r="B555" s="374" t="s">
        <v>2688</v>
      </c>
      <c r="C555" s="379"/>
      <c r="D555" s="379"/>
      <c r="E555" s="379"/>
      <c r="F555" s="379"/>
      <c r="G555" s="379"/>
    </row>
    <row r="556" spans="1:7" x14ac:dyDescent="0.3">
      <c r="A556" s="374" t="s">
        <v>4853</v>
      </c>
      <c r="B556" s="374" t="s">
        <v>2714</v>
      </c>
      <c r="C556" s="379"/>
      <c r="D556" s="379"/>
      <c r="E556" s="379"/>
      <c r="F556" s="379"/>
      <c r="G556" s="379"/>
    </row>
    <row r="557" spans="1:7" x14ac:dyDescent="0.3">
      <c r="A557" s="374" t="s">
        <v>4854</v>
      </c>
      <c r="B557" s="374" t="s">
        <v>2720</v>
      </c>
      <c r="C557" s="379"/>
      <c r="D557" s="379"/>
      <c r="E557" s="379"/>
      <c r="F557" s="379"/>
      <c r="G557" s="379"/>
    </row>
    <row r="558" spans="1:7" x14ac:dyDescent="0.3">
      <c r="A558" s="374" t="s">
        <v>857</v>
      </c>
      <c r="B558" s="374" t="s">
        <v>858</v>
      </c>
      <c r="C558" s="379"/>
      <c r="D558" s="379"/>
      <c r="E558" s="379"/>
      <c r="F558" s="379"/>
      <c r="G558" s="379"/>
    </row>
    <row r="559" spans="1:7" x14ac:dyDescent="0.3">
      <c r="A559" s="374" t="s">
        <v>4855</v>
      </c>
      <c r="B559" s="374" t="s">
        <v>2734</v>
      </c>
      <c r="C559" s="379"/>
      <c r="D559" s="379"/>
      <c r="E559" s="379"/>
      <c r="F559" s="379"/>
      <c r="G559" s="379"/>
    </row>
    <row r="560" spans="1:7" x14ac:dyDescent="0.3">
      <c r="A560" s="374" t="s">
        <v>4856</v>
      </c>
      <c r="B560" s="374" t="s">
        <v>582</v>
      </c>
      <c r="C560" s="379"/>
      <c r="D560" s="379"/>
      <c r="E560" s="379"/>
      <c r="F560" s="379"/>
      <c r="G560" s="379"/>
    </row>
    <row r="561" spans="1:7" x14ac:dyDescent="0.3">
      <c r="A561" s="374" t="s">
        <v>859</v>
      </c>
      <c r="B561" s="374" t="s">
        <v>259</v>
      </c>
      <c r="C561" s="379"/>
      <c r="D561" s="379"/>
      <c r="E561" s="379"/>
      <c r="F561" s="379"/>
      <c r="G561" s="379"/>
    </row>
    <row r="562" spans="1:7" x14ac:dyDescent="0.3">
      <c r="A562" s="374" t="s">
        <v>860</v>
      </c>
      <c r="B562" s="374" t="s">
        <v>53</v>
      </c>
      <c r="C562" s="379"/>
      <c r="D562" s="379"/>
      <c r="E562" s="379"/>
      <c r="F562" s="379"/>
      <c r="G562" s="379"/>
    </row>
    <row r="563" spans="1:7" x14ac:dyDescent="0.3">
      <c r="A563" s="374" t="s">
        <v>861</v>
      </c>
      <c r="B563" s="374" t="s">
        <v>628</v>
      </c>
      <c r="C563" s="379"/>
      <c r="D563" s="379"/>
      <c r="E563" s="379"/>
      <c r="F563" s="379"/>
      <c r="G563" s="379"/>
    </row>
    <row r="564" spans="1:7" x14ac:dyDescent="0.3">
      <c r="A564" s="374" t="s">
        <v>4857</v>
      </c>
      <c r="B564" s="374" t="s">
        <v>1639</v>
      </c>
      <c r="C564" s="379"/>
      <c r="D564" s="379"/>
      <c r="E564" s="379"/>
      <c r="F564" s="379"/>
      <c r="G564" s="379"/>
    </row>
    <row r="565" spans="1:7" x14ac:dyDescent="0.3">
      <c r="A565" s="374" t="s">
        <v>4858</v>
      </c>
      <c r="B565" s="374" t="s">
        <v>630</v>
      </c>
      <c r="C565" s="379"/>
      <c r="D565" s="379"/>
      <c r="E565" s="379"/>
      <c r="F565" s="379"/>
      <c r="G565" s="379"/>
    </row>
    <row r="566" spans="1:7" x14ac:dyDescent="0.3">
      <c r="A566" s="374" t="s">
        <v>862</v>
      </c>
      <c r="B566" s="374" t="s">
        <v>257</v>
      </c>
      <c r="C566" s="379"/>
      <c r="D566" s="379"/>
      <c r="E566" s="379"/>
      <c r="F566" s="379"/>
      <c r="G566" s="379"/>
    </row>
    <row r="567" spans="1:7" x14ac:dyDescent="0.3">
      <c r="A567" s="374" t="s">
        <v>4859</v>
      </c>
      <c r="B567" s="374" t="s">
        <v>2743</v>
      </c>
      <c r="C567" s="379"/>
      <c r="D567" s="379"/>
      <c r="E567" s="379"/>
      <c r="F567" s="379"/>
      <c r="G567" s="379"/>
    </row>
    <row r="568" spans="1:7" x14ac:dyDescent="0.3">
      <c r="A568" s="374" t="s">
        <v>863</v>
      </c>
      <c r="B568" s="374" t="s">
        <v>54</v>
      </c>
      <c r="C568" s="379"/>
      <c r="D568" s="379"/>
      <c r="E568" s="379"/>
      <c r="F568" s="379"/>
      <c r="G568" s="379"/>
    </row>
    <row r="569" spans="1:7" x14ac:dyDescent="0.3">
      <c r="A569" s="374" t="s">
        <v>864</v>
      </c>
      <c r="B569" s="374" t="s">
        <v>588</v>
      </c>
      <c r="C569" s="379"/>
      <c r="D569" s="379"/>
      <c r="E569" s="379"/>
      <c r="F569" s="379"/>
      <c r="G569" s="379"/>
    </row>
    <row r="570" spans="1:7" x14ac:dyDescent="0.3">
      <c r="A570" s="374" t="s">
        <v>865</v>
      </c>
      <c r="B570" s="374" t="s">
        <v>812</v>
      </c>
      <c r="C570" s="379"/>
      <c r="D570" s="379"/>
      <c r="E570" s="379"/>
      <c r="F570" s="379"/>
      <c r="G570" s="379"/>
    </row>
    <row r="571" spans="1:7" x14ac:dyDescent="0.3">
      <c r="A571" s="374" t="s">
        <v>866</v>
      </c>
      <c r="B571" s="374" t="s">
        <v>592</v>
      </c>
      <c r="C571" s="379"/>
      <c r="D571" s="379"/>
      <c r="E571" s="379"/>
      <c r="F571" s="379"/>
      <c r="G571" s="379"/>
    </row>
    <row r="572" spans="1:7" x14ac:dyDescent="0.3">
      <c r="A572" s="374" t="s">
        <v>4860</v>
      </c>
      <c r="B572" s="374" t="s">
        <v>637</v>
      </c>
      <c r="C572" s="379"/>
      <c r="D572" s="379"/>
      <c r="E572" s="379"/>
      <c r="F572" s="379"/>
      <c r="G572" s="379"/>
    </row>
    <row r="573" spans="1:7" x14ac:dyDescent="0.3">
      <c r="A573" s="374" t="s">
        <v>4861</v>
      </c>
      <c r="B573" s="374" t="s">
        <v>563</v>
      </c>
      <c r="C573" s="379"/>
      <c r="D573" s="379"/>
      <c r="E573" s="379"/>
      <c r="F573" s="379"/>
      <c r="G573" s="379"/>
    </row>
    <row r="574" spans="1:7" x14ac:dyDescent="0.3">
      <c r="A574" s="374" t="s">
        <v>867</v>
      </c>
      <c r="B574" s="374" t="s">
        <v>595</v>
      </c>
      <c r="C574" s="379"/>
      <c r="D574" s="379"/>
      <c r="E574" s="379"/>
      <c r="F574" s="379"/>
      <c r="G574" s="379"/>
    </row>
    <row r="575" spans="1:7" x14ac:dyDescent="0.3">
      <c r="A575" s="374" t="s">
        <v>4862</v>
      </c>
      <c r="B575" s="374" t="s">
        <v>2745</v>
      </c>
      <c r="C575" s="379"/>
      <c r="D575" s="379"/>
      <c r="E575" s="379"/>
      <c r="F575" s="379"/>
      <c r="G575" s="379"/>
    </row>
    <row r="576" spans="1:7" x14ac:dyDescent="0.3">
      <c r="A576" s="374" t="s">
        <v>4863</v>
      </c>
      <c r="B576" s="374" t="s">
        <v>761</v>
      </c>
      <c r="C576" s="379"/>
      <c r="D576" s="379"/>
      <c r="E576" s="379"/>
      <c r="F576" s="379"/>
      <c r="G576" s="379"/>
    </row>
    <row r="577" spans="1:7" x14ac:dyDescent="0.3">
      <c r="A577" s="374" t="s">
        <v>868</v>
      </c>
      <c r="B577" s="374" t="s">
        <v>258</v>
      </c>
      <c r="C577" s="379"/>
      <c r="D577" s="379"/>
      <c r="E577" s="379"/>
      <c r="F577" s="379"/>
      <c r="G577" s="379"/>
    </row>
    <row r="578" spans="1:7" x14ac:dyDescent="0.3">
      <c r="A578" s="374" t="s">
        <v>869</v>
      </c>
      <c r="B578" s="374" t="s">
        <v>183</v>
      </c>
      <c r="C578" s="379"/>
      <c r="D578" s="379"/>
      <c r="E578" s="379"/>
      <c r="F578" s="379"/>
      <c r="G578" s="379"/>
    </row>
    <row r="579" spans="1:7" x14ac:dyDescent="0.3">
      <c r="A579" s="374" t="s">
        <v>870</v>
      </c>
      <c r="B579" s="374" t="s">
        <v>871</v>
      </c>
      <c r="C579" s="379"/>
      <c r="D579" s="379"/>
      <c r="E579" s="379"/>
      <c r="F579" s="379"/>
      <c r="G579" s="379"/>
    </row>
    <row r="580" spans="1:7" x14ac:dyDescent="0.3">
      <c r="A580" s="374" t="s">
        <v>872</v>
      </c>
      <c r="B580" s="374" t="s">
        <v>873</v>
      </c>
      <c r="C580" s="379"/>
      <c r="D580" s="379"/>
      <c r="E580" s="379"/>
      <c r="F580" s="379"/>
      <c r="G580" s="379"/>
    </row>
    <row r="581" spans="1:7" x14ac:dyDescent="0.3">
      <c r="A581" s="374" t="s">
        <v>4864</v>
      </c>
      <c r="B581" s="374" t="s">
        <v>2762</v>
      </c>
      <c r="C581" s="379"/>
      <c r="D581" s="379"/>
      <c r="E581" s="379"/>
      <c r="F581" s="379"/>
      <c r="G581" s="379"/>
    </row>
    <row r="582" spans="1:7" x14ac:dyDescent="0.3">
      <c r="A582" s="374" t="s">
        <v>874</v>
      </c>
      <c r="B582" s="374" t="s">
        <v>875</v>
      </c>
      <c r="C582" s="379"/>
      <c r="D582" s="379"/>
      <c r="E582" s="379"/>
      <c r="F582" s="379"/>
      <c r="G582" s="379"/>
    </row>
    <row r="583" spans="1:7" x14ac:dyDescent="0.3">
      <c r="A583" s="374" t="s">
        <v>4865</v>
      </c>
      <c r="B583" s="374" t="s">
        <v>2775</v>
      </c>
      <c r="C583" s="379"/>
      <c r="D583" s="379"/>
      <c r="E583" s="379"/>
      <c r="F583" s="379"/>
      <c r="G583" s="379"/>
    </row>
    <row r="584" spans="1:7" x14ac:dyDescent="0.3">
      <c r="A584" s="374" t="s">
        <v>4866</v>
      </c>
      <c r="B584" s="374" t="s">
        <v>2777</v>
      </c>
      <c r="C584" s="379"/>
      <c r="D584" s="379"/>
      <c r="E584" s="379"/>
      <c r="F584" s="379"/>
      <c r="G584" s="379"/>
    </row>
    <row r="585" spans="1:7" x14ac:dyDescent="0.3">
      <c r="A585" s="374" t="s">
        <v>4867</v>
      </c>
      <c r="B585" s="374" t="s">
        <v>262</v>
      </c>
      <c r="C585" s="379"/>
      <c r="D585" s="379"/>
      <c r="E585" s="379"/>
      <c r="F585" s="379"/>
      <c r="G585" s="379"/>
    </row>
    <row r="586" spans="1:7" x14ac:dyDescent="0.3">
      <c r="A586" s="374" t="s">
        <v>4868</v>
      </c>
      <c r="B586" s="374" t="s">
        <v>55</v>
      </c>
      <c r="C586" s="379"/>
      <c r="D586" s="379"/>
      <c r="E586" s="379"/>
      <c r="F586" s="379"/>
      <c r="G586" s="379"/>
    </row>
    <row r="587" spans="1:7" x14ac:dyDescent="0.3">
      <c r="A587" s="374" t="s">
        <v>4869</v>
      </c>
      <c r="B587" s="374" t="s">
        <v>914</v>
      </c>
      <c r="C587" s="379"/>
      <c r="D587" s="379"/>
      <c r="E587" s="379"/>
      <c r="F587" s="379"/>
      <c r="G587" s="379"/>
    </row>
    <row r="588" spans="1:7" x14ac:dyDescent="0.3">
      <c r="A588" s="374" t="s">
        <v>876</v>
      </c>
      <c r="B588" s="374" t="s">
        <v>569</v>
      </c>
      <c r="C588" s="379"/>
      <c r="D588" s="379"/>
      <c r="E588" s="379"/>
      <c r="F588" s="379"/>
      <c r="G588" s="379"/>
    </row>
    <row r="589" spans="1:7" x14ac:dyDescent="0.3">
      <c r="A589" s="374" t="s">
        <v>877</v>
      </c>
      <c r="B589" s="374" t="s">
        <v>571</v>
      </c>
      <c r="C589" s="379"/>
      <c r="D589" s="379"/>
      <c r="E589" s="379"/>
      <c r="F589" s="379"/>
      <c r="G589" s="379"/>
    </row>
    <row r="590" spans="1:7" x14ac:dyDescent="0.3">
      <c r="A590" s="374" t="s">
        <v>878</v>
      </c>
      <c r="B590" s="374" t="s">
        <v>573</v>
      </c>
      <c r="C590" s="379"/>
      <c r="D590" s="379"/>
      <c r="E590" s="379"/>
      <c r="F590" s="379"/>
      <c r="G590" s="379"/>
    </row>
    <row r="591" spans="1:7" x14ac:dyDescent="0.3">
      <c r="A591" s="374" t="s">
        <v>879</v>
      </c>
      <c r="B591" s="374" t="s">
        <v>575</v>
      </c>
      <c r="C591" s="379"/>
      <c r="D591" s="379"/>
      <c r="E591" s="379"/>
      <c r="F591" s="379"/>
      <c r="G591" s="379"/>
    </row>
    <row r="592" spans="1:7" x14ac:dyDescent="0.3">
      <c r="A592" s="374" t="s">
        <v>4870</v>
      </c>
      <c r="B592" s="374" t="s">
        <v>722</v>
      </c>
      <c r="C592" s="379"/>
      <c r="D592" s="379"/>
      <c r="E592" s="379"/>
      <c r="F592" s="379"/>
      <c r="G592" s="379"/>
    </row>
    <row r="593" spans="1:7" x14ac:dyDescent="0.3">
      <c r="A593" s="374" t="s">
        <v>4871</v>
      </c>
      <c r="B593" s="374" t="s">
        <v>646</v>
      </c>
      <c r="C593" s="380"/>
      <c r="D593" s="380"/>
      <c r="E593" s="380"/>
      <c r="F593" s="380"/>
      <c r="G593" s="380"/>
    </row>
    <row r="594" spans="1:7" x14ac:dyDescent="0.3">
      <c r="A594" s="374" t="s">
        <v>2510</v>
      </c>
      <c r="B594" s="378"/>
      <c r="C594" s="379"/>
      <c r="D594" s="379"/>
      <c r="E594" s="379"/>
      <c r="F594" s="379"/>
      <c r="G594" s="379"/>
    </row>
    <row r="596" spans="1:7" x14ac:dyDescent="0.3">
      <c r="A596" s="374" t="s">
        <v>2511</v>
      </c>
      <c r="B596" s="378"/>
      <c r="C596" s="379"/>
      <c r="D596" s="379"/>
      <c r="E596" s="379"/>
      <c r="F596" s="379"/>
      <c r="G596" s="379"/>
    </row>
    <row r="597" spans="1:7" x14ac:dyDescent="0.3">
      <c r="A597" s="374" t="s">
        <v>880</v>
      </c>
      <c r="B597" s="374" t="s">
        <v>881</v>
      </c>
      <c r="C597" s="379"/>
      <c r="D597" s="379"/>
      <c r="E597" s="379"/>
      <c r="F597" s="379"/>
      <c r="G597" s="379"/>
    </row>
    <row r="598" spans="1:7" x14ac:dyDescent="0.3">
      <c r="A598" s="374" t="s">
        <v>882</v>
      </c>
      <c r="B598" s="374" t="s">
        <v>259</v>
      </c>
      <c r="C598" s="379"/>
      <c r="D598" s="379"/>
      <c r="E598" s="379"/>
      <c r="F598" s="379"/>
      <c r="G598" s="379"/>
    </row>
    <row r="599" spans="1:7" x14ac:dyDescent="0.3">
      <c r="A599" s="374" t="s">
        <v>4872</v>
      </c>
      <c r="B599" s="374" t="s">
        <v>53</v>
      </c>
      <c r="C599" s="379"/>
      <c r="D599" s="379"/>
      <c r="E599" s="379"/>
      <c r="F599" s="379"/>
      <c r="G599" s="379"/>
    </row>
    <row r="600" spans="1:7" x14ac:dyDescent="0.3">
      <c r="A600" s="374" t="s">
        <v>883</v>
      </c>
      <c r="B600" s="374" t="s">
        <v>183</v>
      </c>
      <c r="C600" s="379"/>
      <c r="D600" s="379"/>
      <c r="E600" s="379"/>
      <c r="F600" s="379"/>
      <c r="G600" s="379"/>
    </row>
    <row r="601" spans="1:7" x14ac:dyDescent="0.3">
      <c r="A601" s="374" t="s">
        <v>4873</v>
      </c>
      <c r="B601" s="374" t="s">
        <v>2764</v>
      </c>
      <c r="C601" s="379"/>
      <c r="D601" s="379"/>
      <c r="E601" s="379"/>
      <c r="F601" s="379"/>
      <c r="G601" s="379"/>
    </row>
    <row r="602" spans="1:7" x14ac:dyDescent="0.3">
      <c r="A602" s="374" t="s">
        <v>884</v>
      </c>
      <c r="B602" s="374" t="s">
        <v>567</v>
      </c>
      <c r="C602" s="379"/>
      <c r="D602" s="379"/>
      <c r="E602" s="379"/>
      <c r="F602" s="379"/>
      <c r="G602" s="379"/>
    </row>
    <row r="603" spans="1:7" x14ac:dyDescent="0.3">
      <c r="A603" s="374" t="s">
        <v>4874</v>
      </c>
      <c r="B603" s="374" t="s">
        <v>1316</v>
      </c>
      <c r="C603" s="379"/>
      <c r="D603" s="379"/>
      <c r="E603" s="379"/>
      <c r="F603" s="379"/>
      <c r="G603" s="379"/>
    </row>
    <row r="604" spans="1:7" x14ac:dyDescent="0.3">
      <c r="A604" s="374" t="s">
        <v>4875</v>
      </c>
      <c r="B604" s="374" t="s">
        <v>690</v>
      </c>
      <c r="C604" s="379"/>
      <c r="D604" s="379"/>
      <c r="E604" s="379"/>
      <c r="F604" s="379"/>
      <c r="G604" s="379"/>
    </row>
    <row r="605" spans="1:7" x14ac:dyDescent="0.3">
      <c r="A605" s="374" t="s">
        <v>4876</v>
      </c>
      <c r="B605" s="374" t="s">
        <v>575</v>
      </c>
      <c r="C605" s="380"/>
      <c r="D605" s="380"/>
      <c r="E605" s="380"/>
      <c r="F605" s="380"/>
      <c r="G605" s="380"/>
    </row>
    <row r="606" spans="1:7" x14ac:dyDescent="0.3">
      <c r="A606" s="374" t="s">
        <v>2512</v>
      </c>
      <c r="B606" s="378"/>
      <c r="C606" s="379"/>
      <c r="D606" s="379"/>
      <c r="E606" s="379"/>
      <c r="F606" s="379"/>
      <c r="G606" s="379"/>
    </row>
    <row r="608" spans="1:7" x14ac:dyDescent="0.3">
      <c r="A608" s="374" t="s">
        <v>2513</v>
      </c>
      <c r="B608" s="378"/>
      <c r="C608" s="379"/>
      <c r="D608" s="379"/>
      <c r="E608" s="379"/>
      <c r="F608" s="379"/>
      <c r="G608" s="379"/>
    </row>
    <row r="609" spans="1:7" x14ac:dyDescent="0.3">
      <c r="A609" s="374" t="s">
        <v>885</v>
      </c>
      <c r="B609" s="374" t="s">
        <v>886</v>
      </c>
      <c r="C609" s="379"/>
      <c r="D609" s="379"/>
      <c r="E609" s="379"/>
      <c r="F609" s="379"/>
      <c r="G609" s="379"/>
    </row>
    <row r="610" spans="1:7" x14ac:dyDescent="0.3">
      <c r="A610" s="374" t="s">
        <v>887</v>
      </c>
      <c r="B610" s="374" t="s">
        <v>259</v>
      </c>
      <c r="C610" s="379"/>
      <c r="D610" s="379"/>
      <c r="E610" s="379"/>
      <c r="F610" s="379"/>
      <c r="G610" s="379"/>
    </row>
    <row r="611" spans="1:7" x14ac:dyDescent="0.3">
      <c r="A611" s="374" t="s">
        <v>4877</v>
      </c>
      <c r="B611" s="374" t="s">
        <v>53</v>
      </c>
      <c r="C611" s="379"/>
      <c r="D611" s="379"/>
      <c r="E611" s="379"/>
      <c r="F611" s="379"/>
      <c r="G611" s="379"/>
    </row>
    <row r="612" spans="1:7" x14ac:dyDescent="0.3">
      <c r="A612" s="374" t="s">
        <v>4878</v>
      </c>
      <c r="B612" s="374" t="s">
        <v>183</v>
      </c>
      <c r="C612" s="379"/>
      <c r="D612" s="379"/>
      <c r="E612" s="379"/>
      <c r="F612" s="379"/>
      <c r="G612" s="379"/>
    </row>
    <row r="613" spans="1:7" x14ac:dyDescent="0.3">
      <c r="A613" s="374" t="s">
        <v>4879</v>
      </c>
      <c r="B613" s="374" t="s">
        <v>575</v>
      </c>
      <c r="C613" s="380"/>
      <c r="D613" s="380"/>
      <c r="E613" s="380"/>
      <c r="F613" s="380"/>
      <c r="G613" s="380"/>
    </row>
    <row r="614" spans="1:7" x14ac:dyDescent="0.3">
      <c r="A614" s="374" t="s">
        <v>2514</v>
      </c>
      <c r="B614" s="378"/>
      <c r="C614" s="379"/>
      <c r="D614" s="379"/>
      <c r="E614" s="379"/>
      <c r="F614" s="379"/>
      <c r="G614" s="379"/>
    </row>
    <row r="616" spans="1:7" x14ac:dyDescent="0.3">
      <c r="A616" s="374" t="s">
        <v>2515</v>
      </c>
      <c r="B616" s="378"/>
      <c r="C616" s="379"/>
      <c r="D616" s="379"/>
      <c r="E616" s="379"/>
      <c r="F616" s="379"/>
      <c r="G616" s="379"/>
    </row>
    <row r="617" spans="1:7" x14ac:dyDescent="0.3">
      <c r="A617" s="374" t="s">
        <v>888</v>
      </c>
      <c r="B617" s="374" t="s">
        <v>575</v>
      </c>
      <c r="C617" s="380"/>
      <c r="D617" s="380"/>
      <c r="E617" s="380"/>
      <c r="F617" s="380"/>
      <c r="G617" s="380"/>
    </row>
    <row r="618" spans="1:7" x14ac:dyDescent="0.3">
      <c r="A618" s="374" t="s">
        <v>2516</v>
      </c>
      <c r="B618" s="378"/>
      <c r="C618" s="379"/>
      <c r="D618" s="379"/>
      <c r="E618" s="379"/>
      <c r="F618" s="379"/>
      <c r="G618" s="379"/>
    </row>
    <row r="620" spans="1:7" x14ac:dyDescent="0.3">
      <c r="A620" s="374" t="s">
        <v>355</v>
      </c>
      <c r="B620" s="378"/>
      <c r="C620" s="379"/>
      <c r="D620" s="379"/>
      <c r="E620" s="379"/>
      <c r="F620" s="379"/>
      <c r="G620" s="379"/>
    </row>
    <row r="621" spans="1:7" x14ac:dyDescent="0.3">
      <c r="A621" s="374" t="s">
        <v>889</v>
      </c>
      <c r="B621" s="374" t="s">
        <v>180</v>
      </c>
      <c r="C621" s="379"/>
      <c r="D621" s="379"/>
      <c r="E621" s="379"/>
      <c r="F621" s="379"/>
      <c r="G621" s="379"/>
    </row>
    <row r="622" spans="1:7" x14ac:dyDescent="0.3">
      <c r="A622" s="374" t="s">
        <v>890</v>
      </c>
      <c r="B622" s="374" t="s">
        <v>51</v>
      </c>
      <c r="C622" s="379"/>
      <c r="D622" s="379"/>
      <c r="E622" s="379"/>
      <c r="F622" s="379"/>
      <c r="G622" s="379"/>
    </row>
    <row r="623" spans="1:7" x14ac:dyDescent="0.3">
      <c r="A623" s="374" t="s">
        <v>891</v>
      </c>
      <c r="B623" s="374" t="s">
        <v>181</v>
      </c>
      <c r="C623" s="379"/>
      <c r="D623" s="379"/>
      <c r="E623" s="379"/>
      <c r="F623" s="379"/>
      <c r="G623" s="379"/>
    </row>
    <row r="624" spans="1:7" x14ac:dyDescent="0.3">
      <c r="A624" s="374" t="s">
        <v>892</v>
      </c>
      <c r="B624" s="374" t="s">
        <v>580</v>
      </c>
      <c r="C624" s="379"/>
      <c r="D624" s="379"/>
      <c r="E624" s="379"/>
      <c r="F624" s="379"/>
      <c r="G624" s="379"/>
    </row>
    <row r="625" spans="1:7" x14ac:dyDescent="0.3">
      <c r="A625" s="374" t="s">
        <v>4880</v>
      </c>
      <c r="B625" s="374" t="s">
        <v>2690</v>
      </c>
      <c r="C625" s="379"/>
      <c r="D625" s="379"/>
      <c r="E625" s="379"/>
      <c r="F625" s="379"/>
      <c r="G625" s="379"/>
    </row>
    <row r="626" spans="1:7" x14ac:dyDescent="0.3">
      <c r="A626" s="374" t="s">
        <v>4881</v>
      </c>
      <c r="B626" s="374" t="s">
        <v>2692</v>
      </c>
      <c r="C626" s="379"/>
      <c r="D626" s="379"/>
      <c r="E626" s="379"/>
      <c r="F626" s="379"/>
      <c r="G626" s="379"/>
    </row>
    <row r="627" spans="1:7" x14ac:dyDescent="0.3">
      <c r="A627" s="374" t="s">
        <v>4882</v>
      </c>
      <c r="B627" s="374" t="s">
        <v>2724</v>
      </c>
      <c r="C627" s="379"/>
      <c r="D627" s="379"/>
      <c r="E627" s="379"/>
      <c r="F627" s="379"/>
      <c r="G627" s="379"/>
    </row>
    <row r="628" spans="1:7" x14ac:dyDescent="0.3">
      <c r="A628" s="374" t="s">
        <v>893</v>
      </c>
      <c r="B628" s="374" t="s">
        <v>582</v>
      </c>
      <c r="C628" s="379"/>
      <c r="D628" s="379"/>
      <c r="E628" s="379"/>
      <c r="F628" s="379"/>
      <c r="G628" s="379"/>
    </row>
    <row r="629" spans="1:7" x14ac:dyDescent="0.3">
      <c r="A629" s="374" t="s">
        <v>894</v>
      </c>
      <c r="B629" s="374" t="s">
        <v>259</v>
      </c>
      <c r="C629" s="379"/>
      <c r="D629" s="379"/>
      <c r="E629" s="379"/>
      <c r="F629" s="379"/>
      <c r="G629" s="379"/>
    </row>
    <row r="630" spans="1:7" x14ac:dyDescent="0.3">
      <c r="A630" s="374" t="s">
        <v>895</v>
      </c>
      <c r="B630" s="374" t="s">
        <v>53</v>
      </c>
      <c r="C630" s="379"/>
      <c r="D630" s="379"/>
      <c r="E630" s="379"/>
      <c r="F630" s="379"/>
      <c r="G630" s="379"/>
    </row>
    <row r="631" spans="1:7" x14ac:dyDescent="0.3">
      <c r="A631" s="374" t="s">
        <v>896</v>
      </c>
      <c r="B631" s="374" t="s">
        <v>628</v>
      </c>
      <c r="C631" s="379"/>
      <c r="D631" s="379"/>
      <c r="E631" s="379"/>
      <c r="F631" s="379"/>
      <c r="G631" s="379"/>
    </row>
    <row r="632" spans="1:7" x14ac:dyDescent="0.3">
      <c r="A632" s="374" t="s">
        <v>4883</v>
      </c>
      <c r="B632" s="374" t="s">
        <v>1639</v>
      </c>
      <c r="C632" s="379"/>
      <c r="D632" s="379"/>
      <c r="E632" s="379"/>
      <c r="F632" s="379"/>
      <c r="G632" s="379"/>
    </row>
    <row r="633" spans="1:7" x14ac:dyDescent="0.3">
      <c r="A633" s="374" t="s">
        <v>897</v>
      </c>
      <c r="B633" s="374" t="s">
        <v>630</v>
      </c>
      <c r="C633" s="379"/>
      <c r="D633" s="379"/>
      <c r="E633" s="379"/>
      <c r="F633" s="379"/>
      <c r="G633" s="379"/>
    </row>
    <row r="634" spans="1:7" x14ac:dyDescent="0.3">
      <c r="A634" s="374" t="s">
        <v>898</v>
      </c>
      <c r="B634" s="374" t="s">
        <v>257</v>
      </c>
      <c r="C634" s="379"/>
      <c r="D634" s="379"/>
      <c r="E634" s="379"/>
      <c r="F634" s="379"/>
      <c r="G634" s="379"/>
    </row>
    <row r="635" spans="1:7" x14ac:dyDescent="0.3">
      <c r="A635" s="374" t="s">
        <v>4884</v>
      </c>
      <c r="B635" s="374" t="s">
        <v>2743</v>
      </c>
      <c r="C635" s="379"/>
      <c r="D635" s="379"/>
      <c r="E635" s="379"/>
      <c r="F635" s="379"/>
      <c r="G635" s="379"/>
    </row>
    <row r="636" spans="1:7" x14ac:dyDescent="0.3">
      <c r="A636" s="374" t="s">
        <v>899</v>
      </c>
      <c r="B636" s="374" t="s">
        <v>54</v>
      </c>
      <c r="C636" s="379"/>
      <c r="D636" s="379"/>
      <c r="E636" s="379"/>
      <c r="F636" s="379"/>
      <c r="G636" s="379"/>
    </row>
    <row r="637" spans="1:7" x14ac:dyDescent="0.3">
      <c r="A637" s="374" t="s">
        <v>900</v>
      </c>
      <c r="B637" s="374" t="s">
        <v>588</v>
      </c>
      <c r="C637" s="379"/>
      <c r="D637" s="379"/>
      <c r="E637" s="379"/>
      <c r="F637" s="379"/>
      <c r="G637" s="379"/>
    </row>
    <row r="638" spans="1:7" x14ac:dyDescent="0.3">
      <c r="A638" s="374" t="s">
        <v>901</v>
      </c>
      <c r="B638" s="374" t="s">
        <v>590</v>
      </c>
      <c r="C638" s="379"/>
      <c r="D638" s="379"/>
      <c r="E638" s="379"/>
      <c r="F638" s="379"/>
      <c r="G638" s="379"/>
    </row>
    <row r="639" spans="1:7" x14ac:dyDescent="0.3">
      <c r="A639" s="374" t="s">
        <v>902</v>
      </c>
      <c r="B639" s="374" t="s">
        <v>592</v>
      </c>
      <c r="C639" s="379"/>
      <c r="D639" s="379"/>
      <c r="E639" s="379"/>
      <c r="F639" s="379"/>
      <c r="G639" s="379"/>
    </row>
    <row r="640" spans="1:7" x14ac:dyDescent="0.3">
      <c r="A640" s="374" t="s">
        <v>4885</v>
      </c>
      <c r="B640" s="374" t="s">
        <v>637</v>
      </c>
      <c r="C640" s="379"/>
      <c r="D640" s="379"/>
      <c r="E640" s="379"/>
      <c r="F640" s="379"/>
      <c r="G640" s="379"/>
    </row>
    <row r="641" spans="1:7" x14ac:dyDescent="0.3">
      <c r="A641" s="374" t="s">
        <v>903</v>
      </c>
      <c r="B641" s="374" t="s">
        <v>563</v>
      </c>
      <c r="C641" s="379"/>
      <c r="D641" s="379"/>
      <c r="E641" s="379"/>
      <c r="F641" s="379"/>
      <c r="G641" s="379"/>
    </row>
    <row r="642" spans="1:7" x14ac:dyDescent="0.3">
      <c r="A642" s="374" t="s">
        <v>904</v>
      </c>
      <c r="B642" s="374" t="s">
        <v>595</v>
      </c>
      <c r="C642" s="379"/>
      <c r="D642" s="379"/>
      <c r="E642" s="379"/>
      <c r="F642" s="379"/>
      <c r="G642" s="379"/>
    </row>
    <row r="643" spans="1:7" x14ac:dyDescent="0.3">
      <c r="A643" s="374" t="s">
        <v>4886</v>
      </c>
      <c r="B643" s="374" t="s">
        <v>2745</v>
      </c>
      <c r="C643" s="379"/>
      <c r="D643" s="379"/>
      <c r="E643" s="379"/>
      <c r="F643" s="379"/>
      <c r="G643" s="379"/>
    </row>
    <row r="644" spans="1:7" x14ac:dyDescent="0.3">
      <c r="A644" s="374" t="s">
        <v>4887</v>
      </c>
      <c r="B644" s="374" t="s">
        <v>616</v>
      </c>
      <c r="C644" s="379"/>
      <c r="D644" s="379"/>
      <c r="E644" s="379"/>
      <c r="F644" s="379"/>
      <c r="G644" s="379"/>
    </row>
    <row r="645" spans="1:7" x14ac:dyDescent="0.3">
      <c r="A645" s="374" t="s">
        <v>4888</v>
      </c>
      <c r="B645" s="374" t="s">
        <v>682</v>
      </c>
      <c r="C645" s="379"/>
      <c r="D645" s="379"/>
      <c r="E645" s="379"/>
      <c r="F645" s="379"/>
      <c r="G645" s="379"/>
    </row>
    <row r="646" spans="1:7" x14ac:dyDescent="0.3">
      <c r="A646" s="374" t="s">
        <v>4889</v>
      </c>
      <c r="B646" s="374" t="s">
        <v>2751</v>
      </c>
      <c r="C646" s="379"/>
      <c r="D646" s="379"/>
      <c r="E646" s="379"/>
      <c r="F646" s="379"/>
      <c r="G646" s="379"/>
    </row>
    <row r="647" spans="1:7" x14ac:dyDescent="0.3">
      <c r="A647" s="374" t="s">
        <v>905</v>
      </c>
      <c r="B647" s="374" t="s">
        <v>761</v>
      </c>
      <c r="C647" s="379"/>
      <c r="D647" s="379"/>
      <c r="E647" s="379"/>
      <c r="F647" s="379"/>
      <c r="G647" s="379"/>
    </row>
    <row r="648" spans="1:7" x14ac:dyDescent="0.3">
      <c r="A648" s="374" t="s">
        <v>906</v>
      </c>
      <c r="B648" s="374" t="s">
        <v>907</v>
      </c>
      <c r="C648" s="379"/>
      <c r="D648" s="379"/>
      <c r="E648" s="379"/>
      <c r="F648" s="379"/>
      <c r="G648" s="379"/>
    </row>
    <row r="649" spans="1:7" x14ac:dyDescent="0.3">
      <c r="A649" s="374" t="s">
        <v>908</v>
      </c>
      <c r="B649" s="374" t="s">
        <v>258</v>
      </c>
      <c r="C649" s="379"/>
      <c r="D649" s="379"/>
      <c r="E649" s="379"/>
      <c r="F649" s="379"/>
      <c r="G649" s="379"/>
    </row>
    <row r="650" spans="1:7" x14ac:dyDescent="0.3">
      <c r="A650" s="374" t="s">
        <v>909</v>
      </c>
      <c r="B650" s="374" t="s">
        <v>183</v>
      </c>
      <c r="C650" s="379"/>
      <c r="D650" s="379"/>
      <c r="E650" s="379"/>
      <c r="F650" s="379"/>
      <c r="G650" s="379"/>
    </row>
    <row r="651" spans="1:7" x14ac:dyDescent="0.3">
      <c r="A651" s="374" t="s">
        <v>4890</v>
      </c>
      <c r="B651" s="374" t="s">
        <v>692</v>
      </c>
      <c r="C651" s="379"/>
      <c r="D651" s="379"/>
      <c r="E651" s="379"/>
      <c r="F651" s="379"/>
      <c r="G651" s="379"/>
    </row>
    <row r="652" spans="1:7" x14ac:dyDescent="0.3">
      <c r="A652" s="374" t="s">
        <v>910</v>
      </c>
      <c r="B652" s="374" t="s">
        <v>262</v>
      </c>
      <c r="C652" s="379"/>
      <c r="D652" s="379"/>
      <c r="E652" s="379"/>
      <c r="F652" s="379"/>
      <c r="G652" s="379"/>
    </row>
    <row r="653" spans="1:7" x14ac:dyDescent="0.3">
      <c r="A653" s="374" t="s">
        <v>911</v>
      </c>
      <c r="B653" s="374" t="s">
        <v>697</v>
      </c>
      <c r="C653" s="379"/>
      <c r="D653" s="379"/>
      <c r="E653" s="379"/>
      <c r="F653" s="379"/>
      <c r="G653" s="379"/>
    </row>
    <row r="654" spans="1:7" x14ac:dyDescent="0.3">
      <c r="A654" s="374" t="s">
        <v>912</v>
      </c>
      <c r="B654" s="374" t="s">
        <v>55</v>
      </c>
      <c r="C654" s="379"/>
      <c r="D654" s="379"/>
      <c r="E654" s="379"/>
      <c r="F654" s="379"/>
      <c r="G654" s="379"/>
    </row>
    <row r="655" spans="1:7" x14ac:dyDescent="0.3">
      <c r="A655" s="374" t="s">
        <v>913</v>
      </c>
      <c r="B655" s="374" t="s">
        <v>914</v>
      </c>
      <c r="C655" s="379"/>
      <c r="D655" s="379"/>
      <c r="E655" s="379"/>
      <c r="F655" s="379"/>
      <c r="G655" s="379"/>
    </row>
    <row r="656" spans="1:7" x14ac:dyDescent="0.3">
      <c r="A656" s="374" t="s">
        <v>915</v>
      </c>
      <c r="B656" s="374" t="s">
        <v>569</v>
      </c>
      <c r="C656" s="379"/>
      <c r="D656" s="379"/>
      <c r="E656" s="379"/>
      <c r="F656" s="379"/>
      <c r="G656" s="379"/>
    </row>
    <row r="657" spans="1:7" x14ac:dyDescent="0.3">
      <c r="A657" s="374" t="s">
        <v>4891</v>
      </c>
      <c r="B657" s="374" t="s">
        <v>571</v>
      </c>
      <c r="C657" s="379"/>
      <c r="D657" s="379"/>
      <c r="E657" s="379"/>
      <c r="F657" s="379"/>
      <c r="G657" s="379"/>
    </row>
    <row r="658" spans="1:7" x14ac:dyDescent="0.3">
      <c r="A658" s="374" t="s">
        <v>916</v>
      </c>
      <c r="B658" s="374" t="s">
        <v>330</v>
      </c>
      <c r="C658" s="379"/>
      <c r="D658" s="379"/>
      <c r="E658" s="379"/>
      <c r="F658" s="379"/>
      <c r="G658" s="379"/>
    </row>
    <row r="659" spans="1:7" x14ac:dyDescent="0.3">
      <c r="A659" s="374" t="s">
        <v>4892</v>
      </c>
      <c r="B659" s="374" t="s">
        <v>836</v>
      </c>
      <c r="C659" s="379"/>
      <c r="D659" s="379"/>
      <c r="E659" s="379"/>
      <c r="F659" s="379"/>
      <c r="G659" s="379"/>
    </row>
    <row r="660" spans="1:7" x14ac:dyDescent="0.3">
      <c r="A660" s="374" t="s">
        <v>4893</v>
      </c>
      <c r="B660" s="374" t="s">
        <v>2797</v>
      </c>
      <c r="C660" s="379"/>
      <c r="D660" s="379"/>
      <c r="E660" s="379"/>
      <c r="F660" s="379"/>
      <c r="G660" s="379"/>
    </row>
    <row r="661" spans="1:7" x14ac:dyDescent="0.3">
      <c r="A661" s="374" t="s">
        <v>917</v>
      </c>
      <c r="B661" s="374" t="s">
        <v>918</v>
      </c>
      <c r="C661" s="379"/>
      <c r="D661" s="379"/>
      <c r="E661" s="379"/>
      <c r="F661" s="379"/>
      <c r="G661" s="379"/>
    </row>
    <row r="662" spans="1:7" x14ac:dyDescent="0.3">
      <c r="A662" s="374" t="s">
        <v>4894</v>
      </c>
      <c r="B662" s="374" t="s">
        <v>317</v>
      </c>
      <c r="C662" s="379"/>
      <c r="D662" s="379"/>
      <c r="E662" s="379"/>
      <c r="F662" s="379"/>
      <c r="G662" s="379"/>
    </row>
    <row r="663" spans="1:7" x14ac:dyDescent="0.3">
      <c r="A663" s="374" t="s">
        <v>919</v>
      </c>
      <c r="B663" s="374" t="s">
        <v>920</v>
      </c>
      <c r="C663" s="379"/>
      <c r="D663" s="379"/>
      <c r="E663" s="379"/>
      <c r="F663" s="379"/>
      <c r="G663" s="379"/>
    </row>
    <row r="664" spans="1:7" x14ac:dyDescent="0.3">
      <c r="A664" s="374" t="s">
        <v>921</v>
      </c>
      <c r="B664" s="374" t="s">
        <v>573</v>
      </c>
      <c r="C664" s="379"/>
      <c r="D664" s="379"/>
      <c r="E664" s="379"/>
      <c r="F664" s="379"/>
      <c r="G664" s="379"/>
    </row>
    <row r="665" spans="1:7" x14ac:dyDescent="0.3">
      <c r="A665" s="374" t="s">
        <v>922</v>
      </c>
      <c r="B665" s="374" t="s">
        <v>575</v>
      </c>
      <c r="C665" s="379"/>
      <c r="D665" s="379"/>
      <c r="E665" s="379"/>
      <c r="F665" s="379"/>
      <c r="G665" s="379"/>
    </row>
    <row r="666" spans="1:7" x14ac:dyDescent="0.3">
      <c r="A666" s="374" t="s">
        <v>4895</v>
      </c>
      <c r="B666" s="374" t="s">
        <v>2805</v>
      </c>
      <c r="C666" s="379"/>
      <c r="D666" s="379"/>
      <c r="E666" s="379"/>
      <c r="F666" s="379"/>
      <c r="G666" s="379"/>
    </row>
    <row r="667" spans="1:7" x14ac:dyDescent="0.3">
      <c r="A667" s="374" t="s">
        <v>923</v>
      </c>
      <c r="B667" s="374" t="s">
        <v>722</v>
      </c>
      <c r="C667" s="379"/>
      <c r="D667" s="379"/>
      <c r="E667" s="379"/>
      <c r="F667" s="379"/>
      <c r="G667" s="379"/>
    </row>
    <row r="668" spans="1:7" x14ac:dyDescent="0.3">
      <c r="A668" s="374" t="s">
        <v>4896</v>
      </c>
      <c r="B668" s="374" t="s">
        <v>794</v>
      </c>
      <c r="C668" s="379"/>
      <c r="D668" s="379"/>
      <c r="E668" s="379"/>
      <c r="F668" s="379"/>
      <c r="G668" s="379"/>
    </row>
    <row r="669" spans="1:7" x14ac:dyDescent="0.3">
      <c r="A669" s="374" t="s">
        <v>4897</v>
      </c>
      <c r="B669" s="374" t="s">
        <v>2816</v>
      </c>
      <c r="C669" s="380"/>
      <c r="D669" s="380"/>
      <c r="E669" s="380"/>
      <c r="F669" s="380"/>
      <c r="G669" s="380"/>
    </row>
    <row r="670" spans="1:7" x14ac:dyDescent="0.3">
      <c r="A670" s="374" t="s">
        <v>924</v>
      </c>
      <c r="B670" s="378"/>
      <c r="C670" s="379"/>
      <c r="D670" s="379"/>
      <c r="E670" s="379"/>
      <c r="F670" s="379"/>
      <c r="G670" s="379"/>
    </row>
    <row r="672" spans="1:7" x14ac:dyDescent="0.3">
      <c r="A672" s="374" t="s">
        <v>2517</v>
      </c>
      <c r="B672" s="378"/>
      <c r="C672" s="379"/>
      <c r="D672" s="379"/>
      <c r="E672" s="379"/>
      <c r="F672" s="379"/>
      <c r="G672" s="379"/>
    </row>
    <row r="673" spans="1:7" x14ac:dyDescent="0.3">
      <c r="A673" s="374" t="s">
        <v>925</v>
      </c>
      <c r="B673" s="374" t="s">
        <v>56</v>
      </c>
      <c r="C673" s="379"/>
      <c r="D673" s="379"/>
      <c r="E673" s="379"/>
      <c r="F673" s="379"/>
      <c r="G673" s="379"/>
    </row>
    <row r="674" spans="1:7" x14ac:dyDescent="0.3">
      <c r="A674" s="374" t="s">
        <v>4898</v>
      </c>
      <c r="B674" s="374" t="s">
        <v>2768</v>
      </c>
      <c r="C674" s="379"/>
      <c r="D674" s="379"/>
      <c r="E674" s="379"/>
      <c r="F674" s="379"/>
      <c r="G674" s="379"/>
    </row>
    <row r="675" spans="1:7" x14ac:dyDescent="0.3">
      <c r="A675" s="374" t="s">
        <v>4899</v>
      </c>
      <c r="B675" s="374" t="s">
        <v>697</v>
      </c>
      <c r="C675" s="379"/>
      <c r="D675" s="379"/>
      <c r="E675" s="379"/>
      <c r="F675" s="379"/>
      <c r="G675" s="379"/>
    </row>
    <row r="676" spans="1:7" x14ac:dyDescent="0.3">
      <c r="A676" s="374" t="s">
        <v>4900</v>
      </c>
      <c r="B676" s="374" t="s">
        <v>55</v>
      </c>
      <c r="C676" s="379"/>
      <c r="D676" s="379"/>
      <c r="E676" s="379"/>
      <c r="F676" s="379"/>
      <c r="G676" s="379"/>
    </row>
    <row r="677" spans="1:7" x14ac:dyDescent="0.3">
      <c r="A677" s="374" t="s">
        <v>4901</v>
      </c>
      <c r="B677" s="374" t="s">
        <v>934</v>
      </c>
      <c r="C677" s="379"/>
      <c r="D677" s="379"/>
      <c r="E677" s="379"/>
      <c r="F677" s="379"/>
      <c r="G677" s="379"/>
    </row>
    <row r="678" spans="1:7" x14ac:dyDescent="0.3">
      <c r="A678" s="374" t="s">
        <v>4902</v>
      </c>
      <c r="B678" s="374" t="s">
        <v>936</v>
      </c>
      <c r="C678" s="379"/>
      <c r="D678" s="379"/>
      <c r="E678" s="379"/>
      <c r="F678" s="379"/>
      <c r="G678" s="379"/>
    </row>
    <row r="679" spans="1:7" x14ac:dyDescent="0.3">
      <c r="A679" s="374" t="s">
        <v>4903</v>
      </c>
      <c r="B679" s="374" t="s">
        <v>1002</v>
      </c>
      <c r="C679" s="379"/>
      <c r="D679" s="379"/>
      <c r="E679" s="379"/>
      <c r="F679" s="379"/>
      <c r="G679" s="379"/>
    </row>
    <row r="680" spans="1:7" x14ac:dyDescent="0.3">
      <c r="A680" s="374" t="s">
        <v>926</v>
      </c>
      <c r="B680" s="374" t="s">
        <v>927</v>
      </c>
      <c r="C680" s="379"/>
      <c r="D680" s="379"/>
      <c r="E680" s="379"/>
      <c r="F680" s="379"/>
      <c r="G680" s="379"/>
    </row>
    <row r="681" spans="1:7" x14ac:dyDescent="0.3">
      <c r="A681" s="374" t="s">
        <v>928</v>
      </c>
      <c r="B681" s="374" t="s">
        <v>929</v>
      </c>
      <c r="C681" s="379"/>
      <c r="D681" s="379"/>
      <c r="E681" s="379"/>
      <c r="F681" s="379"/>
      <c r="G681" s="379"/>
    </row>
    <row r="682" spans="1:7" x14ac:dyDescent="0.3">
      <c r="A682" s="374" t="s">
        <v>930</v>
      </c>
      <c r="B682" s="374" t="s">
        <v>575</v>
      </c>
      <c r="C682" s="380"/>
      <c r="D682" s="380"/>
      <c r="E682" s="380"/>
      <c r="F682" s="380"/>
      <c r="G682" s="380"/>
    </row>
    <row r="683" spans="1:7" x14ac:dyDescent="0.3">
      <c r="A683" s="374" t="s">
        <v>2518</v>
      </c>
      <c r="B683" s="378"/>
      <c r="C683" s="379"/>
      <c r="D683" s="379"/>
      <c r="E683" s="379"/>
      <c r="F683" s="379"/>
      <c r="G683" s="379"/>
    </row>
    <row r="685" spans="1:7" x14ac:dyDescent="0.3">
      <c r="A685" s="374" t="s">
        <v>2519</v>
      </c>
      <c r="B685" s="378"/>
      <c r="C685" s="379"/>
      <c r="D685" s="379"/>
      <c r="E685" s="379"/>
      <c r="F685" s="379"/>
      <c r="G685" s="379"/>
    </row>
    <row r="686" spans="1:7" x14ac:dyDescent="0.3">
      <c r="A686" s="374" t="s">
        <v>4904</v>
      </c>
      <c r="B686" s="374" t="s">
        <v>180</v>
      </c>
      <c r="C686" s="379"/>
      <c r="D686" s="379"/>
      <c r="E686" s="379"/>
      <c r="F686" s="379"/>
      <c r="G686" s="379"/>
    </row>
    <row r="687" spans="1:7" x14ac:dyDescent="0.3">
      <c r="A687" s="374" t="s">
        <v>4905</v>
      </c>
      <c r="B687" s="374" t="s">
        <v>51</v>
      </c>
      <c r="C687" s="379"/>
      <c r="D687" s="379"/>
      <c r="E687" s="379"/>
      <c r="F687" s="379"/>
      <c r="G687" s="379"/>
    </row>
    <row r="688" spans="1:7" x14ac:dyDescent="0.3">
      <c r="A688" s="374" t="s">
        <v>4906</v>
      </c>
      <c r="B688" s="374" t="s">
        <v>181</v>
      </c>
      <c r="C688" s="379"/>
      <c r="D688" s="379"/>
      <c r="E688" s="379"/>
      <c r="F688" s="379"/>
      <c r="G688" s="379"/>
    </row>
    <row r="689" spans="1:7" x14ac:dyDescent="0.3">
      <c r="A689" s="374" t="s">
        <v>4907</v>
      </c>
      <c r="B689" s="374" t="s">
        <v>580</v>
      </c>
      <c r="C689" s="379"/>
      <c r="D689" s="379"/>
      <c r="E689" s="379"/>
      <c r="F689" s="379"/>
      <c r="G689" s="379"/>
    </row>
    <row r="690" spans="1:7" x14ac:dyDescent="0.3">
      <c r="A690" s="374" t="s">
        <v>4908</v>
      </c>
      <c r="B690" s="374" t="s">
        <v>2698</v>
      </c>
      <c r="C690" s="379"/>
      <c r="D690" s="379"/>
      <c r="E690" s="379"/>
      <c r="F690" s="379"/>
      <c r="G690" s="379"/>
    </row>
    <row r="691" spans="1:7" x14ac:dyDescent="0.3">
      <c r="A691" s="374" t="s">
        <v>4909</v>
      </c>
      <c r="B691" s="374" t="s">
        <v>2700</v>
      </c>
      <c r="C691" s="379"/>
      <c r="D691" s="379"/>
      <c r="E691" s="379"/>
      <c r="F691" s="379"/>
      <c r="G691" s="379"/>
    </row>
    <row r="692" spans="1:7" x14ac:dyDescent="0.3">
      <c r="A692" s="374" t="s">
        <v>4910</v>
      </c>
      <c r="B692" s="374" t="s">
        <v>2736</v>
      </c>
      <c r="C692" s="379"/>
      <c r="D692" s="379"/>
      <c r="E692" s="379"/>
      <c r="F692" s="379"/>
      <c r="G692" s="379"/>
    </row>
    <row r="693" spans="1:7" x14ac:dyDescent="0.3">
      <c r="A693" s="374" t="s">
        <v>4911</v>
      </c>
      <c r="B693" s="374" t="s">
        <v>582</v>
      </c>
      <c r="C693" s="379"/>
      <c r="D693" s="379"/>
      <c r="E693" s="379"/>
      <c r="F693" s="379"/>
      <c r="G693" s="379"/>
    </row>
    <row r="694" spans="1:7" x14ac:dyDescent="0.3">
      <c r="A694" s="374" t="s">
        <v>4912</v>
      </c>
      <c r="B694" s="374" t="s">
        <v>259</v>
      </c>
      <c r="C694" s="379"/>
      <c r="D694" s="379"/>
      <c r="E694" s="379"/>
      <c r="F694" s="379"/>
      <c r="G694" s="379"/>
    </row>
    <row r="695" spans="1:7" x14ac:dyDescent="0.3">
      <c r="A695" s="374" t="s">
        <v>4913</v>
      </c>
      <c r="B695" s="374" t="s">
        <v>53</v>
      </c>
      <c r="C695" s="379"/>
      <c r="D695" s="379"/>
      <c r="E695" s="379"/>
      <c r="F695" s="379"/>
      <c r="G695" s="379"/>
    </row>
    <row r="696" spans="1:7" x14ac:dyDescent="0.3">
      <c r="A696" s="374" t="s">
        <v>4914</v>
      </c>
      <c r="B696" s="374" t="s">
        <v>628</v>
      </c>
      <c r="C696" s="379"/>
      <c r="D696" s="379"/>
      <c r="E696" s="379"/>
      <c r="F696" s="379"/>
      <c r="G696" s="379"/>
    </row>
    <row r="697" spans="1:7" x14ac:dyDescent="0.3">
      <c r="A697" s="374" t="s">
        <v>4915</v>
      </c>
      <c r="B697" s="374" t="s">
        <v>1639</v>
      </c>
      <c r="C697" s="379"/>
      <c r="D697" s="379"/>
      <c r="E697" s="379"/>
      <c r="F697" s="379"/>
      <c r="G697" s="379"/>
    </row>
    <row r="698" spans="1:7" x14ac:dyDescent="0.3">
      <c r="A698" s="374" t="s">
        <v>4916</v>
      </c>
      <c r="B698" s="374" t="s">
        <v>630</v>
      </c>
      <c r="C698" s="379"/>
      <c r="D698" s="379"/>
      <c r="E698" s="379"/>
      <c r="F698" s="379"/>
      <c r="G698" s="379"/>
    </row>
    <row r="699" spans="1:7" x14ac:dyDescent="0.3">
      <c r="A699" s="374" t="s">
        <v>4917</v>
      </c>
      <c r="B699" s="374" t="s">
        <v>2743</v>
      </c>
      <c r="C699" s="379"/>
      <c r="D699" s="379"/>
      <c r="E699" s="379"/>
      <c r="F699" s="379"/>
      <c r="G699" s="379"/>
    </row>
    <row r="700" spans="1:7" x14ac:dyDescent="0.3">
      <c r="A700" s="374" t="s">
        <v>931</v>
      </c>
      <c r="B700" s="374" t="s">
        <v>54</v>
      </c>
      <c r="C700" s="379"/>
      <c r="D700" s="379"/>
      <c r="E700" s="379"/>
      <c r="F700" s="379"/>
      <c r="G700" s="379"/>
    </row>
    <row r="701" spans="1:7" x14ac:dyDescent="0.3">
      <c r="A701" s="374" t="s">
        <v>4918</v>
      </c>
      <c r="B701" s="374" t="s">
        <v>588</v>
      </c>
      <c r="C701" s="379"/>
      <c r="D701" s="379"/>
      <c r="E701" s="379"/>
      <c r="F701" s="379"/>
      <c r="G701" s="379"/>
    </row>
    <row r="702" spans="1:7" x14ac:dyDescent="0.3">
      <c r="A702" s="374" t="s">
        <v>4919</v>
      </c>
      <c r="B702" s="374" t="s">
        <v>812</v>
      </c>
      <c r="C702" s="379"/>
      <c r="D702" s="379"/>
      <c r="E702" s="379"/>
      <c r="F702" s="379"/>
      <c r="G702" s="379"/>
    </row>
    <row r="703" spans="1:7" x14ac:dyDescent="0.3">
      <c r="A703" s="374" t="s">
        <v>4920</v>
      </c>
      <c r="B703" s="374" t="s">
        <v>592</v>
      </c>
      <c r="C703" s="379"/>
      <c r="D703" s="379"/>
      <c r="E703" s="379"/>
      <c r="F703" s="379"/>
      <c r="G703" s="379"/>
    </row>
    <row r="704" spans="1:7" x14ac:dyDescent="0.3">
      <c r="A704" s="374" t="s">
        <v>4921</v>
      </c>
      <c r="B704" s="374" t="s">
        <v>563</v>
      </c>
      <c r="C704" s="379"/>
      <c r="D704" s="379"/>
      <c r="E704" s="379"/>
      <c r="F704" s="379"/>
      <c r="G704" s="379"/>
    </row>
    <row r="705" spans="1:7" x14ac:dyDescent="0.3">
      <c r="A705" s="374" t="s">
        <v>4922</v>
      </c>
      <c r="B705" s="374" t="s">
        <v>595</v>
      </c>
      <c r="C705" s="379"/>
      <c r="D705" s="379"/>
      <c r="E705" s="379"/>
      <c r="F705" s="379"/>
      <c r="G705" s="379"/>
    </row>
    <row r="706" spans="1:7" x14ac:dyDescent="0.3">
      <c r="A706" s="374" t="s">
        <v>4923</v>
      </c>
      <c r="B706" s="374" t="s">
        <v>2745</v>
      </c>
      <c r="C706" s="379"/>
      <c r="D706" s="379"/>
      <c r="E706" s="379"/>
      <c r="F706" s="379"/>
      <c r="G706" s="379"/>
    </row>
    <row r="707" spans="1:7" x14ac:dyDescent="0.3">
      <c r="A707" s="374" t="s">
        <v>4924</v>
      </c>
      <c r="B707" s="374" t="s">
        <v>761</v>
      </c>
      <c r="C707" s="379"/>
      <c r="D707" s="379"/>
      <c r="E707" s="379"/>
      <c r="F707" s="379"/>
      <c r="G707" s="379"/>
    </row>
    <row r="708" spans="1:7" x14ac:dyDescent="0.3">
      <c r="A708" s="374" t="s">
        <v>4925</v>
      </c>
      <c r="B708" s="374" t="s">
        <v>56</v>
      </c>
      <c r="C708" s="379"/>
      <c r="D708" s="379"/>
      <c r="E708" s="379"/>
      <c r="F708" s="379"/>
      <c r="G708" s="379"/>
    </row>
    <row r="709" spans="1:7" x14ac:dyDescent="0.3">
      <c r="A709" s="374" t="s">
        <v>4926</v>
      </c>
      <c r="B709" s="374" t="s">
        <v>2768</v>
      </c>
      <c r="C709" s="379"/>
      <c r="D709" s="379"/>
      <c r="E709" s="379"/>
      <c r="F709" s="379"/>
      <c r="G709" s="379"/>
    </row>
    <row r="710" spans="1:7" x14ac:dyDescent="0.3">
      <c r="A710" s="374" t="s">
        <v>4927</v>
      </c>
      <c r="B710" s="374" t="s">
        <v>697</v>
      </c>
      <c r="C710" s="379"/>
      <c r="D710" s="379"/>
      <c r="E710" s="379"/>
      <c r="F710" s="379"/>
      <c r="G710" s="379"/>
    </row>
    <row r="711" spans="1:7" x14ac:dyDescent="0.3">
      <c r="A711" s="374" t="s">
        <v>932</v>
      </c>
      <c r="B711" s="374" t="s">
        <v>55</v>
      </c>
      <c r="C711" s="379"/>
      <c r="D711" s="379"/>
      <c r="E711" s="379"/>
      <c r="F711" s="379"/>
      <c r="G711" s="379"/>
    </row>
    <row r="712" spans="1:7" x14ac:dyDescent="0.3">
      <c r="A712" s="374" t="s">
        <v>933</v>
      </c>
      <c r="B712" s="374" t="s">
        <v>934</v>
      </c>
      <c r="C712" s="379"/>
      <c r="D712" s="379"/>
      <c r="E712" s="379"/>
      <c r="F712" s="379"/>
      <c r="G712" s="379"/>
    </row>
    <row r="713" spans="1:7" x14ac:dyDescent="0.3">
      <c r="A713" s="374" t="s">
        <v>935</v>
      </c>
      <c r="B713" s="374" t="s">
        <v>936</v>
      </c>
      <c r="C713" s="379"/>
      <c r="D713" s="379"/>
      <c r="E713" s="379"/>
      <c r="F713" s="379"/>
      <c r="G713" s="379"/>
    </row>
    <row r="714" spans="1:7" x14ac:dyDescent="0.3">
      <c r="A714" s="374" t="s">
        <v>4928</v>
      </c>
      <c r="B714" s="374" t="s">
        <v>1002</v>
      </c>
      <c r="C714" s="379"/>
      <c r="D714" s="379"/>
      <c r="E714" s="379"/>
      <c r="F714" s="379"/>
      <c r="G714" s="379"/>
    </row>
    <row r="715" spans="1:7" x14ac:dyDescent="0.3">
      <c r="A715" s="374" t="s">
        <v>4929</v>
      </c>
      <c r="B715" s="374" t="s">
        <v>927</v>
      </c>
      <c r="C715" s="379"/>
      <c r="D715" s="379"/>
      <c r="E715" s="379"/>
      <c r="F715" s="379"/>
      <c r="G715" s="379"/>
    </row>
    <row r="716" spans="1:7" x14ac:dyDescent="0.3">
      <c r="A716" s="374" t="s">
        <v>937</v>
      </c>
      <c r="B716" s="374" t="s">
        <v>575</v>
      </c>
      <c r="C716" s="380"/>
      <c r="D716" s="380"/>
      <c r="E716" s="380"/>
      <c r="F716" s="380"/>
      <c r="G716" s="380"/>
    </row>
    <row r="717" spans="1:7" x14ac:dyDescent="0.3">
      <c r="A717" s="374" t="s">
        <v>2520</v>
      </c>
      <c r="B717" s="378"/>
      <c r="C717" s="379"/>
      <c r="D717" s="379"/>
      <c r="E717" s="379"/>
      <c r="F717" s="379"/>
      <c r="G717" s="379"/>
    </row>
    <row r="719" spans="1:7" x14ac:dyDescent="0.3">
      <c r="A719" s="374" t="s">
        <v>356</v>
      </c>
      <c r="B719" s="378"/>
      <c r="C719" s="379"/>
      <c r="D719" s="379"/>
      <c r="E719" s="379"/>
      <c r="F719" s="379"/>
      <c r="G719" s="379"/>
    </row>
    <row r="720" spans="1:7" x14ac:dyDescent="0.3">
      <c r="A720" s="374" t="s">
        <v>4930</v>
      </c>
      <c r="B720" s="374" t="s">
        <v>180</v>
      </c>
      <c r="C720" s="379"/>
      <c r="D720" s="379"/>
      <c r="E720" s="379"/>
      <c r="F720" s="379"/>
      <c r="G720" s="379"/>
    </row>
    <row r="721" spans="1:7" x14ac:dyDescent="0.3">
      <c r="A721" s="374" t="s">
        <v>4931</v>
      </c>
      <c r="B721" s="374" t="s">
        <v>51</v>
      </c>
      <c r="C721" s="379"/>
      <c r="D721" s="379"/>
      <c r="E721" s="379"/>
      <c r="F721" s="379"/>
      <c r="G721" s="379"/>
    </row>
    <row r="722" spans="1:7" x14ac:dyDescent="0.3">
      <c r="A722" s="374" t="s">
        <v>4932</v>
      </c>
      <c r="B722" s="374" t="s">
        <v>181</v>
      </c>
      <c r="C722" s="379"/>
      <c r="D722" s="379"/>
      <c r="E722" s="379"/>
      <c r="F722" s="379"/>
      <c r="G722" s="379"/>
    </row>
    <row r="723" spans="1:7" x14ac:dyDescent="0.3">
      <c r="A723" s="374" t="s">
        <v>4933</v>
      </c>
      <c r="B723" s="374" t="s">
        <v>580</v>
      </c>
      <c r="C723" s="379"/>
      <c r="D723" s="379"/>
      <c r="E723" s="379"/>
      <c r="F723" s="379"/>
      <c r="G723" s="379"/>
    </row>
    <row r="724" spans="1:7" x14ac:dyDescent="0.3">
      <c r="A724" s="374" t="s">
        <v>4934</v>
      </c>
      <c r="B724" s="374" t="s">
        <v>2694</v>
      </c>
      <c r="C724" s="379"/>
      <c r="D724" s="379"/>
      <c r="E724" s="379"/>
      <c r="F724" s="379"/>
      <c r="G724" s="379"/>
    </row>
    <row r="725" spans="1:7" x14ac:dyDescent="0.3">
      <c r="A725" s="374" t="s">
        <v>4935</v>
      </c>
      <c r="B725" s="374" t="s">
        <v>2696</v>
      </c>
      <c r="C725" s="379"/>
      <c r="D725" s="379"/>
      <c r="E725" s="379"/>
      <c r="F725" s="379"/>
      <c r="G725" s="379"/>
    </row>
    <row r="726" spans="1:7" x14ac:dyDescent="0.3">
      <c r="A726" s="374" t="s">
        <v>4936</v>
      </c>
      <c r="B726" s="374" t="s">
        <v>2712</v>
      </c>
      <c r="C726" s="379"/>
      <c r="D726" s="379"/>
      <c r="E726" s="379"/>
      <c r="F726" s="379"/>
      <c r="G726" s="379"/>
    </row>
    <row r="727" spans="1:7" x14ac:dyDescent="0.3">
      <c r="A727" s="374" t="s">
        <v>4937</v>
      </c>
      <c r="B727" s="374" t="s">
        <v>2734</v>
      </c>
      <c r="C727" s="379"/>
      <c r="D727" s="379"/>
      <c r="E727" s="379"/>
      <c r="F727" s="379"/>
      <c r="G727" s="379"/>
    </row>
    <row r="728" spans="1:7" x14ac:dyDescent="0.3">
      <c r="A728" s="374" t="s">
        <v>4938</v>
      </c>
      <c r="B728" s="374" t="s">
        <v>582</v>
      </c>
      <c r="C728" s="379"/>
      <c r="D728" s="379"/>
      <c r="E728" s="379"/>
      <c r="F728" s="379"/>
      <c r="G728" s="379"/>
    </row>
    <row r="729" spans="1:7" x14ac:dyDescent="0.3">
      <c r="A729" s="374" t="s">
        <v>4939</v>
      </c>
      <c r="B729" s="374" t="s">
        <v>259</v>
      </c>
      <c r="C729" s="379"/>
      <c r="D729" s="379"/>
      <c r="E729" s="379"/>
      <c r="F729" s="379"/>
      <c r="G729" s="379"/>
    </row>
    <row r="730" spans="1:7" x14ac:dyDescent="0.3">
      <c r="A730" s="374" t="s">
        <v>4940</v>
      </c>
      <c r="B730" s="374" t="s">
        <v>53</v>
      </c>
      <c r="C730" s="379"/>
      <c r="D730" s="379"/>
      <c r="E730" s="379"/>
      <c r="F730" s="379"/>
      <c r="G730" s="379"/>
    </row>
    <row r="731" spans="1:7" x14ac:dyDescent="0.3">
      <c r="A731" s="374" t="s">
        <v>4941</v>
      </c>
      <c r="B731" s="374" t="s">
        <v>628</v>
      </c>
      <c r="C731" s="379"/>
      <c r="D731" s="379"/>
      <c r="E731" s="379"/>
      <c r="F731" s="379"/>
      <c r="G731" s="379"/>
    </row>
    <row r="732" spans="1:7" x14ac:dyDescent="0.3">
      <c r="A732" s="374" t="s">
        <v>4942</v>
      </c>
      <c r="B732" s="374" t="s">
        <v>1639</v>
      </c>
      <c r="C732" s="379"/>
      <c r="D732" s="379"/>
      <c r="E732" s="379"/>
      <c r="F732" s="379"/>
      <c r="G732" s="379"/>
    </row>
    <row r="733" spans="1:7" x14ac:dyDescent="0.3">
      <c r="A733" s="374" t="s">
        <v>4943</v>
      </c>
      <c r="B733" s="374" t="s">
        <v>630</v>
      </c>
      <c r="C733" s="379"/>
      <c r="D733" s="379"/>
      <c r="E733" s="379"/>
      <c r="F733" s="379"/>
      <c r="G733" s="379"/>
    </row>
    <row r="734" spans="1:7" x14ac:dyDescent="0.3">
      <c r="A734" s="374" t="s">
        <v>4944</v>
      </c>
      <c r="B734" s="374" t="s">
        <v>257</v>
      </c>
      <c r="C734" s="379"/>
      <c r="D734" s="379"/>
      <c r="E734" s="379"/>
      <c r="F734" s="379"/>
      <c r="G734" s="379"/>
    </row>
    <row r="735" spans="1:7" x14ac:dyDescent="0.3">
      <c r="A735" s="374" t="s">
        <v>4945</v>
      </c>
      <c r="B735" s="374" t="s">
        <v>2743</v>
      </c>
      <c r="C735" s="379"/>
      <c r="D735" s="379"/>
      <c r="E735" s="379"/>
      <c r="F735" s="379"/>
      <c r="G735" s="379"/>
    </row>
    <row r="736" spans="1:7" x14ac:dyDescent="0.3">
      <c r="A736" s="374" t="s">
        <v>938</v>
      </c>
      <c r="B736" s="374" t="s">
        <v>54</v>
      </c>
      <c r="C736" s="379"/>
      <c r="D736" s="379"/>
      <c r="E736" s="379"/>
      <c r="F736" s="379"/>
      <c r="G736" s="379"/>
    </row>
    <row r="737" spans="1:7" x14ac:dyDescent="0.3">
      <c r="A737" s="374" t="s">
        <v>4946</v>
      </c>
      <c r="B737" s="374" t="s">
        <v>588</v>
      </c>
      <c r="C737" s="379"/>
      <c r="D737" s="379"/>
      <c r="E737" s="379"/>
      <c r="F737" s="379"/>
      <c r="G737" s="379"/>
    </row>
    <row r="738" spans="1:7" x14ac:dyDescent="0.3">
      <c r="A738" s="374" t="s">
        <v>4947</v>
      </c>
      <c r="B738" s="374" t="s">
        <v>812</v>
      </c>
      <c r="C738" s="379"/>
      <c r="D738" s="379"/>
      <c r="E738" s="379"/>
      <c r="F738" s="379"/>
      <c r="G738" s="379"/>
    </row>
    <row r="739" spans="1:7" x14ac:dyDescent="0.3">
      <c r="A739" s="374" t="s">
        <v>4948</v>
      </c>
      <c r="B739" s="374" t="s">
        <v>592</v>
      </c>
      <c r="C739" s="379"/>
      <c r="D739" s="379"/>
      <c r="E739" s="379"/>
      <c r="F739" s="379"/>
      <c r="G739" s="379"/>
    </row>
    <row r="740" spans="1:7" x14ac:dyDescent="0.3">
      <c r="A740" s="374" t="s">
        <v>4949</v>
      </c>
      <c r="B740" s="374" t="s">
        <v>563</v>
      </c>
      <c r="C740" s="379"/>
      <c r="D740" s="379"/>
      <c r="E740" s="379"/>
      <c r="F740" s="379"/>
      <c r="G740" s="379"/>
    </row>
    <row r="741" spans="1:7" x14ac:dyDescent="0.3">
      <c r="A741" s="374" t="s">
        <v>939</v>
      </c>
      <c r="B741" s="374" t="s">
        <v>595</v>
      </c>
      <c r="C741" s="379"/>
      <c r="D741" s="379"/>
      <c r="E741" s="379"/>
      <c r="F741" s="379"/>
      <c r="G741" s="379"/>
    </row>
    <row r="742" spans="1:7" x14ac:dyDescent="0.3">
      <c r="A742" s="374" t="s">
        <v>4950</v>
      </c>
      <c r="B742" s="374" t="s">
        <v>2745</v>
      </c>
      <c r="C742" s="379"/>
      <c r="D742" s="379"/>
      <c r="E742" s="379"/>
      <c r="F742" s="379"/>
      <c r="G742" s="379"/>
    </row>
    <row r="743" spans="1:7" x14ac:dyDescent="0.3">
      <c r="A743" s="374" t="s">
        <v>4951</v>
      </c>
      <c r="B743" s="374" t="s">
        <v>761</v>
      </c>
      <c r="C743" s="379"/>
      <c r="D743" s="379"/>
      <c r="E743" s="379"/>
      <c r="F743" s="379"/>
      <c r="G743" s="379"/>
    </row>
    <row r="744" spans="1:7" x14ac:dyDescent="0.3">
      <c r="A744" s="374" t="s">
        <v>940</v>
      </c>
      <c r="B744" s="374" t="s">
        <v>907</v>
      </c>
      <c r="C744" s="379"/>
      <c r="D744" s="379"/>
      <c r="E744" s="379"/>
      <c r="F744" s="379"/>
      <c r="G744" s="379"/>
    </row>
    <row r="745" spans="1:7" x14ac:dyDescent="0.3">
      <c r="A745" s="374" t="s">
        <v>4952</v>
      </c>
      <c r="B745" s="374" t="s">
        <v>2753</v>
      </c>
      <c r="C745" s="379"/>
      <c r="D745" s="379"/>
      <c r="E745" s="379"/>
      <c r="F745" s="379"/>
      <c r="G745" s="379"/>
    </row>
    <row r="746" spans="1:7" x14ac:dyDescent="0.3">
      <c r="A746" s="374" t="s">
        <v>4953</v>
      </c>
      <c r="B746" s="374" t="s">
        <v>2755</v>
      </c>
      <c r="C746" s="379"/>
      <c r="D746" s="379"/>
      <c r="E746" s="379"/>
      <c r="F746" s="379"/>
      <c r="G746" s="379"/>
    </row>
    <row r="747" spans="1:7" x14ac:dyDescent="0.3">
      <c r="A747" s="374" t="s">
        <v>4954</v>
      </c>
      <c r="B747" s="374" t="s">
        <v>1599</v>
      </c>
      <c r="C747" s="379"/>
      <c r="D747" s="379"/>
      <c r="E747" s="379"/>
      <c r="F747" s="379"/>
      <c r="G747" s="379"/>
    </row>
    <row r="748" spans="1:7" x14ac:dyDescent="0.3">
      <c r="A748" s="374" t="s">
        <v>4955</v>
      </c>
      <c r="B748" s="374" t="s">
        <v>2758</v>
      </c>
      <c r="C748" s="379"/>
      <c r="D748" s="379"/>
      <c r="E748" s="379"/>
      <c r="F748" s="379"/>
      <c r="G748" s="379"/>
    </row>
    <row r="749" spans="1:7" x14ac:dyDescent="0.3">
      <c r="A749" s="374" t="s">
        <v>4956</v>
      </c>
      <c r="B749" s="374" t="s">
        <v>1077</v>
      </c>
      <c r="C749" s="379"/>
      <c r="D749" s="379"/>
      <c r="E749" s="379"/>
      <c r="F749" s="379"/>
      <c r="G749" s="379"/>
    </row>
    <row r="750" spans="1:7" x14ac:dyDescent="0.3">
      <c r="A750" s="374" t="s">
        <v>941</v>
      </c>
      <c r="B750" s="374" t="s">
        <v>183</v>
      </c>
      <c r="C750" s="379"/>
      <c r="D750" s="379"/>
      <c r="E750" s="379"/>
      <c r="F750" s="379"/>
      <c r="G750" s="379"/>
    </row>
    <row r="751" spans="1:7" x14ac:dyDescent="0.3">
      <c r="A751" s="374" t="s">
        <v>942</v>
      </c>
      <c r="B751" s="374" t="s">
        <v>943</v>
      </c>
      <c r="C751" s="379"/>
      <c r="D751" s="379"/>
      <c r="E751" s="379"/>
      <c r="F751" s="379"/>
      <c r="G751" s="379"/>
    </row>
    <row r="752" spans="1:7" x14ac:dyDescent="0.3">
      <c r="A752" s="374" t="s">
        <v>944</v>
      </c>
      <c r="B752" s="374" t="s">
        <v>262</v>
      </c>
      <c r="C752" s="379"/>
      <c r="D752" s="379"/>
      <c r="E752" s="379"/>
      <c r="F752" s="379"/>
      <c r="G752" s="379"/>
    </row>
    <row r="753" spans="1:7" x14ac:dyDescent="0.3">
      <c r="A753" s="374" t="s">
        <v>945</v>
      </c>
      <c r="B753" s="374" t="s">
        <v>55</v>
      </c>
      <c r="C753" s="379"/>
      <c r="D753" s="379"/>
      <c r="E753" s="379"/>
      <c r="F753" s="379"/>
      <c r="G753" s="379"/>
    </row>
    <row r="754" spans="1:7" x14ac:dyDescent="0.3">
      <c r="A754" s="374" t="s">
        <v>946</v>
      </c>
      <c r="B754" s="374" t="s">
        <v>914</v>
      </c>
      <c r="C754" s="379"/>
      <c r="D754" s="379"/>
      <c r="E754" s="379"/>
      <c r="F754" s="379"/>
      <c r="G754" s="379"/>
    </row>
    <row r="755" spans="1:7" x14ac:dyDescent="0.3">
      <c r="A755" s="374" t="s">
        <v>947</v>
      </c>
      <c r="B755" s="374" t="s">
        <v>569</v>
      </c>
      <c r="C755" s="379"/>
      <c r="D755" s="379"/>
      <c r="E755" s="379"/>
      <c r="F755" s="379"/>
      <c r="G755" s="379"/>
    </row>
    <row r="756" spans="1:7" x14ac:dyDescent="0.3">
      <c r="A756" s="374" t="s">
        <v>948</v>
      </c>
      <c r="B756" s="374" t="s">
        <v>571</v>
      </c>
      <c r="C756" s="379"/>
      <c r="D756" s="379"/>
      <c r="E756" s="379"/>
      <c r="F756" s="379"/>
      <c r="G756" s="379"/>
    </row>
    <row r="757" spans="1:7" x14ac:dyDescent="0.3">
      <c r="A757" s="374" t="s">
        <v>949</v>
      </c>
      <c r="B757" s="374" t="s">
        <v>950</v>
      </c>
      <c r="C757" s="379"/>
      <c r="D757" s="379"/>
      <c r="E757" s="379"/>
      <c r="F757" s="379"/>
      <c r="G757" s="379"/>
    </row>
    <row r="758" spans="1:7" x14ac:dyDescent="0.3">
      <c r="A758" s="374" t="s">
        <v>4957</v>
      </c>
      <c r="B758" s="374" t="s">
        <v>607</v>
      </c>
      <c r="C758" s="379"/>
      <c r="D758" s="379"/>
      <c r="E758" s="379"/>
      <c r="F758" s="379"/>
      <c r="G758" s="379"/>
    </row>
    <row r="759" spans="1:7" x14ac:dyDescent="0.3">
      <c r="A759" s="374" t="s">
        <v>4958</v>
      </c>
      <c r="B759" s="374" t="s">
        <v>2787</v>
      </c>
      <c r="C759" s="379"/>
      <c r="D759" s="379"/>
      <c r="E759" s="379"/>
      <c r="F759" s="379"/>
      <c r="G759" s="379"/>
    </row>
    <row r="760" spans="1:7" x14ac:dyDescent="0.3">
      <c r="A760" s="374" t="s">
        <v>951</v>
      </c>
      <c r="B760" s="374" t="s">
        <v>952</v>
      </c>
      <c r="C760" s="379"/>
      <c r="D760" s="379"/>
      <c r="E760" s="379"/>
      <c r="F760" s="379"/>
      <c r="G760" s="379"/>
    </row>
    <row r="761" spans="1:7" x14ac:dyDescent="0.3">
      <c r="A761" s="374" t="s">
        <v>953</v>
      </c>
      <c r="B761" s="374" t="s">
        <v>330</v>
      </c>
      <c r="C761" s="379"/>
      <c r="D761" s="379"/>
      <c r="E761" s="379"/>
      <c r="F761" s="379"/>
      <c r="G761" s="379"/>
    </row>
    <row r="762" spans="1:7" x14ac:dyDescent="0.3">
      <c r="A762" s="374" t="s">
        <v>954</v>
      </c>
      <c r="B762" s="374" t="s">
        <v>674</v>
      </c>
      <c r="C762" s="379"/>
      <c r="D762" s="379"/>
      <c r="E762" s="379"/>
      <c r="F762" s="379"/>
      <c r="G762" s="379"/>
    </row>
    <row r="763" spans="1:7" x14ac:dyDescent="0.3">
      <c r="A763" s="374" t="s">
        <v>955</v>
      </c>
      <c r="B763" s="374" t="s">
        <v>676</v>
      </c>
      <c r="C763" s="379"/>
      <c r="D763" s="379"/>
      <c r="E763" s="379"/>
      <c r="F763" s="379"/>
      <c r="G763" s="379"/>
    </row>
    <row r="764" spans="1:7" x14ac:dyDescent="0.3">
      <c r="A764" s="374" t="s">
        <v>4959</v>
      </c>
      <c r="B764" s="374" t="s">
        <v>317</v>
      </c>
      <c r="C764" s="379"/>
      <c r="D764" s="379"/>
      <c r="E764" s="379"/>
      <c r="F764" s="379"/>
      <c r="G764" s="379"/>
    </row>
    <row r="765" spans="1:7" x14ac:dyDescent="0.3">
      <c r="A765" s="374" t="s">
        <v>956</v>
      </c>
      <c r="B765" s="374" t="s">
        <v>573</v>
      </c>
      <c r="C765" s="379"/>
      <c r="D765" s="379"/>
      <c r="E765" s="379"/>
      <c r="F765" s="379"/>
      <c r="G765" s="379"/>
    </row>
    <row r="766" spans="1:7" x14ac:dyDescent="0.3">
      <c r="A766" s="374" t="s">
        <v>957</v>
      </c>
      <c r="B766" s="374" t="s">
        <v>575</v>
      </c>
      <c r="C766" s="379"/>
      <c r="D766" s="379"/>
      <c r="E766" s="379"/>
      <c r="F766" s="379"/>
      <c r="G766" s="379"/>
    </row>
    <row r="767" spans="1:7" x14ac:dyDescent="0.3">
      <c r="A767" s="374" t="s">
        <v>4960</v>
      </c>
      <c r="B767" s="374" t="s">
        <v>791</v>
      </c>
      <c r="C767" s="379"/>
      <c r="D767" s="379"/>
      <c r="E767" s="379"/>
      <c r="F767" s="379"/>
      <c r="G767" s="379"/>
    </row>
    <row r="768" spans="1:7" x14ac:dyDescent="0.3">
      <c r="A768" s="374" t="s">
        <v>4961</v>
      </c>
      <c r="B768" s="374" t="s">
        <v>1087</v>
      </c>
      <c r="C768" s="379"/>
      <c r="D768" s="379"/>
      <c r="E768" s="379"/>
      <c r="F768" s="379"/>
      <c r="G768" s="379"/>
    </row>
    <row r="769" spans="1:7" x14ac:dyDescent="0.3">
      <c r="A769" s="374" t="s">
        <v>4962</v>
      </c>
      <c r="B769" s="374" t="s">
        <v>722</v>
      </c>
      <c r="C769" s="380"/>
      <c r="D769" s="380"/>
      <c r="E769" s="380"/>
      <c r="F769" s="380"/>
      <c r="G769" s="380"/>
    </row>
    <row r="770" spans="1:7" x14ac:dyDescent="0.3">
      <c r="A770" s="374" t="s">
        <v>958</v>
      </c>
      <c r="B770" s="378"/>
      <c r="C770" s="379"/>
      <c r="D770" s="379"/>
      <c r="E770" s="379"/>
      <c r="F770" s="379"/>
      <c r="G770" s="379"/>
    </row>
    <row r="772" spans="1:7" x14ac:dyDescent="0.3">
      <c r="A772" s="374" t="s">
        <v>2521</v>
      </c>
      <c r="B772" s="378"/>
      <c r="C772" s="379"/>
      <c r="D772" s="379"/>
      <c r="E772" s="379"/>
      <c r="F772" s="379"/>
      <c r="G772" s="379"/>
    </row>
    <row r="773" spans="1:7" x14ac:dyDescent="0.3">
      <c r="A773" s="374" t="s">
        <v>959</v>
      </c>
      <c r="B773" s="374" t="s">
        <v>58</v>
      </c>
      <c r="C773" s="380"/>
      <c r="D773" s="380"/>
      <c r="E773" s="380"/>
      <c r="F773" s="380"/>
      <c r="G773" s="380"/>
    </row>
    <row r="774" spans="1:7" x14ac:dyDescent="0.3">
      <c r="A774" s="374" t="s">
        <v>2522</v>
      </c>
      <c r="B774" s="378"/>
      <c r="C774" s="379"/>
      <c r="D774" s="379"/>
      <c r="E774" s="379"/>
      <c r="F774" s="379"/>
      <c r="G774" s="379"/>
    </row>
    <row r="776" spans="1:7" x14ac:dyDescent="0.3">
      <c r="A776" s="374" t="s">
        <v>2523</v>
      </c>
      <c r="B776" s="378"/>
      <c r="C776" s="379"/>
      <c r="D776" s="379"/>
      <c r="E776" s="379"/>
      <c r="F776" s="379"/>
      <c r="G776" s="379"/>
    </row>
    <row r="777" spans="1:7" x14ac:dyDescent="0.3">
      <c r="A777" s="374" t="s">
        <v>960</v>
      </c>
      <c r="B777" s="374" t="s">
        <v>961</v>
      </c>
      <c r="C777" s="380"/>
      <c r="D777" s="380"/>
      <c r="E777" s="380"/>
      <c r="F777" s="380"/>
      <c r="G777" s="380"/>
    </row>
    <row r="778" spans="1:7" x14ac:dyDescent="0.3">
      <c r="A778" s="374" t="s">
        <v>2524</v>
      </c>
      <c r="B778" s="378"/>
      <c r="C778" s="379"/>
      <c r="D778" s="379"/>
      <c r="E778" s="379"/>
      <c r="F778" s="379"/>
      <c r="G778" s="379"/>
    </row>
    <row r="780" spans="1:7" x14ac:dyDescent="0.3">
      <c r="A780" s="374" t="s">
        <v>2525</v>
      </c>
      <c r="B780" s="378"/>
      <c r="C780" s="379"/>
      <c r="D780" s="379"/>
      <c r="E780" s="379"/>
      <c r="F780" s="379"/>
      <c r="G780" s="379"/>
    </row>
    <row r="781" spans="1:7" x14ac:dyDescent="0.3">
      <c r="A781" s="374" t="s">
        <v>962</v>
      </c>
      <c r="B781" s="374" t="s">
        <v>963</v>
      </c>
      <c r="C781" s="380"/>
      <c r="D781" s="380"/>
      <c r="E781" s="380"/>
      <c r="F781" s="380"/>
      <c r="G781" s="380"/>
    </row>
    <row r="782" spans="1:7" x14ac:dyDescent="0.3">
      <c r="A782" s="374" t="s">
        <v>2526</v>
      </c>
      <c r="B782" s="378"/>
      <c r="C782" s="379"/>
      <c r="D782" s="379"/>
      <c r="E782" s="379"/>
      <c r="F782" s="379"/>
      <c r="G782" s="379"/>
    </row>
    <row r="784" spans="1:7" x14ac:dyDescent="0.3">
      <c r="A784" s="374" t="s">
        <v>4963</v>
      </c>
      <c r="B784" s="378"/>
      <c r="C784" s="379"/>
      <c r="D784" s="379"/>
      <c r="E784" s="379"/>
      <c r="F784" s="379"/>
      <c r="G784" s="379"/>
    </row>
    <row r="785" spans="1:7" x14ac:dyDescent="0.3">
      <c r="A785" s="374" t="s">
        <v>4964</v>
      </c>
      <c r="B785" s="374" t="s">
        <v>791</v>
      </c>
      <c r="C785" s="379"/>
      <c r="D785" s="379"/>
      <c r="E785" s="379"/>
      <c r="F785" s="379"/>
      <c r="G785" s="379"/>
    </row>
    <row r="786" spans="1:7" x14ac:dyDescent="0.3">
      <c r="A786" s="374" t="s">
        <v>4965</v>
      </c>
      <c r="B786" s="374" t="s">
        <v>2851</v>
      </c>
      <c r="C786" s="379"/>
      <c r="D786" s="379"/>
      <c r="E786" s="379"/>
      <c r="F786" s="379"/>
      <c r="G786" s="379"/>
    </row>
    <row r="787" spans="1:7" x14ac:dyDescent="0.3">
      <c r="A787" s="374" t="s">
        <v>4966</v>
      </c>
      <c r="B787" s="374" t="s">
        <v>2853</v>
      </c>
      <c r="C787" s="379"/>
      <c r="D787" s="379"/>
      <c r="E787" s="379"/>
      <c r="F787" s="379"/>
      <c r="G787" s="379"/>
    </row>
    <row r="788" spans="1:7" x14ac:dyDescent="0.3">
      <c r="A788" s="374" t="s">
        <v>4967</v>
      </c>
      <c r="B788" s="374" t="s">
        <v>2855</v>
      </c>
      <c r="C788" s="379"/>
      <c r="D788" s="379"/>
      <c r="E788" s="379"/>
      <c r="F788" s="379"/>
      <c r="G788" s="379"/>
    </row>
    <row r="789" spans="1:7" x14ac:dyDescent="0.3">
      <c r="A789" s="374" t="s">
        <v>4968</v>
      </c>
      <c r="B789" s="374" t="s">
        <v>2857</v>
      </c>
      <c r="C789" s="379"/>
      <c r="D789" s="379"/>
      <c r="E789" s="379"/>
      <c r="F789" s="379"/>
      <c r="G789" s="379"/>
    </row>
    <row r="790" spans="1:7" x14ac:dyDescent="0.3">
      <c r="A790" s="374" t="s">
        <v>4969</v>
      </c>
      <c r="B790" s="374" t="s">
        <v>2859</v>
      </c>
      <c r="C790" s="379"/>
      <c r="D790" s="379"/>
      <c r="E790" s="379"/>
      <c r="F790" s="379"/>
      <c r="G790" s="379"/>
    </row>
    <row r="791" spans="1:7" x14ac:dyDescent="0.3">
      <c r="A791" s="374" t="s">
        <v>4970</v>
      </c>
      <c r="B791" s="374" t="s">
        <v>2861</v>
      </c>
      <c r="C791" s="380"/>
      <c r="D791" s="380"/>
      <c r="E791" s="380"/>
      <c r="F791" s="380"/>
      <c r="G791" s="380"/>
    </row>
    <row r="792" spans="1:7" x14ac:dyDescent="0.3">
      <c r="A792" s="374" t="s">
        <v>4971</v>
      </c>
      <c r="B792" s="378"/>
      <c r="C792" s="379"/>
      <c r="D792" s="379"/>
      <c r="E792" s="379"/>
      <c r="F792" s="379"/>
      <c r="G792" s="379"/>
    </row>
    <row r="794" spans="1:7" x14ac:dyDescent="0.3">
      <c r="A794" s="374" t="s">
        <v>2527</v>
      </c>
      <c r="B794" s="378"/>
      <c r="C794" s="379"/>
      <c r="D794" s="379"/>
      <c r="E794" s="379"/>
      <c r="F794" s="379"/>
      <c r="G794" s="379"/>
    </row>
    <row r="795" spans="1:7" x14ac:dyDescent="0.3">
      <c r="A795" s="374" t="s">
        <v>964</v>
      </c>
      <c r="B795" s="374" t="s">
        <v>965</v>
      </c>
      <c r="C795" s="380"/>
      <c r="D795" s="380"/>
      <c r="E795" s="380"/>
      <c r="F795" s="380"/>
      <c r="G795" s="380"/>
    </row>
    <row r="796" spans="1:7" x14ac:dyDescent="0.3">
      <c r="A796" s="374" t="s">
        <v>2528</v>
      </c>
      <c r="B796" s="378"/>
      <c r="C796" s="379"/>
      <c r="D796" s="379"/>
      <c r="E796" s="379"/>
      <c r="F796" s="379"/>
      <c r="G796" s="379"/>
    </row>
    <row r="798" spans="1:7" x14ac:dyDescent="0.3">
      <c r="A798" s="374" t="s">
        <v>2529</v>
      </c>
      <c r="B798" s="378"/>
      <c r="C798" s="379"/>
      <c r="D798" s="379"/>
      <c r="E798" s="379"/>
      <c r="F798" s="379"/>
      <c r="G798" s="379"/>
    </row>
    <row r="799" spans="1:7" x14ac:dyDescent="0.3">
      <c r="A799" s="374" t="s">
        <v>4972</v>
      </c>
      <c r="B799" s="374" t="s">
        <v>2820</v>
      </c>
      <c r="C799" s="379"/>
      <c r="D799" s="379"/>
      <c r="E799" s="379"/>
      <c r="F799" s="379"/>
      <c r="G799" s="379"/>
    </row>
    <row r="800" spans="1:7" x14ac:dyDescent="0.3">
      <c r="A800" s="374" t="s">
        <v>966</v>
      </c>
      <c r="B800" s="374" t="s">
        <v>967</v>
      </c>
      <c r="C800" s="379"/>
      <c r="D800" s="379"/>
      <c r="E800" s="379"/>
      <c r="F800" s="379"/>
      <c r="G800" s="379"/>
    </row>
    <row r="801" spans="1:7" x14ac:dyDescent="0.3">
      <c r="A801" s="374" t="s">
        <v>968</v>
      </c>
      <c r="B801" s="374" t="s">
        <v>969</v>
      </c>
      <c r="C801" s="379"/>
      <c r="D801" s="379"/>
      <c r="E801" s="379"/>
      <c r="F801" s="379"/>
      <c r="G801" s="379"/>
    </row>
    <row r="802" spans="1:7" x14ac:dyDescent="0.3">
      <c r="A802" s="374" t="s">
        <v>970</v>
      </c>
      <c r="B802" s="374" t="s">
        <v>971</v>
      </c>
      <c r="C802" s="379"/>
      <c r="D802" s="379"/>
      <c r="E802" s="379"/>
      <c r="F802" s="379"/>
      <c r="G802" s="379"/>
    </row>
    <row r="803" spans="1:7" x14ac:dyDescent="0.3">
      <c r="A803" s="374" t="s">
        <v>4973</v>
      </c>
      <c r="B803" s="374" t="s">
        <v>2822</v>
      </c>
      <c r="C803" s="379"/>
      <c r="D803" s="379"/>
      <c r="E803" s="379"/>
      <c r="F803" s="379"/>
      <c r="G803" s="379"/>
    </row>
    <row r="804" spans="1:7" x14ac:dyDescent="0.3">
      <c r="A804" s="374" t="s">
        <v>4974</v>
      </c>
      <c r="B804" s="374" t="s">
        <v>2824</v>
      </c>
      <c r="C804" s="379"/>
      <c r="D804" s="379"/>
      <c r="E804" s="379"/>
      <c r="F804" s="379"/>
      <c r="G804" s="379"/>
    </row>
    <row r="805" spans="1:7" x14ac:dyDescent="0.3">
      <c r="A805" s="374" t="s">
        <v>4975</v>
      </c>
      <c r="B805" s="374" t="s">
        <v>2826</v>
      </c>
      <c r="C805" s="379"/>
      <c r="D805" s="379"/>
      <c r="E805" s="379"/>
      <c r="F805" s="379"/>
      <c r="G805" s="379"/>
    </row>
    <row r="806" spans="1:7" x14ac:dyDescent="0.3">
      <c r="A806" s="374" t="s">
        <v>4976</v>
      </c>
      <c r="B806" s="374" t="s">
        <v>2828</v>
      </c>
      <c r="C806" s="379"/>
      <c r="D806" s="379"/>
      <c r="E806" s="379"/>
      <c r="F806" s="379"/>
      <c r="G806" s="379"/>
    </row>
    <row r="807" spans="1:7" x14ac:dyDescent="0.3">
      <c r="A807" s="374" t="s">
        <v>4977</v>
      </c>
      <c r="B807" s="374" t="s">
        <v>2830</v>
      </c>
      <c r="C807" s="379"/>
      <c r="D807" s="379"/>
      <c r="E807" s="379"/>
      <c r="F807" s="379"/>
      <c r="G807" s="379"/>
    </row>
    <row r="808" spans="1:7" x14ac:dyDescent="0.3">
      <c r="A808" s="374" t="s">
        <v>4978</v>
      </c>
      <c r="B808" s="374" t="s">
        <v>2832</v>
      </c>
      <c r="C808" s="379"/>
      <c r="D808" s="379"/>
      <c r="E808" s="379"/>
      <c r="F808" s="379"/>
      <c r="G808" s="379"/>
    </row>
    <row r="809" spans="1:7" x14ac:dyDescent="0.3">
      <c r="A809" s="374" t="s">
        <v>4979</v>
      </c>
      <c r="B809" s="374" t="s">
        <v>1345</v>
      </c>
      <c r="C809" s="379"/>
      <c r="D809" s="379"/>
      <c r="E809" s="379"/>
      <c r="F809" s="379"/>
      <c r="G809" s="379"/>
    </row>
    <row r="810" spans="1:7" x14ac:dyDescent="0.3">
      <c r="A810" s="374" t="s">
        <v>972</v>
      </c>
      <c r="B810" s="374" t="s">
        <v>973</v>
      </c>
      <c r="C810" s="379"/>
      <c r="D810" s="379"/>
      <c r="E810" s="379"/>
      <c r="F810" s="379"/>
      <c r="G810" s="379"/>
    </row>
    <row r="811" spans="1:7" x14ac:dyDescent="0.3">
      <c r="A811" s="374" t="s">
        <v>4980</v>
      </c>
      <c r="B811" s="374" t="s">
        <v>2835</v>
      </c>
      <c r="C811" s="379"/>
      <c r="D811" s="379"/>
      <c r="E811" s="379"/>
      <c r="F811" s="379"/>
      <c r="G811" s="379"/>
    </row>
    <row r="812" spans="1:7" x14ac:dyDescent="0.3">
      <c r="A812" s="374" t="s">
        <v>4981</v>
      </c>
      <c r="B812" s="374" t="s">
        <v>2837</v>
      </c>
      <c r="C812" s="379"/>
      <c r="D812" s="379"/>
      <c r="E812" s="379"/>
      <c r="F812" s="379"/>
      <c r="G812" s="379"/>
    </row>
    <row r="813" spans="1:7" x14ac:dyDescent="0.3">
      <c r="A813" s="374" t="s">
        <v>4982</v>
      </c>
      <c r="B813" s="374" t="s">
        <v>2839</v>
      </c>
      <c r="C813" s="379"/>
      <c r="D813" s="379"/>
      <c r="E813" s="379"/>
      <c r="F813" s="379"/>
      <c r="G813" s="379"/>
    </row>
    <row r="814" spans="1:7" x14ac:dyDescent="0.3">
      <c r="A814" s="374" t="s">
        <v>4983</v>
      </c>
      <c r="B814" s="374" t="s">
        <v>2841</v>
      </c>
      <c r="C814" s="379"/>
      <c r="D814" s="379"/>
      <c r="E814" s="379"/>
      <c r="F814" s="379"/>
      <c r="G814" s="379"/>
    </row>
    <row r="815" spans="1:7" x14ac:dyDescent="0.3">
      <c r="A815" s="374" t="s">
        <v>4984</v>
      </c>
      <c r="B815" s="374" t="s">
        <v>2843</v>
      </c>
      <c r="C815" s="379"/>
      <c r="D815" s="379"/>
      <c r="E815" s="379"/>
      <c r="F815" s="379"/>
      <c r="G815" s="379"/>
    </row>
    <row r="816" spans="1:7" x14ac:dyDescent="0.3">
      <c r="A816" s="374" t="s">
        <v>4985</v>
      </c>
      <c r="B816" s="374" t="s">
        <v>2845</v>
      </c>
      <c r="C816" s="379"/>
      <c r="D816" s="379"/>
      <c r="E816" s="379"/>
      <c r="F816" s="379"/>
      <c r="G816" s="379"/>
    </row>
    <row r="817" spans="1:7" x14ac:dyDescent="0.3">
      <c r="A817" s="374" t="s">
        <v>4986</v>
      </c>
      <c r="B817" s="374" t="s">
        <v>2847</v>
      </c>
      <c r="C817" s="379"/>
      <c r="D817" s="379"/>
      <c r="E817" s="379"/>
      <c r="F817" s="379"/>
      <c r="G817" s="379"/>
    </row>
    <row r="818" spans="1:7" x14ac:dyDescent="0.3">
      <c r="A818" s="374" t="s">
        <v>4987</v>
      </c>
      <c r="B818" s="374" t="s">
        <v>2849</v>
      </c>
      <c r="C818" s="380"/>
      <c r="D818" s="380"/>
      <c r="E818" s="380"/>
      <c r="F818" s="380"/>
      <c r="G818" s="380"/>
    </row>
    <row r="819" spans="1:7" x14ac:dyDescent="0.3">
      <c r="A819" s="374" t="s">
        <v>2530</v>
      </c>
      <c r="B819" s="378"/>
      <c r="C819" s="379"/>
      <c r="D819" s="379"/>
      <c r="E819" s="379"/>
      <c r="F819" s="379"/>
      <c r="G819" s="379"/>
    </row>
    <row r="821" spans="1:7" x14ac:dyDescent="0.3">
      <c r="A821" s="378"/>
    </row>
    <row r="823" spans="1:7" x14ac:dyDescent="0.3">
      <c r="A823" s="374" t="s">
        <v>234</v>
      </c>
      <c r="B823" s="378"/>
      <c r="C823" s="379"/>
      <c r="D823" s="379"/>
      <c r="E823" s="379"/>
      <c r="F823" s="379"/>
      <c r="G823" s="379"/>
    </row>
    <row r="824" spans="1:7" x14ac:dyDescent="0.3">
      <c r="A824" s="374" t="s">
        <v>2338</v>
      </c>
      <c r="B824" s="378"/>
      <c r="C824" s="380"/>
      <c r="D824" s="380"/>
      <c r="E824" s="380"/>
      <c r="F824" s="380"/>
      <c r="G824" s="380"/>
    </row>
    <row r="825" spans="1:7" x14ac:dyDescent="0.3">
      <c r="A825" s="374" t="s">
        <v>977</v>
      </c>
      <c r="B825" s="378"/>
      <c r="C825" s="379"/>
      <c r="D825" s="379"/>
      <c r="E825" s="379"/>
      <c r="F825" s="379"/>
      <c r="G825" s="379"/>
    </row>
  </sheetData>
  <autoFilter ref="A1:G825" xr:uid="{D81C2399-C6A1-4346-B529-D963CAD8C2FA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DA91-51EC-4FA9-9D49-63DA58AA9825}">
  <sheetPr>
    <tabColor rgb="FF00B0F0"/>
  </sheetPr>
  <dimension ref="A1:G1498"/>
  <sheetViews>
    <sheetView workbookViewId="0">
      <selection activeCell="E192" sqref="E192"/>
    </sheetView>
  </sheetViews>
  <sheetFormatPr defaultRowHeight="14.4" x14ac:dyDescent="0.3"/>
  <cols>
    <col min="1" max="1" width="30.109375" style="239" customWidth="1"/>
    <col min="2" max="2" width="36.77734375" style="239" bestFit="1" customWidth="1"/>
    <col min="3" max="3" width="16.109375" style="239" bestFit="1" customWidth="1"/>
    <col min="4" max="5" width="12.77734375" style="239" bestFit="1" customWidth="1"/>
    <col min="6" max="6" width="13.33203125" style="239" bestFit="1" customWidth="1"/>
    <col min="7" max="7" width="9.21875" style="239" bestFit="1" customWidth="1"/>
  </cols>
  <sheetData>
    <row r="1" spans="1:7" x14ac:dyDescent="0.3">
      <c r="A1" s="287" t="s">
        <v>1771</v>
      </c>
      <c r="B1" s="286"/>
      <c r="C1" s="286"/>
      <c r="D1" s="286"/>
      <c r="E1" s="286"/>
      <c r="F1" s="286"/>
      <c r="G1" s="286"/>
    </row>
    <row r="2" spans="1:7" x14ac:dyDescent="0.3">
      <c r="A2" s="287" t="s">
        <v>440</v>
      </c>
      <c r="B2" s="286"/>
      <c r="C2" s="286"/>
      <c r="D2" s="286"/>
      <c r="E2" s="286"/>
      <c r="F2" s="286"/>
      <c r="G2" s="286"/>
    </row>
    <row r="3" spans="1:7" x14ac:dyDescent="0.3">
      <c r="A3" s="287" t="s">
        <v>441</v>
      </c>
      <c r="B3" s="286"/>
      <c r="C3" s="286"/>
      <c r="D3" s="286"/>
      <c r="E3" s="286"/>
      <c r="F3" s="286"/>
      <c r="G3" s="286"/>
    </row>
    <row r="4" spans="1:7" x14ac:dyDescent="0.3">
      <c r="A4" s="240"/>
      <c r="B4" s="243"/>
      <c r="C4" s="243"/>
      <c r="D4" s="243"/>
      <c r="E4" s="243"/>
      <c r="F4" s="243"/>
      <c r="G4" s="243"/>
    </row>
    <row r="5" spans="1:7" x14ac:dyDescent="0.3">
      <c r="A5" s="287" t="s">
        <v>193</v>
      </c>
      <c r="B5" s="287" t="s">
        <v>193</v>
      </c>
      <c r="C5" s="289"/>
      <c r="D5" s="289"/>
      <c r="E5" s="289"/>
      <c r="F5" s="289"/>
      <c r="G5" s="289"/>
    </row>
    <row r="6" spans="1:7" x14ac:dyDescent="0.3">
      <c r="A6" s="287" t="s">
        <v>193</v>
      </c>
      <c r="B6" s="287" t="s">
        <v>193</v>
      </c>
      <c r="C6" s="289"/>
      <c r="D6" s="289"/>
      <c r="E6" s="289"/>
      <c r="F6" s="289"/>
      <c r="G6" s="289"/>
    </row>
    <row r="7" spans="1:7" x14ac:dyDescent="0.3">
      <c r="A7" s="288" t="s">
        <v>40</v>
      </c>
      <c r="B7" s="288" t="s">
        <v>442</v>
      </c>
      <c r="C7" s="290"/>
      <c r="D7" s="290"/>
      <c r="E7" s="290"/>
      <c r="F7" s="290"/>
      <c r="G7" s="290"/>
    </row>
    <row r="8" spans="1:7" x14ac:dyDescent="0.3">
      <c r="A8" s="240"/>
    </row>
    <row r="9" spans="1:7" x14ac:dyDescent="0.3">
      <c r="A9" s="287" t="s">
        <v>345</v>
      </c>
      <c r="B9" s="286"/>
      <c r="C9" s="286"/>
      <c r="D9" s="286"/>
      <c r="E9" s="286"/>
      <c r="F9" s="286"/>
      <c r="G9" s="286"/>
    </row>
    <row r="10" spans="1:7" x14ac:dyDescent="0.3">
      <c r="A10" s="287" t="s">
        <v>444</v>
      </c>
      <c r="B10" s="287" t="s">
        <v>43</v>
      </c>
      <c r="C10" s="291"/>
      <c r="D10" s="291"/>
      <c r="E10" s="291"/>
      <c r="F10" s="291"/>
      <c r="G10" s="291"/>
    </row>
    <row r="11" spans="1:7" x14ac:dyDescent="0.3">
      <c r="A11" s="287" t="s">
        <v>445</v>
      </c>
      <c r="B11" s="287" t="s">
        <v>446</v>
      </c>
      <c r="C11" s="291"/>
      <c r="D11" s="291"/>
      <c r="E11" s="291"/>
      <c r="F11" s="291"/>
      <c r="G11" s="291"/>
    </row>
    <row r="12" spans="1:7" x14ac:dyDescent="0.3">
      <c r="A12" s="287" t="s">
        <v>447</v>
      </c>
      <c r="B12" s="287" t="s">
        <v>47</v>
      </c>
      <c r="C12" s="291"/>
      <c r="D12" s="291"/>
      <c r="E12" s="291"/>
      <c r="F12" s="291"/>
      <c r="G12" s="291"/>
    </row>
    <row r="13" spans="1:7" x14ac:dyDescent="0.3">
      <c r="A13" s="287" t="s">
        <v>448</v>
      </c>
      <c r="B13" s="287" t="s">
        <v>48</v>
      </c>
      <c r="C13" s="291"/>
      <c r="D13" s="291"/>
      <c r="E13" s="291"/>
      <c r="F13" s="291"/>
      <c r="G13" s="291"/>
    </row>
    <row r="14" spans="1:7" x14ac:dyDescent="0.3">
      <c r="A14" s="287" t="s">
        <v>449</v>
      </c>
      <c r="B14" s="287" t="s">
        <v>450</v>
      </c>
      <c r="C14" s="291"/>
      <c r="D14" s="291"/>
      <c r="E14" s="291"/>
      <c r="F14" s="291"/>
      <c r="G14" s="291"/>
    </row>
    <row r="15" spans="1:7" x14ac:dyDescent="0.3">
      <c r="A15" s="287" t="s">
        <v>451</v>
      </c>
      <c r="B15" s="287" t="s">
        <v>452</v>
      </c>
      <c r="C15" s="291"/>
      <c r="D15" s="291"/>
      <c r="E15" s="291"/>
      <c r="F15" s="291"/>
      <c r="G15" s="291"/>
    </row>
    <row r="16" spans="1:7" x14ac:dyDescent="0.3">
      <c r="A16" s="287" t="s">
        <v>453</v>
      </c>
      <c r="B16" s="287" t="s">
        <v>454</v>
      </c>
      <c r="C16" s="291"/>
      <c r="D16" s="291"/>
      <c r="E16" s="291"/>
      <c r="F16" s="291"/>
      <c r="G16" s="291"/>
    </row>
    <row r="17" spans="1:7" x14ac:dyDescent="0.3">
      <c r="A17" s="287" t="s">
        <v>455</v>
      </c>
      <c r="B17" s="287" t="s">
        <v>456</v>
      </c>
      <c r="C17" s="291"/>
      <c r="D17" s="291"/>
      <c r="E17" s="291"/>
      <c r="F17" s="291"/>
      <c r="G17" s="291"/>
    </row>
    <row r="18" spans="1:7" x14ac:dyDescent="0.3">
      <c r="A18" s="287" t="s">
        <v>457</v>
      </c>
      <c r="B18" s="287" t="s">
        <v>50</v>
      </c>
      <c r="C18" s="291"/>
      <c r="D18" s="291"/>
      <c r="E18" s="291"/>
      <c r="F18" s="291"/>
      <c r="G18" s="291"/>
    </row>
    <row r="19" spans="1:7" x14ac:dyDescent="0.3">
      <c r="A19" s="287" t="s">
        <v>458</v>
      </c>
      <c r="B19" s="287" t="s">
        <v>459</v>
      </c>
      <c r="C19" s="291"/>
      <c r="D19" s="291"/>
      <c r="E19" s="291"/>
      <c r="F19" s="291"/>
      <c r="G19" s="291"/>
    </row>
    <row r="20" spans="1:7" x14ac:dyDescent="0.3">
      <c r="A20" s="287" t="s">
        <v>460</v>
      </c>
      <c r="B20" s="287" t="s">
        <v>461</v>
      </c>
      <c r="C20" s="291"/>
      <c r="D20" s="291"/>
      <c r="E20" s="291"/>
      <c r="F20" s="291"/>
      <c r="G20" s="291"/>
    </row>
    <row r="21" spans="1:7" x14ac:dyDescent="0.3">
      <c r="A21" s="287" t="s">
        <v>462</v>
      </c>
      <c r="B21" s="287" t="s">
        <v>463</v>
      </c>
      <c r="C21" s="291"/>
      <c r="D21" s="291"/>
      <c r="E21" s="291"/>
      <c r="F21" s="291"/>
      <c r="G21" s="291"/>
    </row>
    <row r="22" spans="1:7" x14ac:dyDescent="0.3">
      <c r="A22" s="287" t="s">
        <v>464</v>
      </c>
      <c r="B22" s="287" t="s">
        <v>465</v>
      </c>
      <c r="C22" s="291"/>
      <c r="D22" s="291"/>
      <c r="E22" s="291"/>
      <c r="F22" s="291"/>
      <c r="G22" s="291"/>
    </row>
    <row r="23" spans="1:7" x14ac:dyDescent="0.3">
      <c r="A23" s="287" t="s">
        <v>466</v>
      </c>
      <c r="B23" s="287" t="s">
        <v>467</v>
      </c>
      <c r="C23" s="291"/>
      <c r="D23" s="291"/>
      <c r="E23" s="291"/>
      <c r="F23" s="291"/>
      <c r="G23" s="291"/>
    </row>
    <row r="24" spans="1:7" x14ac:dyDescent="0.3">
      <c r="A24" s="287" t="s">
        <v>468</v>
      </c>
      <c r="B24" s="287" t="s">
        <v>469</v>
      </c>
      <c r="C24" s="291"/>
      <c r="D24" s="291"/>
      <c r="E24" s="291"/>
      <c r="F24" s="291"/>
      <c r="G24" s="291"/>
    </row>
    <row r="25" spans="1:7" x14ac:dyDescent="0.3">
      <c r="A25" s="287" t="s">
        <v>470</v>
      </c>
      <c r="B25" s="287" t="s">
        <v>471</v>
      </c>
      <c r="C25" s="291"/>
      <c r="D25" s="291"/>
      <c r="E25" s="291"/>
      <c r="F25" s="291"/>
      <c r="G25" s="291"/>
    </row>
    <row r="26" spans="1:7" x14ac:dyDescent="0.3">
      <c r="A26" s="287" t="s">
        <v>472</v>
      </c>
      <c r="B26" s="287" t="s">
        <v>473</v>
      </c>
      <c r="C26" s="291"/>
      <c r="D26" s="291"/>
      <c r="E26" s="291"/>
      <c r="F26" s="291"/>
      <c r="G26" s="291"/>
    </row>
    <row r="27" spans="1:7" x14ac:dyDescent="0.3">
      <c r="A27" s="287" t="s">
        <v>474</v>
      </c>
      <c r="B27" s="287" t="s">
        <v>475</v>
      </c>
      <c r="C27" s="291"/>
      <c r="D27" s="291"/>
      <c r="E27" s="291"/>
      <c r="F27" s="291"/>
      <c r="G27" s="291"/>
    </row>
    <row r="28" spans="1:7" x14ac:dyDescent="0.3">
      <c r="A28" s="287" t="s">
        <v>476</v>
      </c>
      <c r="B28" s="287" t="s">
        <v>477</v>
      </c>
      <c r="C28" s="291"/>
      <c r="D28" s="291"/>
      <c r="E28" s="291"/>
      <c r="F28" s="291"/>
      <c r="G28" s="291"/>
    </row>
    <row r="29" spans="1:7" x14ac:dyDescent="0.3">
      <c r="A29" s="287" t="s">
        <v>478</v>
      </c>
      <c r="B29" s="287" t="s">
        <v>479</v>
      </c>
      <c r="C29" s="291"/>
      <c r="D29" s="291"/>
      <c r="E29" s="291"/>
      <c r="F29" s="291"/>
      <c r="G29" s="291"/>
    </row>
    <row r="30" spans="1:7" x14ac:dyDescent="0.3">
      <c r="A30" s="287" t="s">
        <v>480</v>
      </c>
      <c r="B30" s="287" t="s">
        <v>481</v>
      </c>
      <c r="C30" s="291"/>
      <c r="D30" s="291"/>
      <c r="E30" s="291"/>
      <c r="F30" s="291"/>
      <c r="G30" s="291"/>
    </row>
    <row r="31" spans="1:7" x14ac:dyDescent="0.3">
      <c r="A31" s="287" t="s">
        <v>482</v>
      </c>
      <c r="B31" s="287" t="s">
        <v>483</v>
      </c>
      <c r="C31" s="291"/>
      <c r="D31" s="291"/>
      <c r="E31" s="291"/>
      <c r="F31" s="291"/>
      <c r="G31" s="291"/>
    </row>
    <row r="32" spans="1:7" x14ac:dyDescent="0.3">
      <c r="A32" s="287" t="s">
        <v>484</v>
      </c>
      <c r="B32" s="287" t="s">
        <v>485</v>
      </c>
      <c r="C32" s="291"/>
      <c r="D32" s="291"/>
      <c r="E32" s="291"/>
      <c r="F32" s="291"/>
      <c r="G32" s="291"/>
    </row>
    <row r="33" spans="1:7" x14ac:dyDescent="0.3">
      <c r="A33" s="287" t="s">
        <v>486</v>
      </c>
      <c r="B33" s="287" t="s">
        <v>487</v>
      </c>
      <c r="C33" s="291"/>
      <c r="D33" s="291"/>
      <c r="E33" s="291"/>
      <c r="F33" s="291"/>
      <c r="G33" s="291"/>
    </row>
    <row r="34" spans="1:7" x14ac:dyDescent="0.3">
      <c r="A34" s="287" t="s">
        <v>488</v>
      </c>
      <c r="B34" s="287" t="s">
        <v>489</v>
      </c>
      <c r="C34" s="291"/>
      <c r="D34" s="291"/>
      <c r="E34" s="291"/>
      <c r="F34" s="291"/>
      <c r="G34" s="291"/>
    </row>
    <row r="35" spans="1:7" x14ac:dyDescent="0.3">
      <c r="A35" s="287" t="s">
        <v>490</v>
      </c>
      <c r="B35" s="287" t="s">
        <v>491</v>
      </c>
      <c r="C35" s="291"/>
      <c r="D35" s="291"/>
      <c r="E35" s="291"/>
      <c r="F35" s="291"/>
      <c r="G35" s="291"/>
    </row>
    <row r="36" spans="1:7" x14ac:dyDescent="0.3">
      <c r="A36" s="287" t="s">
        <v>492</v>
      </c>
      <c r="B36" s="287" t="s">
        <v>49</v>
      </c>
      <c r="C36" s="291"/>
      <c r="D36" s="291"/>
      <c r="E36" s="291"/>
      <c r="F36" s="291"/>
      <c r="G36" s="291"/>
    </row>
    <row r="37" spans="1:7" x14ac:dyDescent="0.3">
      <c r="A37" s="287" t="s">
        <v>493</v>
      </c>
      <c r="B37" s="287" t="s">
        <v>45</v>
      </c>
      <c r="C37" s="291"/>
      <c r="D37" s="291"/>
      <c r="E37" s="291"/>
      <c r="F37" s="291"/>
      <c r="G37" s="291"/>
    </row>
    <row r="38" spans="1:7" x14ac:dyDescent="0.3">
      <c r="A38" s="287" t="s">
        <v>494</v>
      </c>
      <c r="B38" s="287" t="s">
        <v>495</v>
      </c>
      <c r="C38" s="291"/>
      <c r="D38" s="291"/>
      <c r="E38" s="291"/>
      <c r="F38" s="291"/>
      <c r="G38" s="291"/>
    </row>
    <row r="39" spans="1:7" x14ac:dyDescent="0.3">
      <c r="A39" s="287" t="s">
        <v>496</v>
      </c>
      <c r="B39" s="287" t="s">
        <v>178</v>
      </c>
      <c r="C39" s="291"/>
      <c r="D39" s="291"/>
      <c r="E39" s="291"/>
      <c r="F39" s="291"/>
      <c r="G39" s="291"/>
    </row>
    <row r="40" spans="1:7" x14ac:dyDescent="0.3">
      <c r="A40" s="287" t="s">
        <v>497</v>
      </c>
      <c r="B40" s="287" t="s">
        <v>498</v>
      </c>
      <c r="C40" s="291"/>
      <c r="D40" s="291"/>
      <c r="E40" s="291"/>
      <c r="F40" s="291"/>
      <c r="G40" s="291"/>
    </row>
    <row r="41" spans="1:7" x14ac:dyDescent="0.3">
      <c r="A41" s="287" t="s">
        <v>499</v>
      </c>
      <c r="B41" s="287" t="s">
        <v>46</v>
      </c>
      <c r="C41" s="291"/>
      <c r="D41" s="291"/>
      <c r="E41" s="291"/>
      <c r="F41" s="291"/>
      <c r="G41" s="291"/>
    </row>
    <row r="42" spans="1:7" x14ac:dyDescent="0.3">
      <c r="A42" s="287" t="s">
        <v>500</v>
      </c>
      <c r="B42" s="287" t="s">
        <v>501</v>
      </c>
      <c r="C42" s="291"/>
      <c r="D42" s="291"/>
      <c r="E42" s="291"/>
      <c r="F42" s="291"/>
      <c r="G42" s="291"/>
    </row>
    <row r="43" spans="1:7" x14ac:dyDescent="0.3">
      <c r="A43" s="287" t="s">
        <v>502</v>
      </c>
      <c r="B43" s="287" t="s">
        <v>503</v>
      </c>
      <c r="C43" s="291"/>
      <c r="D43" s="291"/>
      <c r="E43" s="291"/>
      <c r="F43" s="291"/>
      <c r="G43" s="291"/>
    </row>
    <row r="44" spans="1:7" x14ac:dyDescent="0.3">
      <c r="A44" s="287" t="s">
        <v>504</v>
      </c>
      <c r="B44" s="287" t="s">
        <v>505</v>
      </c>
      <c r="C44" s="291"/>
      <c r="D44" s="291"/>
      <c r="E44" s="291"/>
      <c r="F44" s="291"/>
      <c r="G44" s="291"/>
    </row>
    <row r="45" spans="1:7" x14ac:dyDescent="0.3">
      <c r="A45" s="287" t="s">
        <v>506</v>
      </c>
      <c r="B45" s="287" t="s">
        <v>507</v>
      </c>
      <c r="C45" s="291"/>
      <c r="D45" s="291"/>
      <c r="E45" s="291"/>
      <c r="F45" s="291"/>
      <c r="G45" s="291"/>
    </row>
    <row r="46" spans="1:7" x14ac:dyDescent="0.3">
      <c r="A46" s="287" t="s">
        <v>508</v>
      </c>
      <c r="B46" s="287" t="s">
        <v>509</v>
      </c>
      <c r="C46" s="291"/>
      <c r="D46" s="291"/>
      <c r="E46" s="291"/>
      <c r="F46" s="291"/>
      <c r="G46" s="291"/>
    </row>
    <row r="47" spans="1:7" x14ac:dyDescent="0.3">
      <c r="A47" s="287" t="s">
        <v>510</v>
      </c>
      <c r="B47" s="287" t="s">
        <v>511</v>
      </c>
      <c r="C47" s="291"/>
      <c r="D47" s="291"/>
      <c r="E47" s="291"/>
      <c r="F47" s="291"/>
      <c r="G47" s="291"/>
    </row>
    <row r="48" spans="1:7" x14ac:dyDescent="0.3">
      <c r="A48" s="287" t="s">
        <v>512</v>
      </c>
      <c r="B48" s="287" t="s">
        <v>513</v>
      </c>
      <c r="C48" s="291"/>
      <c r="D48" s="291"/>
      <c r="E48" s="291"/>
      <c r="F48" s="291"/>
      <c r="G48" s="291"/>
    </row>
    <row r="49" spans="1:7" x14ac:dyDescent="0.3">
      <c r="A49" s="287" t="s">
        <v>514</v>
      </c>
      <c r="B49" s="287" t="s">
        <v>515</v>
      </c>
      <c r="C49" s="291"/>
      <c r="D49" s="291"/>
      <c r="E49" s="291"/>
      <c r="F49" s="291"/>
      <c r="G49" s="291"/>
    </row>
    <row r="50" spans="1:7" x14ac:dyDescent="0.3">
      <c r="A50" s="287" t="s">
        <v>516</v>
      </c>
      <c r="B50" s="287" t="s">
        <v>517</v>
      </c>
      <c r="C50" s="291"/>
      <c r="D50" s="291"/>
      <c r="E50" s="291"/>
      <c r="F50" s="291"/>
      <c r="G50" s="291"/>
    </row>
    <row r="51" spans="1:7" x14ac:dyDescent="0.3">
      <c r="A51" s="287" t="s">
        <v>518</v>
      </c>
      <c r="B51" s="287" t="s">
        <v>519</v>
      </c>
      <c r="C51" s="291"/>
      <c r="D51" s="291"/>
      <c r="E51" s="291"/>
      <c r="F51" s="291"/>
      <c r="G51" s="291"/>
    </row>
    <row r="52" spans="1:7" x14ac:dyDescent="0.3">
      <c r="A52" s="287" t="s">
        <v>520</v>
      </c>
      <c r="B52" s="287" t="s">
        <v>521</v>
      </c>
      <c r="C52" s="291"/>
      <c r="D52" s="291"/>
      <c r="E52" s="291"/>
      <c r="F52" s="291"/>
      <c r="G52" s="291"/>
    </row>
    <row r="53" spans="1:7" x14ac:dyDescent="0.3">
      <c r="A53" s="287" t="s">
        <v>522</v>
      </c>
      <c r="B53" s="287" t="s">
        <v>179</v>
      </c>
      <c r="C53" s="291"/>
      <c r="D53" s="291"/>
      <c r="E53" s="291"/>
      <c r="F53" s="291"/>
      <c r="G53" s="291"/>
    </row>
    <row r="54" spans="1:7" x14ac:dyDescent="0.3">
      <c r="A54" s="287" t="s">
        <v>523</v>
      </c>
      <c r="B54" s="287" t="s">
        <v>245</v>
      </c>
      <c r="C54" s="291"/>
      <c r="D54" s="291"/>
      <c r="E54" s="291"/>
      <c r="F54" s="291"/>
      <c r="G54" s="291"/>
    </row>
    <row r="55" spans="1:7" x14ac:dyDescent="0.3">
      <c r="A55" s="287" t="s">
        <v>524</v>
      </c>
      <c r="B55" s="287" t="s">
        <v>525</v>
      </c>
      <c r="C55" s="291"/>
      <c r="D55" s="291"/>
      <c r="E55" s="291"/>
      <c r="F55" s="291"/>
      <c r="G55" s="291"/>
    </row>
    <row r="56" spans="1:7" x14ac:dyDescent="0.3">
      <c r="A56" s="287" t="s">
        <v>526</v>
      </c>
      <c r="B56" s="287" t="s">
        <v>527</v>
      </c>
      <c r="C56" s="291"/>
      <c r="D56" s="291"/>
      <c r="E56" s="291"/>
      <c r="F56" s="291"/>
      <c r="G56" s="291"/>
    </row>
    <row r="57" spans="1:7" x14ac:dyDescent="0.3">
      <c r="A57" s="287" t="s">
        <v>528</v>
      </c>
      <c r="B57" s="287" t="s">
        <v>529</v>
      </c>
      <c r="C57" s="291"/>
      <c r="D57" s="291"/>
      <c r="E57" s="291"/>
      <c r="F57" s="291"/>
      <c r="G57" s="291"/>
    </row>
    <row r="58" spans="1:7" x14ac:dyDescent="0.3">
      <c r="A58" s="287" t="s">
        <v>530</v>
      </c>
      <c r="B58" s="287" t="s">
        <v>44</v>
      </c>
      <c r="C58" s="291"/>
      <c r="D58" s="291"/>
      <c r="E58" s="291"/>
      <c r="F58" s="291"/>
      <c r="G58" s="291"/>
    </row>
    <row r="59" spans="1:7" x14ac:dyDescent="0.3">
      <c r="A59" s="287" t="s">
        <v>531</v>
      </c>
      <c r="B59" s="287" t="s">
        <v>532</v>
      </c>
      <c r="C59" s="291"/>
      <c r="D59" s="291"/>
      <c r="E59" s="291"/>
      <c r="F59" s="291"/>
      <c r="G59" s="291"/>
    </row>
    <row r="60" spans="1:7" x14ac:dyDescent="0.3">
      <c r="A60" s="287" t="s">
        <v>533</v>
      </c>
      <c r="B60" s="287" t="s">
        <v>534</v>
      </c>
      <c r="C60" s="291"/>
      <c r="D60" s="291"/>
      <c r="E60" s="291"/>
      <c r="F60" s="291"/>
      <c r="G60" s="291"/>
    </row>
    <row r="61" spans="1:7" x14ac:dyDescent="0.3">
      <c r="A61" s="287" t="s">
        <v>535</v>
      </c>
      <c r="B61" s="287" t="s">
        <v>536</v>
      </c>
      <c r="C61" s="291"/>
      <c r="D61" s="291"/>
      <c r="E61" s="291"/>
      <c r="F61" s="291"/>
      <c r="G61" s="291"/>
    </row>
    <row r="62" spans="1:7" x14ac:dyDescent="0.3">
      <c r="A62" s="287" t="s">
        <v>537</v>
      </c>
      <c r="B62" s="287" t="s">
        <v>538</v>
      </c>
      <c r="C62" s="291"/>
      <c r="D62" s="291"/>
      <c r="E62" s="291"/>
      <c r="F62" s="291"/>
      <c r="G62" s="291"/>
    </row>
    <row r="63" spans="1:7" x14ac:dyDescent="0.3">
      <c r="A63" s="287" t="s">
        <v>539</v>
      </c>
      <c r="B63" s="287" t="s">
        <v>540</v>
      </c>
      <c r="C63" s="291"/>
      <c r="D63" s="291"/>
      <c r="E63" s="291"/>
      <c r="F63" s="291"/>
      <c r="G63" s="291"/>
    </row>
    <row r="64" spans="1:7" x14ac:dyDescent="0.3">
      <c r="A64" s="287" t="s">
        <v>541</v>
      </c>
      <c r="B64" s="287" t="s">
        <v>542</v>
      </c>
      <c r="C64" s="291"/>
      <c r="D64" s="291"/>
      <c r="E64" s="291"/>
      <c r="F64" s="291"/>
      <c r="G64" s="291"/>
    </row>
    <row r="65" spans="1:7" x14ac:dyDescent="0.3">
      <c r="A65" s="287" t="s">
        <v>543</v>
      </c>
      <c r="B65" s="287" t="s">
        <v>544</v>
      </c>
      <c r="C65" s="291"/>
      <c r="D65" s="291"/>
      <c r="E65" s="291"/>
      <c r="F65" s="291"/>
      <c r="G65" s="291"/>
    </row>
    <row r="66" spans="1:7" x14ac:dyDescent="0.3">
      <c r="A66" s="287" t="s">
        <v>545</v>
      </c>
      <c r="B66" s="287" t="s">
        <v>546</v>
      </c>
      <c r="C66" s="291"/>
      <c r="D66" s="291"/>
      <c r="E66" s="291"/>
      <c r="F66" s="291"/>
      <c r="G66" s="291"/>
    </row>
    <row r="67" spans="1:7" x14ac:dyDescent="0.3">
      <c r="A67" s="287" t="s">
        <v>547</v>
      </c>
      <c r="B67" s="287" t="s">
        <v>244</v>
      </c>
      <c r="C67" s="291"/>
      <c r="D67" s="291"/>
      <c r="E67" s="291"/>
      <c r="F67" s="291"/>
      <c r="G67" s="291"/>
    </row>
    <row r="68" spans="1:7" x14ac:dyDescent="0.3">
      <c r="A68" s="287" t="s">
        <v>548</v>
      </c>
      <c r="B68" s="287" t="s">
        <v>549</v>
      </c>
      <c r="C68" s="291"/>
      <c r="D68" s="291"/>
      <c r="E68" s="291"/>
      <c r="F68" s="291"/>
      <c r="G68" s="291"/>
    </row>
    <row r="69" spans="1:7" x14ac:dyDescent="0.3">
      <c r="A69" s="287" t="s">
        <v>550</v>
      </c>
      <c r="B69" s="287" t="s">
        <v>551</v>
      </c>
      <c r="C69" s="291"/>
      <c r="D69" s="291"/>
      <c r="E69" s="291"/>
      <c r="F69" s="291"/>
      <c r="G69" s="291"/>
    </row>
    <row r="70" spans="1:7" x14ac:dyDescent="0.3">
      <c r="A70" s="287" t="s">
        <v>552</v>
      </c>
      <c r="B70" s="287" t="s">
        <v>553</v>
      </c>
      <c r="C70" s="291"/>
      <c r="D70" s="291"/>
      <c r="E70" s="291"/>
      <c r="F70" s="291"/>
      <c r="G70" s="291"/>
    </row>
    <row r="71" spans="1:7" x14ac:dyDescent="0.3">
      <c r="A71" s="287" t="s">
        <v>554</v>
      </c>
      <c r="B71" s="287" t="s">
        <v>555</v>
      </c>
      <c r="C71" s="291"/>
      <c r="D71" s="291"/>
      <c r="E71" s="291"/>
      <c r="F71" s="291"/>
      <c r="G71" s="291"/>
    </row>
    <row r="72" spans="1:7" x14ac:dyDescent="0.3">
      <c r="A72" s="287" t="s">
        <v>556</v>
      </c>
      <c r="B72" s="287" t="s">
        <v>557</v>
      </c>
      <c r="C72" s="291"/>
      <c r="D72" s="291"/>
      <c r="E72" s="291"/>
      <c r="F72" s="291"/>
      <c r="G72" s="291"/>
    </row>
    <row r="73" spans="1:7" x14ac:dyDescent="0.3">
      <c r="A73" s="287" t="s">
        <v>559</v>
      </c>
      <c r="B73" s="287" t="s">
        <v>560</v>
      </c>
      <c r="C73" s="291"/>
      <c r="D73" s="291"/>
      <c r="E73" s="291"/>
      <c r="F73" s="291"/>
      <c r="G73" s="291"/>
    </row>
    <row r="74" spans="1:7" x14ac:dyDescent="0.3">
      <c r="A74" s="287" t="s">
        <v>561</v>
      </c>
      <c r="B74" s="287" t="s">
        <v>259</v>
      </c>
      <c r="C74" s="291"/>
      <c r="D74" s="291"/>
      <c r="E74" s="291"/>
      <c r="F74" s="291"/>
      <c r="G74" s="291"/>
    </row>
    <row r="75" spans="1:7" x14ac:dyDescent="0.3">
      <c r="A75" s="287" t="s">
        <v>562</v>
      </c>
      <c r="B75" s="287" t="s">
        <v>563</v>
      </c>
      <c r="C75" s="291"/>
      <c r="D75" s="291"/>
      <c r="E75" s="291"/>
      <c r="F75" s="291"/>
      <c r="G75" s="291"/>
    </row>
    <row r="76" spans="1:7" x14ac:dyDescent="0.3">
      <c r="A76" s="287" t="s">
        <v>564</v>
      </c>
      <c r="B76" s="287" t="s">
        <v>565</v>
      </c>
      <c r="C76" s="291"/>
      <c r="D76" s="291"/>
      <c r="E76" s="291"/>
      <c r="F76" s="291"/>
      <c r="G76" s="291"/>
    </row>
    <row r="77" spans="1:7" x14ac:dyDescent="0.3">
      <c r="A77" s="287" t="s">
        <v>566</v>
      </c>
      <c r="B77" s="287" t="s">
        <v>567</v>
      </c>
      <c r="C77" s="291"/>
      <c r="D77" s="291"/>
      <c r="E77" s="291"/>
      <c r="F77" s="291"/>
      <c r="G77" s="291"/>
    </row>
    <row r="78" spans="1:7" x14ac:dyDescent="0.3">
      <c r="A78" s="287" t="s">
        <v>568</v>
      </c>
      <c r="B78" s="287" t="s">
        <v>569</v>
      </c>
      <c r="C78" s="291"/>
      <c r="D78" s="291"/>
      <c r="E78" s="291"/>
      <c r="F78" s="291"/>
      <c r="G78" s="291"/>
    </row>
    <row r="79" spans="1:7" x14ac:dyDescent="0.3">
      <c r="A79" s="287" t="s">
        <v>570</v>
      </c>
      <c r="B79" s="287" t="s">
        <v>571</v>
      </c>
      <c r="C79" s="291"/>
      <c r="D79" s="291"/>
      <c r="E79" s="291"/>
      <c r="F79" s="291"/>
      <c r="G79" s="291"/>
    </row>
    <row r="80" spans="1:7" x14ac:dyDescent="0.3">
      <c r="A80" s="287" t="s">
        <v>572</v>
      </c>
      <c r="B80" s="287" t="s">
        <v>573</v>
      </c>
      <c r="C80" s="291"/>
      <c r="D80" s="291"/>
      <c r="E80" s="291"/>
      <c r="F80" s="291"/>
      <c r="G80" s="291"/>
    </row>
    <row r="81" spans="1:7" x14ac:dyDescent="0.3">
      <c r="A81" s="287" t="s">
        <v>574</v>
      </c>
      <c r="B81" s="287" t="s">
        <v>575</v>
      </c>
      <c r="C81" s="291"/>
      <c r="D81" s="291"/>
      <c r="E81" s="291"/>
      <c r="F81" s="291"/>
      <c r="G81" s="291"/>
    </row>
    <row r="82" spans="1:7" x14ac:dyDescent="0.3">
      <c r="A82" s="287" t="s">
        <v>576</v>
      </c>
      <c r="B82" s="287" t="s">
        <v>180</v>
      </c>
      <c r="C82" s="291"/>
      <c r="D82" s="291"/>
      <c r="E82" s="291"/>
      <c r="F82" s="291"/>
      <c r="G82" s="291"/>
    </row>
    <row r="83" spans="1:7" x14ac:dyDescent="0.3">
      <c r="A83" s="287" t="s">
        <v>577</v>
      </c>
      <c r="B83" s="287" t="s">
        <v>51</v>
      </c>
      <c r="C83" s="291"/>
      <c r="D83" s="291"/>
      <c r="E83" s="291"/>
      <c r="F83" s="291"/>
      <c r="G83" s="291"/>
    </row>
    <row r="84" spans="1:7" x14ac:dyDescent="0.3">
      <c r="A84" s="287" t="s">
        <v>578</v>
      </c>
      <c r="B84" s="287" t="s">
        <v>181</v>
      </c>
      <c r="C84" s="291"/>
      <c r="D84" s="291"/>
      <c r="E84" s="291"/>
      <c r="F84" s="291"/>
      <c r="G84" s="291"/>
    </row>
    <row r="85" spans="1:7" x14ac:dyDescent="0.3">
      <c r="A85" s="287" t="s">
        <v>579</v>
      </c>
      <c r="B85" s="287" t="s">
        <v>580</v>
      </c>
      <c r="C85" s="291"/>
      <c r="D85" s="291"/>
      <c r="E85" s="291"/>
      <c r="F85" s="291"/>
      <c r="G85" s="291"/>
    </row>
    <row r="86" spans="1:7" x14ac:dyDescent="0.3">
      <c r="A86" s="287" t="s">
        <v>581</v>
      </c>
      <c r="B86" s="287" t="s">
        <v>582</v>
      </c>
      <c r="C86" s="291"/>
      <c r="D86" s="291"/>
      <c r="E86" s="291"/>
      <c r="F86" s="291"/>
      <c r="G86" s="291"/>
    </row>
    <row r="87" spans="1:7" x14ac:dyDescent="0.3">
      <c r="A87" s="287" t="s">
        <v>583</v>
      </c>
      <c r="B87" s="287" t="s">
        <v>259</v>
      </c>
      <c r="C87" s="291"/>
      <c r="D87" s="291"/>
      <c r="E87" s="291"/>
      <c r="F87" s="291"/>
      <c r="G87" s="291"/>
    </row>
    <row r="88" spans="1:7" x14ac:dyDescent="0.3">
      <c r="A88" s="287" t="s">
        <v>584</v>
      </c>
      <c r="B88" s="287" t="s">
        <v>53</v>
      </c>
      <c r="C88" s="291"/>
      <c r="D88" s="291"/>
      <c r="E88" s="291"/>
      <c r="F88" s="291"/>
      <c r="G88" s="291"/>
    </row>
    <row r="89" spans="1:7" x14ac:dyDescent="0.3">
      <c r="A89" s="287" t="s">
        <v>585</v>
      </c>
      <c r="B89" s="287" t="s">
        <v>257</v>
      </c>
      <c r="C89" s="291"/>
      <c r="D89" s="291"/>
      <c r="E89" s="291"/>
      <c r="F89" s="291"/>
      <c r="G89" s="291"/>
    </row>
    <row r="90" spans="1:7" x14ac:dyDescent="0.3">
      <c r="A90" s="287" t="s">
        <v>586</v>
      </c>
      <c r="B90" s="287" t="s">
        <v>54</v>
      </c>
      <c r="C90" s="291"/>
      <c r="D90" s="291"/>
      <c r="E90" s="291"/>
      <c r="F90" s="291"/>
      <c r="G90" s="291"/>
    </row>
    <row r="91" spans="1:7" x14ac:dyDescent="0.3">
      <c r="A91" s="287" t="s">
        <v>587</v>
      </c>
      <c r="B91" s="287" t="s">
        <v>588</v>
      </c>
      <c r="C91" s="291"/>
      <c r="D91" s="291"/>
      <c r="E91" s="291"/>
      <c r="F91" s="291"/>
      <c r="G91" s="291"/>
    </row>
    <row r="92" spans="1:7" x14ac:dyDescent="0.3">
      <c r="A92" s="287" t="s">
        <v>589</v>
      </c>
      <c r="B92" s="287" t="s">
        <v>590</v>
      </c>
      <c r="C92" s="291"/>
      <c r="D92" s="291"/>
      <c r="E92" s="291"/>
      <c r="F92" s="291"/>
      <c r="G92" s="291"/>
    </row>
    <row r="93" spans="1:7" x14ac:dyDescent="0.3">
      <c r="A93" s="287" t="s">
        <v>591</v>
      </c>
      <c r="B93" s="287" t="s">
        <v>592</v>
      </c>
      <c r="C93" s="291"/>
      <c r="D93" s="291"/>
      <c r="E93" s="291"/>
      <c r="F93" s="291"/>
      <c r="G93" s="291"/>
    </row>
    <row r="94" spans="1:7" x14ac:dyDescent="0.3">
      <c r="A94" s="287" t="s">
        <v>593</v>
      </c>
      <c r="B94" s="287" t="s">
        <v>563</v>
      </c>
      <c r="C94" s="291"/>
      <c r="D94" s="291"/>
      <c r="E94" s="291"/>
      <c r="F94" s="291"/>
      <c r="G94" s="291"/>
    </row>
    <row r="95" spans="1:7" x14ac:dyDescent="0.3">
      <c r="A95" s="287" t="s">
        <v>594</v>
      </c>
      <c r="B95" s="287" t="s">
        <v>595</v>
      </c>
      <c r="C95" s="291"/>
      <c r="D95" s="291"/>
      <c r="E95" s="291"/>
      <c r="F95" s="291"/>
      <c r="G95" s="291"/>
    </row>
    <row r="96" spans="1:7" x14ac:dyDescent="0.3">
      <c r="A96" s="287" t="s">
        <v>596</v>
      </c>
      <c r="B96" s="287" t="s">
        <v>183</v>
      </c>
      <c r="C96" s="291"/>
      <c r="D96" s="291"/>
      <c r="E96" s="291"/>
      <c r="F96" s="291"/>
      <c r="G96" s="291"/>
    </row>
    <row r="97" spans="1:7" x14ac:dyDescent="0.3">
      <c r="A97" s="287" t="s">
        <v>597</v>
      </c>
      <c r="B97" s="287" t="s">
        <v>598</v>
      </c>
      <c r="C97" s="291"/>
      <c r="D97" s="291"/>
      <c r="E97" s="291"/>
      <c r="F97" s="291"/>
      <c r="G97" s="291"/>
    </row>
    <row r="98" spans="1:7" x14ac:dyDescent="0.3">
      <c r="A98" s="287" t="s">
        <v>599</v>
      </c>
      <c r="B98" s="287" t="s">
        <v>600</v>
      </c>
      <c r="C98" s="291"/>
      <c r="D98" s="291"/>
      <c r="E98" s="291"/>
      <c r="F98" s="291"/>
      <c r="G98" s="291"/>
    </row>
    <row r="99" spans="1:7" x14ac:dyDescent="0.3">
      <c r="A99" s="287" t="s">
        <v>601</v>
      </c>
      <c r="B99" s="287" t="s">
        <v>55</v>
      </c>
      <c r="C99" s="291"/>
      <c r="D99" s="291"/>
      <c r="E99" s="291"/>
      <c r="F99" s="291"/>
      <c r="G99" s="291"/>
    </row>
    <row r="100" spans="1:7" x14ac:dyDescent="0.3">
      <c r="A100" s="287" t="s">
        <v>602</v>
      </c>
      <c r="B100" s="287" t="s">
        <v>569</v>
      </c>
      <c r="C100" s="291"/>
      <c r="D100" s="291"/>
      <c r="E100" s="291"/>
      <c r="F100" s="291"/>
      <c r="G100" s="291"/>
    </row>
    <row r="101" spans="1:7" x14ac:dyDescent="0.3">
      <c r="A101" s="287" t="s">
        <v>603</v>
      </c>
      <c r="B101" s="287" t="s">
        <v>571</v>
      </c>
      <c r="C101" s="291"/>
      <c r="D101" s="291"/>
      <c r="E101" s="291"/>
      <c r="F101" s="291"/>
      <c r="G101" s="291"/>
    </row>
    <row r="102" spans="1:7" x14ac:dyDescent="0.3">
      <c r="A102" s="287" t="s">
        <v>604</v>
      </c>
      <c r="B102" s="287" t="s">
        <v>605</v>
      </c>
      <c r="C102" s="291"/>
      <c r="D102" s="291"/>
      <c r="E102" s="291"/>
      <c r="F102" s="291"/>
      <c r="G102" s="291"/>
    </row>
    <row r="103" spans="1:7" x14ac:dyDescent="0.3">
      <c r="A103" s="287" t="s">
        <v>606</v>
      </c>
      <c r="B103" s="287" t="s">
        <v>607</v>
      </c>
      <c r="C103" s="291"/>
      <c r="D103" s="291"/>
      <c r="E103" s="291"/>
      <c r="F103" s="291"/>
      <c r="G103" s="291"/>
    </row>
    <row r="104" spans="1:7" x14ac:dyDescent="0.3">
      <c r="A104" s="287" t="s">
        <v>608</v>
      </c>
      <c r="B104" s="287" t="s">
        <v>573</v>
      </c>
      <c r="C104" s="291"/>
      <c r="D104" s="291"/>
      <c r="E104" s="291"/>
      <c r="F104" s="291"/>
      <c r="G104" s="291"/>
    </row>
    <row r="105" spans="1:7" x14ac:dyDescent="0.3">
      <c r="A105" s="287" t="s">
        <v>609</v>
      </c>
      <c r="B105" s="287" t="s">
        <v>575</v>
      </c>
      <c r="C105" s="291"/>
      <c r="D105" s="291"/>
      <c r="E105" s="291"/>
      <c r="F105" s="291"/>
      <c r="G105" s="291"/>
    </row>
    <row r="106" spans="1:7" x14ac:dyDescent="0.3">
      <c r="A106" s="287" t="s">
        <v>610</v>
      </c>
      <c r="B106" s="287" t="s">
        <v>181</v>
      </c>
      <c r="C106" s="291"/>
      <c r="D106" s="291"/>
      <c r="E106" s="291"/>
      <c r="F106" s="291"/>
      <c r="G106" s="291"/>
    </row>
    <row r="107" spans="1:7" x14ac:dyDescent="0.3">
      <c r="A107" s="287" t="s">
        <v>611</v>
      </c>
      <c r="B107" s="287" t="s">
        <v>259</v>
      </c>
      <c r="C107" s="291"/>
      <c r="D107" s="291"/>
      <c r="E107" s="291"/>
      <c r="F107" s="291"/>
      <c r="G107" s="291"/>
    </row>
    <row r="108" spans="1:7" x14ac:dyDescent="0.3">
      <c r="A108" s="287" t="s">
        <v>612</v>
      </c>
      <c r="B108" s="287" t="s">
        <v>54</v>
      </c>
      <c r="C108" s="291"/>
      <c r="D108" s="291"/>
      <c r="E108" s="291"/>
      <c r="F108" s="291"/>
      <c r="G108" s="291"/>
    </row>
    <row r="109" spans="1:7" x14ac:dyDescent="0.3">
      <c r="A109" s="287" t="s">
        <v>613</v>
      </c>
      <c r="B109" s="287" t="s">
        <v>614</v>
      </c>
      <c r="C109" s="291"/>
      <c r="D109" s="291"/>
      <c r="E109" s="291"/>
      <c r="F109" s="291"/>
      <c r="G109" s="291"/>
    </row>
    <row r="110" spans="1:7" x14ac:dyDescent="0.3">
      <c r="A110" s="287" t="s">
        <v>615</v>
      </c>
      <c r="B110" s="287" t="s">
        <v>616</v>
      </c>
      <c r="C110" s="291"/>
      <c r="D110" s="291"/>
      <c r="E110" s="291"/>
      <c r="F110" s="291"/>
      <c r="G110" s="291"/>
    </row>
    <row r="111" spans="1:7" x14ac:dyDescent="0.3">
      <c r="A111" s="287" t="s">
        <v>617</v>
      </c>
      <c r="B111" s="287" t="s">
        <v>183</v>
      </c>
      <c r="C111" s="291"/>
      <c r="D111" s="291"/>
      <c r="E111" s="291"/>
      <c r="F111" s="291"/>
      <c r="G111" s="291"/>
    </row>
    <row r="112" spans="1:7" x14ac:dyDescent="0.3">
      <c r="A112" s="287" t="s">
        <v>618</v>
      </c>
      <c r="B112" s="287" t="s">
        <v>55</v>
      </c>
      <c r="C112" s="291"/>
      <c r="D112" s="291"/>
      <c r="E112" s="291"/>
      <c r="F112" s="291"/>
      <c r="G112" s="291"/>
    </row>
    <row r="113" spans="1:7" x14ac:dyDescent="0.3">
      <c r="A113" s="287" t="s">
        <v>619</v>
      </c>
      <c r="B113" s="287" t="s">
        <v>575</v>
      </c>
      <c r="C113" s="291"/>
      <c r="D113" s="291"/>
      <c r="E113" s="291"/>
      <c r="F113" s="291"/>
      <c r="G113" s="291"/>
    </row>
    <row r="114" spans="1:7" x14ac:dyDescent="0.3">
      <c r="A114" s="287" t="s">
        <v>620</v>
      </c>
      <c r="B114" s="287" t="s">
        <v>180</v>
      </c>
      <c r="C114" s="291"/>
      <c r="D114" s="291"/>
      <c r="E114" s="291"/>
      <c r="F114" s="291"/>
      <c r="G114" s="291"/>
    </row>
    <row r="115" spans="1:7" x14ac:dyDescent="0.3">
      <c r="A115" s="287" t="s">
        <v>621</v>
      </c>
      <c r="B115" s="287" t="s">
        <v>51</v>
      </c>
      <c r="C115" s="291"/>
      <c r="D115" s="291"/>
      <c r="E115" s="291"/>
      <c r="F115" s="291"/>
      <c r="G115" s="291"/>
    </row>
    <row r="116" spans="1:7" x14ac:dyDescent="0.3">
      <c r="A116" s="287" t="s">
        <v>622</v>
      </c>
      <c r="B116" s="287" t="s">
        <v>181</v>
      </c>
      <c r="C116" s="291"/>
      <c r="D116" s="291"/>
      <c r="E116" s="291"/>
      <c r="F116" s="291"/>
      <c r="G116" s="291"/>
    </row>
    <row r="117" spans="1:7" x14ac:dyDescent="0.3">
      <c r="A117" s="287" t="s">
        <v>623</v>
      </c>
      <c r="B117" s="287" t="s">
        <v>580</v>
      </c>
      <c r="C117" s="291"/>
      <c r="D117" s="291"/>
      <c r="E117" s="291"/>
      <c r="F117" s="291"/>
      <c r="G117" s="291"/>
    </row>
    <row r="118" spans="1:7" x14ac:dyDescent="0.3">
      <c r="A118" s="287" t="s">
        <v>624</v>
      </c>
      <c r="B118" s="287" t="s">
        <v>582</v>
      </c>
      <c r="C118" s="291"/>
      <c r="D118" s="291"/>
      <c r="E118" s="291"/>
      <c r="F118" s="291"/>
      <c r="G118" s="291"/>
    </row>
    <row r="119" spans="1:7" x14ac:dyDescent="0.3">
      <c r="A119" s="287" t="s">
        <v>625</v>
      </c>
      <c r="B119" s="287" t="s">
        <v>259</v>
      </c>
      <c r="C119" s="291"/>
      <c r="D119" s="291"/>
      <c r="E119" s="291"/>
      <c r="F119" s="291"/>
      <c r="G119" s="291"/>
    </row>
    <row r="120" spans="1:7" x14ac:dyDescent="0.3">
      <c r="A120" s="287" t="s">
        <v>626</v>
      </c>
      <c r="B120" s="287" t="s">
        <v>53</v>
      </c>
      <c r="C120" s="291"/>
      <c r="D120" s="291"/>
      <c r="E120" s="291"/>
      <c r="F120" s="291"/>
      <c r="G120" s="291"/>
    </row>
    <row r="121" spans="1:7" x14ac:dyDescent="0.3">
      <c r="A121" s="287" t="s">
        <v>627</v>
      </c>
      <c r="B121" s="287" t="s">
        <v>628</v>
      </c>
      <c r="C121" s="291"/>
      <c r="D121" s="291"/>
      <c r="E121" s="291"/>
      <c r="F121" s="291"/>
      <c r="G121" s="291"/>
    </row>
    <row r="122" spans="1:7" x14ac:dyDescent="0.3">
      <c r="A122" s="287" t="s">
        <v>629</v>
      </c>
      <c r="B122" s="287" t="s">
        <v>630</v>
      </c>
      <c r="C122" s="291"/>
      <c r="D122" s="291"/>
      <c r="E122" s="291"/>
      <c r="F122" s="291"/>
      <c r="G122" s="291"/>
    </row>
    <row r="123" spans="1:7" x14ac:dyDescent="0.3">
      <c r="A123" s="287" t="s">
        <v>631</v>
      </c>
      <c r="B123" s="287" t="s">
        <v>257</v>
      </c>
      <c r="C123" s="291"/>
      <c r="D123" s="291"/>
      <c r="E123" s="291"/>
      <c r="F123" s="291"/>
      <c r="G123" s="291"/>
    </row>
    <row r="124" spans="1:7" x14ac:dyDescent="0.3">
      <c r="A124" s="287" t="s">
        <v>632</v>
      </c>
      <c r="B124" s="287" t="s">
        <v>54</v>
      </c>
      <c r="C124" s="291"/>
      <c r="D124" s="291"/>
      <c r="E124" s="291"/>
      <c r="F124" s="291"/>
      <c r="G124" s="291"/>
    </row>
    <row r="125" spans="1:7" x14ac:dyDescent="0.3">
      <c r="A125" s="287" t="s">
        <v>633</v>
      </c>
      <c r="B125" s="287" t="s">
        <v>588</v>
      </c>
      <c r="C125" s="291"/>
      <c r="D125" s="291"/>
      <c r="E125" s="291"/>
      <c r="F125" s="291"/>
      <c r="G125" s="291"/>
    </row>
    <row r="126" spans="1:7" x14ac:dyDescent="0.3">
      <c r="A126" s="287" t="s">
        <v>634</v>
      </c>
      <c r="B126" s="287" t="s">
        <v>590</v>
      </c>
      <c r="C126" s="291"/>
      <c r="D126" s="291"/>
      <c r="E126" s="291"/>
      <c r="F126" s="291"/>
      <c r="G126" s="291"/>
    </row>
    <row r="127" spans="1:7" x14ac:dyDescent="0.3">
      <c r="A127" s="287" t="s">
        <v>635</v>
      </c>
      <c r="B127" s="287" t="s">
        <v>592</v>
      </c>
      <c r="C127" s="291"/>
      <c r="D127" s="291"/>
      <c r="E127" s="291"/>
      <c r="F127" s="291"/>
      <c r="G127" s="291"/>
    </row>
    <row r="128" spans="1:7" x14ac:dyDescent="0.3">
      <c r="A128" s="287" t="s">
        <v>636</v>
      </c>
      <c r="B128" s="287" t="s">
        <v>637</v>
      </c>
      <c r="C128" s="291"/>
      <c r="D128" s="291"/>
      <c r="E128" s="291"/>
      <c r="F128" s="291"/>
      <c r="G128" s="291"/>
    </row>
    <row r="129" spans="1:7" x14ac:dyDescent="0.3">
      <c r="A129" s="287" t="s">
        <v>638</v>
      </c>
      <c r="B129" s="287" t="s">
        <v>563</v>
      </c>
      <c r="C129" s="291"/>
      <c r="D129" s="291"/>
      <c r="E129" s="291"/>
      <c r="F129" s="291"/>
      <c r="G129" s="291"/>
    </row>
    <row r="130" spans="1:7" x14ac:dyDescent="0.3">
      <c r="A130" s="287" t="s">
        <v>639</v>
      </c>
      <c r="B130" s="287" t="s">
        <v>595</v>
      </c>
      <c r="C130" s="291"/>
      <c r="D130" s="291"/>
      <c r="E130" s="291"/>
      <c r="F130" s="291"/>
      <c r="G130" s="291"/>
    </row>
    <row r="131" spans="1:7" x14ac:dyDescent="0.3">
      <c r="A131" s="287" t="s">
        <v>640</v>
      </c>
      <c r="B131" s="287" t="s">
        <v>183</v>
      </c>
      <c r="C131" s="291"/>
      <c r="D131" s="291"/>
      <c r="E131" s="291"/>
      <c r="F131" s="291"/>
      <c r="G131" s="291"/>
    </row>
    <row r="132" spans="1:7" x14ac:dyDescent="0.3">
      <c r="A132" s="287" t="s">
        <v>641</v>
      </c>
      <c r="B132" s="287" t="s">
        <v>569</v>
      </c>
      <c r="C132" s="291"/>
      <c r="D132" s="291"/>
      <c r="E132" s="291"/>
      <c r="F132" s="291"/>
      <c r="G132" s="291"/>
    </row>
    <row r="133" spans="1:7" x14ac:dyDescent="0.3">
      <c r="A133" s="287" t="s">
        <v>642</v>
      </c>
      <c r="B133" s="287" t="s">
        <v>571</v>
      </c>
      <c r="C133" s="291"/>
      <c r="D133" s="291"/>
      <c r="E133" s="291"/>
      <c r="F133" s="291"/>
      <c r="G133" s="291"/>
    </row>
    <row r="134" spans="1:7" x14ac:dyDescent="0.3">
      <c r="A134" s="287" t="s">
        <v>643</v>
      </c>
      <c r="B134" s="287" t="s">
        <v>573</v>
      </c>
      <c r="C134" s="291"/>
      <c r="D134" s="291"/>
      <c r="E134" s="291"/>
      <c r="F134" s="291"/>
      <c r="G134" s="291"/>
    </row>
    <row r="135" spans="1:7" x14ac:dyDescent="0.3">
      <c r="A135" s="287" t="s">
        <v>644</v>
      </c>
      <c r="B135" s="287" t="s">
        <v>575</v>
      </c>
      <c r="C135" s="291"/>
      <c r="D135" s="291"/>
      <c r="E135" s="291"/>
      <c r="F135" s="291"/>
      <c r="G135" s="291"/>
    </row>
    <row r="136" spans="1:7" x14ac:dyDescent="0.3">
      <c r="A136" s="287" t="s">
        <v>645</v>
      </c>
      <c r="B136" s="287" t="s">
        <v>646</v>
      </c>
      <c r="C136" s="291"/>
      <c r="D136" s="291"/>
      <c r="E136" s="291"/>
      <c r="F136" s="291"/>
      <c r="G136" s="291"/>
    </row>
    <row r="137" spans="1:7" x14ac:dyDescent="0.3">
      <c r="A137" s="287" t="s">
        <v>647</v>
      </c>
      <c r="B137" s="287" t="s">
        <v>180</v>
      </c>
      <c r="C137" s="291"/>
      <c r="D137" s="291"/>
      <c r="E137" s="291"/>
      <c r="F137" s="291"/>
      <c r="G137" s="291"/>
    </row>
    <row r="138" spans="1:7" x14ac:dyDescent="0.3">
      <c r="A138" s="287" t="s">
        <v>648</v>
      </c>
      <c r="B138" s="287" t="s">
        <v>51</v>
      </c>
      <c r="C138" s="291"/>
      <c r="D138" s="291"/>
      <c r="E138" s="291"/>
      <c r="F138" s="291"/>
      <c r="G138" s="291"/>
    </row>
    <row r="139" spans="1:7" x14ac:dyDescent="0.3">
      <c r="A139" s="287" t="s">
        <v>649</v>
      </c>
      <c r="B139" s="287" t="s">
        <v>580</v>
      </c>
      <c r="C139" s="291"/>
      <c r="D139" s="291"/>
      <c r="E139" s="291"/>
      <c r="F139" s="291"/>
      <c r="G139" s="291"/>
    </row>
    <row r="140" spans="1:7" x14ac:dyDescent="0.3">
      <c r="A140" s="287" t="s">
        <v>650</v>
      </c>
      <c r="B140" s="287" t="s">
        <v>582</v>
      </c>
      <c r="C140" s="291"/>
      <c r="D140" s="291"/>
      <c r="E140" s="291"/>
      <c r="F140" s="291"/>
      <c r="G140" s="291"/>
    </row>
    <row r="141" spans="1:7" x14ac:dyDescent="0.3">
      <c r="A141" s="287" t="s">
        <v>651</v>
      </c>
      <c r="B141" s="287" t="s">
        <v>259</v>
      </c>
      <c r="C141" s="291"/>
      <c r="D141" s="291"/>
      <c r="E141" s="291"/>
      <c r="F141" s="291"/>
      <c r="G141" s="291"/>
    </row>
    <row r="142" spans="1:7" x14ac:dyDescent="0.3">
      <c r="A142" s="287" t="s">
        <v>652</v>
      </c>
      <c r="B142" s="287" t="s">
        <v>53</v>
      </c>
      <c r="C142" s="291"/>
      <c r="D142" s="291"/>
      <c r="E142" s="291"/>
      <c r="F142" s="291"/>
      <c r="G142" s="291"/>
    </row>
    <row r="143" spans="1:7" x14ac:dyDescent="0.3">
      <c r="A143" s="287" t="s">
        <v>653</v>
      </c>
      <c r="B143" s="287" t="s">
        <v>628</v>
      </c>
      <c r="C143" s="291"/>
      <c r="D143" s="291"/>
      <c r="E143" s="291"/>
      <c r="F143" s="291"/>
      <c r="G143" s="291"/>
    </row>
    <row r="144" spans="1:7" x14ac:dyDescent="0.3">
      <c r="A144" s="287" t="s">
        <v>654</v>
      </c>
      <c r="B144" s="287" t="s">
        <v>257</v>
      </c>
      <c r="C144" s="291"/>
      <c r="D144" s="291"/>
      <c r="E144" s="291"/>
      <c r="F144" s="291"/>
      <c r="G144" s="291"/>
    </row>
    <row r="145" spans="1:7" x14ac:dyDescent="0.3">
      <c r="A145" s="287" t="s">
        <v>655</v>
      </c>
      <c r="B145" s="287" t="s">
        <v>54</v>
      </c>
      <c r="C145" s="291"/>
      <c r="D145" s="291"/>
      <c r="E145" s="291"/>
      <c r="F145" s="291"/>
      <c r="G145" s="291"/>
    </row>
    <row r="146" spans="1:7" x14ac:dyDescent="0.3">
      <c r="A146" s="287" t="s">
        <v>656</v>
      </c>
      <c r="B146" s="287" t="s">
        <v>588</v>
      </c>
      <c r="C146" s="291"/>
      <c r="D146" s="291"/>
      <c r="E146" s="291"/>
      <c r="F146" s="291"/>
      <c r="G146" s="291"/>
    </row>
    <row r="147" spans="1:7" x14ac:dyDescent="0.3">
      <c r="A147" s="287" t="s">
        <v>657</v>
      </c>
      <c r="B147" s="287" t="s">
        <v>590</v>
      </c>
      <c r="C147" s="291"/>
      <c r="D147" s="291"/>
      <c r="E147" s="291"/>
      <c r="F147" s="291"/>
      <c r="G147" s="291"/>
    </row>
    <row r="148" spans="1:7" x14ac:dyDescent="0.3">
      <c r="A148" s="287" t="s">
        <v>658</v>
      </c>
      <c r="B148" s="287" t="s">
        <v>592</v>
      </c>
      <c r="C148" s="291"/>
      <c r="D148" s="291"/>
      <c r="E148" s="291"/>
      <c r="F148" s="291"/>
      <c r="G148" s="291"/>
    </row>
    <row r="149" spans="1:7" x14ac:dyDescent="0.3">
      <c r="A149" s="287" t="s">
        <v>659</v>
      </c>
      <c r="B149" s="287" t="s">
        <v>595</v>
      </c>
      <c r="C149" s="291"/>
      <c r="D149" s="291"/>
      <c r="E149" s="291"/>
      <c r="F149" s="291"/>
      <c r="G149" s="291"/>
    </row>
    <row r="150" spans="1:7" x14ac:dyDescent="0.3">
      <c r="A150" s="287" t="s">
        <v>660</v>
      </c>
      <c r="B150" s="287" t="s">
        <v>569</v>
      </c>
      <c r="C150" s="291"/>
      <c r="D150" s="291"/>
      <c r="E150" s="291"/>
      <c r="F150" s="291"/>
      <c r="G150" s="291"/>
    </row>
    <row r="151" spans="1:7" x14ac:dyDescent="0.3">
      <c r="A151" s="287" t="s">
        <v>661</v>
      </c>
      <c r="B151" s="287" t="s">
        <v>571</v>
      </c>
      <c r="C151" s="291"/>
      <c r="D151" s="291"/>
      <c r="E151" s="291"/>
      <c r="F151" s="291"/>
      <c r="G151" s="291"/>
    </row>
    <row r="152" spans="1:7" x14ac:dyDescent="0.3">
      <c r="A152" s="287" t="s">
        <v>662</v>
      </c>
      <c r="B152" s="287" t="s">
        <v>573</v>
      </c>
      <c r="C152" s="291"/>
      <c r="D152" s="291"/>
      <c r="E152" s="291"/>
      <c r="F152" s="291"/>
      <c r="G152" s="291"/>
    </row>
    <row r="153" spans="1:7" x14ac:dyDescent="0.3">
      <c r="A153" s="287" t="s">
        <v>663</v>
      </c>
      <c r="B153" s="287" t="s">
        <v>575</v>
      </c>
      <c r="C153" s="291"/>
      <c r="D153" s="291"/>
      <c r="E153" s="291"/>
      <c r="F153" s="291"/>
      <c r="G153" s="291"/>
    </row>
    <row r="154" spans="1:7" x14ac:dyDescent="0.3">
      <c r="A154" s="287" t="s">
        <v>664</v>
      </c>
      <c r="B154" s="287" t="s">
        <v>665</v>
      </c>
      <c r="C154" s="291"/>
      <c r="D154" s="291"/>
      <c r="E154" s="291"/>
      <c r="F154" s="291"/>
      <c r="G154" s="291"/>
    </row>
    <row r="155" spans="1:7" x14ac:dyDescent="0.3">
      <c r="A155" s="287" t="s">
        <v>666</v>
      </c>
      <c r="B155" s="287" t="s">
        <v>259</v>
      </c>
      <c r="C155" s="291"/>
      <c r="D155" s="291"/>
      <c r="E155" s="291"/>
      <c r="F155" s="291"/>
      <c r="G155" s="291"/>
    </row>
    <row r="156" spans="1:7" x14ac:dyDescent="0.3">
      <c r="A156" s="287" t="s">
        <v>667</v>
      </c>
      <c r="B156" s="287" t="s">
        <v>54</v>
      </c>
      <c r="C156" s="291"/>
      <c r="D156" s="291"/>
      <c r="E156" s="291"/>
      <c r="F156" s="291"/>
      <c r="G156" s="291"/>
    </row>
    <row r="157" spans="1:7" x14ac:dyDescent="0.3">
      <c r="A157" s="287" t="s">
        <v>668</v>
      </c>
      <c r="B157" s="287" t="s">
        <v>669</v>
      </c>
      <c r="C157" s="291"/>
      <c r="D157" s="291"/>
      <c r="E157" s="291"/>
      <c r="F157" s="291"/>
      <c r="G157" s="291"/>
    </row>
    <row r="158" spans="1:7" x14ac:dyDescent="0.3">
      <c r="A158" s="287" t="s">
        <v>670</v>
      </c>
      <c r="B158" s="287" t="s">
        <v>183</v>
      </c>
      <c r="C158" s="291"/>
      <c r="D158" s="291"/>
      <c r="E158" s="291"/>
      <c r="F158" s="291"/>
      <c r="G158" s="291"/>
    </row>
    <row r="159" spans="1:7" x14ac:dyDescent="0.3">
      <c r="A159" s="287" t="s">
        <v>671</v>
      </c>
      <c r="B159" s="287" t="s">
        <v>55</v>
      </c>
      <c r="C159" s="291"/>
      <c r="D159" s="291"/>
      <c r="E159" s="291"/>
      <c r="F159" s="291"/>
      <c r="G159" s="291"/>
    </row>
    <row r="160" spans="1:7" x14ac:dyDescent="0.3">
      <c r="A160" s="287" t="s">
        <v>672</v>
      </c>
      <c r="B160" s="287" t="s">
        <v>330</v>
      </c>
      <c r="C160" s="291"/>
      <c r="D160" s="291"/>
      <c r="E160" s="291"/>
      <c r="F160" s="291"/>
      <c r="G160" s="291"/>
    </row>
    <row r="161" spans="1:7" x14ac:dyDescent="0.3">
      <c r="A161" s="287" t="s">
        <v>673</v>
      </c>
      <c r="B161" s="287" t="s">
        <v>674</v>
      </c>
      <c r="C161" s="291"/>
      <c r="D161" s="291"/>
      <c r="E161" s="291"/>
      <c r="F161" s="291"/>
      <c r="G161" s="291"/>
    </row>
    <row r="162" spans="1:7" x14ac:dyDescent="0.3">
      <c r="A162" s="287" t="s">
        <v>675</v>
      </c>
      <c r="B162" s="287" t="s">
        <v>676</v>
      </c>
      <c r="C162" s="291"/>
      <c r="D162" s="291"/>
      <c r="E162" s="291"/>
      <c r="F162" s="291"/>
      <c r="G162" s="291"/>
    </row>
    <row r="163" spans="1:7" x14ac:dyDescent="0.3">
      <c r="A163" s="287" t="s">
        <v>677</v>
      </c>
      <c r="B163" s="287" t="s">
        <v>317</v>
      </c>
      <c r="C163" s="291"/>
      <c r="D163" s="291"/>
      <c r="E163" s="291"/>
      <c r="F163" s="291"/>
      <c r="G163" s="291"/>
    </row>
    <row r="164" spans="1:7" x14ac:dyDescent="0.3">
      <c r="A164" s="287" t="s">
        <v>678</v>
      </c>
      <c r="B164" s="287" t="s">
        <v>575</v>
      </c>
      <c r="C164" s="291"/>
      <c r="D164" s="291"/>
      <c r="E164" s="291"/>
      <c r="F164" s="291"/>
      <c r="G164" s="291"/>
    </row>
    <row r="165" spans="1:7" x14ac:dyDescent="0.3">
      <c r="A165" s="287" t="s">
        <v>680</v>
      </c>
      <c r="B165" s="287" t="s">
        <v>616</v>
      </c>
      <c r="C165" s="291"/>
      <c r="D165" s="291"/>
      <c r="E165" s="291"/>
      <c r="F165" s="291"/>
      <c r="G165" s="291"/>
    </row>
    <row r="166" spans="1:7" x14ac:dyDescent="0.3">
      <c r="A166" s="287" t="s">
        <v>681</v>
      </c>
      <c r="B166" s="287" t="s">
        <v>682</v>
      </c>
      <c r="C166" s="291"/>
      <c r="D166" s="291"/>
      <c r="E166" s="291"/>
      <c r="F166" s="291"/>
      <c r="G166" s="291"/>
    </row>
    <row r="167" spans="1:7" x14ac:dyDescent="0.3">
      <c r="A167" s="287" t="s">
        <v>683</v>
      </c>
      <c r="B167" s="287" t="s">
        <v>44</v>
      </c>
      <c r="C167" s="291"/>
      <c r="D167" s="291"/>
      <c r="E167" s="291"/>
      <c r="F167" s="291"/>
      <c r="G167" s="291"/>
    </row>
    <row r="168" spans="1:7" x14ac:dyDescent="0.3">
      <c r="A168" s="287" t="s">
        <v>684</v>
      </c>
      <c r="B168" s="287" t="s">
        <v>685</v>
      </c>
      <c r="C168" s="291"/>
      <c r="D168" s="291"/>
      <c r="E168" s="291"/>
      <c r="F168" s="291"/>
      <c r="G168" s="291"/>
    </row>
    <row r="169" spans="1:7" x14ac:dyDescent="0.3">
      <c r="A169" s="287" t="s">
        <v>686</v>
      </c>
      <c r="B169" s="287" t="s">
        <v>687</v>
      </c>
      <c r="C169" s="291"/>
      <c r="D169" s="291"/>
      <c r="E169" s="291"/>
      <c r="F169" s="291"/>
      <c r="G169" s="291"/>
    </row>
    <row r="170" spans="1:7" x14ac:dyDescent="0.3">
      <c r="A170" s="287" t="s">
        <v>688</v>
      </c>
      <c r="B170" s="287" t="s">
        <v>183</v>
      </c>
      <c r="C170" s="291"/>
      <c r="D170" s="291"/>
      <c r="E170" s="291"/>
      <c r="F170" s="291"/>
      <c r="G170" s="291"/>
    </row>
    <row r="171" spans="1:7" x14ac:dyDescent="0.3">
      <c r="A171" s="287" t="s">
        <v>689</v>
      </c>
      <c r="B171" s="287" t="s">
        <v>690</v>
      </c>
      <c r="C171" s="291"/>
      <c r="D171" s="291"/>
      <c r="E171" s="291"/>
      <c r="F171" s="291"/>
      <c r="G171" s="291"/>
    </row>
    <row r="172" spans="1:7" x14ac:dyDescent="0.3">
      <c r="A172" s="287" t="s">
        <v>691</v>
      </c>
      <c r="B172" s="287" t="s">
        <v>692</v>
      </c>
      <c r="C172" s="291"/>
      <c r="D172" s="291"/>
      <c r="E172" s="291"/>
      <c r="F172" s="291"/>
      <c r="G172" s="291"/>
    </row>
    <row r="173" spans="1:7" x14ac:dyDescent="0.3">
      <c r="A173" s="287" t="s">
        <v>693</v>
      </c>
      <c r="B173" s="287" t="s">
        <v>694</v>
      </c>
      <c r="C173" s="291"/>
      <c r="D173" s="291"/>
      <c r="E173" s="291"/>
      <c r="F173" s="291"/>
      <c r="G173" s="291"/>
    </row>
    <row r="174" spans="1:7" x14ac:dyDescent="0.3">
      <c r="A174" s="287" t="s">
        <v>695</v>
      </c>
      <c r="B174" s="287" t="s">
        <v>262</v>
      </c>
      <c r="C174" s="291"/>
      <c r="D174" s="291"/>
      <c r="E174" s="291"/>
      <c r="F174" s="291"/>
      <c r="G174" s="291"/>
    </row>
    <row r="175" spans="1:7" x14ac:dyDescent="0.3">
      <c r="A175" s="287" t="s">
        <v>696</v>
      </c>
      <c r="B175" s="287" t="s">
        <v>697</v>
      </c>
      <c r="C175" s="291"/>
      <c r="D175" s="291"/>
      <c r="E175" s="291"/>
      <c r="F175" s="291"/>
      <c r="G175" s="291"/>
    </row>
    <row r="176" spans="1:7" x14ac:dyDescent="0.3">
      <c r="A176" s="287" t="s">
        <v>698</v>
      </c>
      <c r="B176" s="287" t="s">
        <v>55</v>
      </c>
      <c r="C176" s="291"/>
      <c r="D176" s="291"/>
      <c r="E176" s="291"/>
      <c r="F176" s="291"/>
      <c r="G176" s="291"/>
    </row>
    <row r="177" spans="1:7" x14ac:dyDescent="0.3">
      <c r="A177" s="287" t="s">
        <v>699</v>
      </c>
      <c r="B177" s="287" t="s">
        <v>569</v>
      </c>
      <c r="C177" s="291"/>
      <c r="D177" s="291"/>
      <c r="E177" s="291"/>
      <c r="F177" s="291"/>
      <c r="G177" s="291"/>
    </row>
    <row r="178" spans="1:7" x14ac:dyDescent="0.3">
      <c r="A178" s="287" t="s">
        <v>700</v>
      </c>
      <c r="B178" s="287" t="s">
        <v>571</v>
      </c>
      <c r="C178" s="291"/>
      <c r="D178" s="291"/>
      <c r="E178" s="291"/>
      <c r="F178" s="291"/>
      <c r="G178" s="291"/>
    </row>
    <row r="179" spans="1:7" x14ac:dyDescent="0.3">
      <c r="A179" s="287" t="s">
        <v>701</v>
      </c>
      <c r="B179" s="287" t="s">
        <v>702</v>
      </c>
      <c r="C179" s="291"/>
      <c r="D179" s="291"/>
      <c r="E179" s="291"/>
      <c r="F179" s="291"/>
      <c r="G179" s="291"/>
    </row>
    <row r="180" spans="1:7" x14ac:dyDescent="0.3">
      <c r="A180" s="287" t="s">
        <v>703</v>
      </c>
      <c r="B180" s="287" t="s">
        <v>607</v>
      </c>
      <c r="C180" s="291"/>
      <c r="D180" s="291"/>
      <c r="E180" s="291"/>
      <c r="F180" s="291"/>
      <c r="G180" s="291"/>
    </row>
    <row r="181" spans="1:7" x14ac:dyDescent="0.3">
      <c r="A181" s="287" t="s">
        <v>704</v>
      </c>
      <c r="B181" s="287" t="s">
        <v>705</v>
      </c>
      <c r="C181" s="291"/>
      <c r="D181" s="291"/>
      <c r="E181" s="291"/>
      <c r="F181" s="291"/>
      <c r="G181" s="291"/>
    </row>
    <row r="182" spans="1:7" x14ac:dyDescent="0.3">
      <c r="A182" s="287" t="s">
        <v>706</v>
      </c>
      <c r="B182" s="287" t="s">
        <v>707</v>
      </c>
      <c r="C182" s="291"/>
      <c r="D182" s="291"/>
      <c r="E182" s="291"/>
      <c r="F182" s="291"/>
      <c r="G182" s="291"/>
    </row>
    <row r="183" spans="1:7" x14ac:dyDescent="0.3">
      <c r="A183" s="287" t="s">
        <v>708</v>
      </c>
      <c r="B183" s="287" t="s">
        <v>709</v>
      </c>
      <c r="C183" s="291"/>
      <c r="D183" s="291"/>
      <c r="E183" s="291"/>
      <c r="F183" s="291"/>
      <c r="G183" s="291"/>
    </row>
    <row r="184" spans="1:7" x14ac:dyDescent="0.3">
      <c r="A184" s="287" t="s">
        <v>710</v>
      </c>
      <c r="B184" s="287" t="s">
        <v>261</v>
      </c>
      <c r="C184" s="291"/>
      <c r="D184" s="291"/>
      <c r="E184" s="291"/>
      <c r="F184" s="291"/>
      <c r="G184" s="291"/>
    </row>
    <row r="185" spans="1:7" x14ac:dyDescent="0.3">
      <c r="A185" s="287" t="s">
        <v>711</v>
      </c>
      <c r="B185" s="287" t="s">
        <v>573</v>
      </c>
      <c r="C185" s="291"/>
      <c r="D185" s="291"/>
      <c r="E185" s="291"/>
      <c r="F185" s="291"/>
      <c r="G185" s="291"/>
    </row>
    <row r="186" spans="1:7" x14ac:dyDescent="0.3">
      <c r="A186" s="287" t="s">
        <v>712</v>
      </c>
      <c r="B186" s="287" t="s">
        <v>713</v>
      </c>
      <c r="C186" s="291"/>
      <c r="D186" s="291"/>
      <c r="E186" s="291"/>
      <c r="F186" s="291"/>
      <c r="G186" s="291"/>
    </row>
    <row r="187" spans="1:7" x14ac:dyDescent="0.3">
      <c r="A187" s="287" t="s">
        <v>714</v>
      </c>
      <c r="B187" s="287" t="s">
        <v>575</v>
      </c>
      <c r="C187" s="291"/>
      <c r="D187" s="291"/>
      <c r="E187" s="291"/>
      <c r="F187" s="291"/>
      <c r="G187" s="291"/>
    </row>
    <row r="188" spans="1:7" x14ac:dyDescent="0.3">
      <c r="A188" s="287" t="s">
        <v>715</v>
      </c>
      <c r="B188" s="287" t="s">
        <v>716</v>
      </c>
      <c r="C188" s="291"/>
      <c r="D188" s="291"/>
      <c r="E188" s="291"/>
      <c r="F188" s="291"/>
      <c r="G188" s="291"/>
    </row>
    <row r="189" spans="1:7" x14ac:dyDescent="0.3">
      <c r="A189" s="287" t="s">
        <v>717</v>
      </c>
      <c r="B189" s="287" t="s">
        <v>718</v>
      </c>
      <c r="C189" s="291"/>
      <c r="D189" s="291"/>
      <c r="E189" s="291"/>
      <c r="F189" s="291"/>
      <c r="G189" s="291"/>
    </row>
    <row r="190" spans="1:7" x14ac:dyDescent="0.3">
      <c r="A190" s="287" t="s">
        <v>719</v>
      </c>
      <c r="B190" s="287" t="s">
        <v>720</v>
      </c>
      <c r="C190" s="291"/>
      <c r="D190" s="291"/>
      <c r="E190" s="291"/>
      <c r="F190" s="291"/>
      <c r="G190" s="291"/>
    </row>
    <row r="191" spans="1:7" x14ac:dyDescent="0.3">
      <c r="A191" s="287" t="s">
        <v>721</v>
      </c>
      <c r="B191" s="287" t="s">
        <v>722</v>
      </c>
      <c r="C191" s="291"/>
      <c r="D191" s="291"/>
      <c r="E191" s="291"/>
      <c r="F191" s="291"/>
      <c r="G191" s="291"/>
    </row>
    <row r="192" spans="1:7" x14ac:dyDescent="0.3">
      <c r="A192" s="287" t="s">
        <v>724</v>
      </c>
      <c r="B192" s="287" t="s">
        <v>725</v>
      </c>
      <c r="C192" s="291"/>
      <c r="D192" s="291"/>
      <c r="E192" s="291"/>
      <c r="F192" s="291"/>
      <c r="G192" s="291"/>
    </row>
    <row r="193" spans="1:7" x14ac:dyDescent="0.3">
      <c r="A193" s="287" t="s">
        <v>726</v>
      </c>
      <c r="B193" s="287" t="s">
        <v>727</v>
      </c>
      <c r="C193" s="291"/>
      <c r="D193" s="291"/>
      <c r="E193" s="291"/>
      <c r="F193" s="291"/>
      <c r="G193" s="291"/>
    </row>
    <row r="194" spans="1:7" x14ac:dyDescent="0.3">
      <c r="A194" s="287" t="s">
        <v>728</v>
      </c>
      <c r="B194" s="287" t="s">
        <v>57</v>
      </c>
      <c r="C194" s="291"/>
      <c r="D194" s="291"/>
      <c r="E194" s="291"/>
      <c r="F194" s="291"/>
      <c r="G194" s="291"/>
    </row>
    <row r="195" spans="1:7" x14ac:dyDescent="0.3">
      <c r="A195" s="287" t="s">
        <v>729</v>
      </c>
      <c r="B195" s="287" t="s">
        <v>52</v>
      </c>
      <c r="C195" s="291"/>
      <c r="D195" s="291"/>
      <c r="E195" s="291"/>
      <c r="F195" s="291"/>
      <c r="G195" s="291"/>
    </row>
    <row r="196" spans="1:7" x14ac:dyDescent="0.3">
      <c r="A196" s="287" t="s">
        <v>730</v>
      </c>
      <c r="B196" s="287" t="s">
        <v>256</v>
      </c>
      <c r="C196" s="291"/>
      <c r="D196" s="291"/>
      <c r="E196" s="291"/>
      <c r="F196" s="291"/>
      <c r="G196" s="291"/>
    </row>
    <row r="197" spans="1:7" x14ac:dyDescent="0.3">
      <c r="A197" s="287" t="s">
        <v>731</v>
      </c>
      <c r="B197" s="287" t="s">
        <v>732</v>
      </c>
      <c r="C197" s="291"/>
      <c r="D197" s="291"/>
      <c r="E197" s="291"/>
      <c r="F197" s="291"/>
      <c r="G197" s="291"/>
    </row>
    <row r="198" spans="1:7" x14ac:dyDescent="0.3">
      <c r="A198" s="287" t="s">
        <v>733</v>
      </c>
      <c r="B198" s="287" t="s">
        <v>734</v>
      </c>
      <c r="C198" s="291"/>
      <c r="D198" s="291"/>
      <c r="E198" s="291"/>
      <c r="F198" s="291"/>
      <c r="G198" s="291"/>
    </row>
    <row r="199" spans="1:7" x14ac:dyDescent="0.3">
      <c r="A199" s="287" t="s">
        <v>735</v>
      </c>
      <c r="B199" s="287" t="s">
        <v>736</v>
      </c>
      <c r="C199" s="291"/>
      <c r="D199" s="291"/>
      <c r="E199" s="291"/>
      <c r="F199" s="291"/>
      <c r="G199" s="291"/>
    </row>
    <row r="200" spans="1:7" x14ac:dyDescent="0.3">
      <c r="A200" s="287" t="s">
        <v>737</v>
      </c>
      <c r="B200" s="287" t="s">
        <v>738</v>
      </c>
      <c r="C200" s="291"/>
      <c r="D200" s="291"/>
      <c r="E200" s="291"/>
      <c r="F200" s="291"/>
      <c r="G200" s="291"/>
    </row>
    <row r="201" spans="1:7" x14ac:dyDescent="0.3">
      <c r="A201" s="287" t="s">
        <v>739</v>
      </c>
      <c r="B201" s="287" t="s">
        <v>740</v>
      </c>
      <c r="C201" s="291"/>
      <c r="D201" s="291"/>
      <c r="E201" s="291"/>
      <c r="F201" s="291"/>
      <c r="G201" s="291"/>
    </row>
    <row r="202" spans="1:7" x14ac:dyDescent="0.3">
      <c r="A202" s="287" t="s">
        <v>741</v>
      </c>
      <c r="B202" s="287" t="s">
        <v>742</v>
      </c>
      <c r="C202" s="291"/>
      <c r="D202" s="291"/>
      <c r="E202" s="291"/>
      <c r="F202" s="291"/>
      <c r="G202" s="291"/>
    </row>
    <row r="203" spans="1:7" x14ac:dyDescent="0.3">
      <c r="A203" s="287" t="s">
        <v>743</v>
      </c>
      <c r="B203" s="287" t="s">
        <v>744</v>
      </c>
      <c r="C203" s="291"/>
      <c r="D203" s="291"/>
      <c r="E203" s="291"/>
      <c r="F203" s="291"/>
      <c r="G203" s="291"/>
    </row>
    <row r="204" spans="1:7" x14ac:dyDescent="0.3">
      <c r="A204" s="287" t="s">
        <v>745</v>
      </c>
      <c r="B204" s="287" t="s">
        <v>746</v>
      </c>
      <c r="C204" s="291"/>
      <c r="D204" s="291"/>
      <c r="E204" s="291"/>
      <c r="F204" s="291"/>
      <c r="G204" s="291"/>
    </row>
    <row r="205" spans="1:7" x14ac:dyDescent="0.3">
      <c r="A205" s="287" t="s">
        <v>747</v>
      </c>
      <c r="B205" s="287" t="s">
        <v>259</v>
      </c>
      <c r="C205" s="291"/>
      <c r="D205" s="291"/>
      <c r="E205" s="291"/>
      <c r="F205" s="291"/>
      <c r="G205" s="291"/>
    </row>
    <row r="206" spans="1:7" x14ac:dyDescent="0.3">
      <c r="A206" s="287" t="s">
        <v>748</v>
      </c>
      <c r="B206" s="287" t="s">
        <v>53</v>
      </c>
      <c r="C206" s="291"/>
      <c r="D206" s="291"/>
      <c r="E206" s="291"/>
      <c r="F206" s="291"/>
      <c r="G206" s="291"/>
    </row>
    <row r="207" spans="1:7" x14ac:dyDescent="0.3">
      <c r="A207" s="287" t="s">
        <v>749</v>
      </c>
      <c r="B207" s="287" t="s">
        <v>628</v>
      </c>
      <c r="C207" s="291"/>
      <c r="D207" s="291"/>
      <c r="E207" s="291"/>
      <c r="F207" s="291"/>
      <c r="G207" s="291"/>
    </row>
    <row r="208" spans="1:7" x14ac:dyDescent="0.3">
      <c r="A208" s="287" t="s">
        <v>750</v>
      </c>
      <c r="B208" s="287" t="s">
        <v>257</v>
      </c>
      <c r="C208" s="291"/>
      <c r="D208" s="291"/>
      <c r="E208" s="291"/>
      <c r="F208" s="291"/>
      <c r="G208" s="291"/>
    </row>
    <row r="209" spans="1:7" x14ac:dyDescent="0.3">
      <c r="A209" s="287" t="s">
        <v>751</v>
      </c>
      <c r="B209" s="287" t="s">
        <v>54</v>
      </c>
      <c r="C209" s="291"/>
      <c r="D209" s="291"/>
      <c r="E209" s="291"/>
      <c r="F209" s="291"/>
      <c r="G209" s="291"/>
    </row>
    <row r="210" spans="1:7" x14ac:dyDescent="0.3">
      <c r="A210" s="287" t="s">
        <v>752</v>
      </c>
      <c r="B210" s="287" t="s">
        <v>588</v>
      </c>
      <c r="C210" s="291"/>
      <c r="D210" s="291"/>
      <c r="E210" s="291"/>
      <c r="F210" s="291"/>
      <c r="G210" s="291"/>
    </row>
    <row r="211" spans="1:7" x14ac:dyDescent="0.3">
      <c r="A211" s="287" t="s">
        <v>753</v>
      </c>
      <c r="B211" s="287" t="s">
        <v>590</v>
      </c>
      <c r="C211" s="291"/>
      <c r="D211" s="291"/>
      <c r="E211" s="291"/>
      <c r="F211" s="291"/>
      <c r="G211" s="291"/>
    </row>
    <row r="212" spans="1:7" x14ac:dyDescent="0.3">
      <c r="A212" s="287" t="s">
        <v>754</v>
      </c>
      <c r="B212" s="287" t="s">
        <v>592</v>
      </c>
      <c r="C212" s="291"/>
      <c r="D212" s="291"/>
      <c r="E212" s="291"/>
      <c r="F212" s="291"/>
      <c r="G212" s="291"/>
    </row>
    <row r="213" spans="1:7" x14ac:dyDescent="0.3">
      <c r="A213" s="287" t="s">
        <v>755</v>
      </c>
      <c r="B213" s="287" t="s">
        <v>563</v>
      </c>
      <c r="C213" s="291"/>
      <c r="D213" s="291"/>
      <c r="E213" s="291"/>
      <c r="F213" s="291"/>
      <c r="G213" s="291"/>
    </row>
    <row r="214" spans="1:7" x14ac:dyDescent="0.3">
      <c r="A214" s="287" t="s">
        <v>756</v>
      </c>
      <c r="B214" s="287" t="s">
        <v>595</v>
      </c>
      <c r="C214" s="291"/>
      <c r="D214" s="291"/>
      <c r="E214" s="291"/>
      <c r="F214" s="291"/>
      <c r="G214" s="291"/>
    </row>
    <row r="215" spans="1:7" x14ac:dyDescent="0.3">
      <c r="A215" s="287" t="s">
        <v>757</v>
      </c>
      <c r="B215" s="287" t="s">
        <v>682</v>
      </c>
      <c r="C215" s="291"/>
      <c r="D215" s="291"/>
      <c r="E215" s="291"/>
      <c r="F215" s="291"/>
      <c r="G215" s="291"/>
    </row>
    <row r="216" spans="1:7" x14ac:dyDescent="0.3">
      <c r="A216" s="287" t="s">
        <v>758</v>
      </c>
      <c r="B216" s="287" t="s">
        <v>759</v>
      </c>
      <c r="C216" s="291"/>
      <c r="D216" s="291"/>
      <c r="E216" s="291"/>
      <c r="F216" s="291"/>
      <c r="G216" s="291"/>
    </row>
    <row r="217" spans="1:7" x14ac:dyDescent="0.3">
      <c r="A217" s="287" t="s">
        <v>760</v>
      </c>
      <c r="B217" s="287" t="s">
        <v>761</v>
      </c>
      <c r="C217" s="291"/>
      <c r="D217" s="291"/>
      <c r="E217" s="291"/>
      <c r="F217" s="291"/>
      <c r="G217" s="291"/>
    </row>
    <row r="218" spans="1:7" x14ac:dyDescent="0.3">
      <c r="A218" s="287" t="s">
        <v>762</v>
      </c>
      <c r="B218" s="287" t="s">
        <v>763</v>
      </c>
      <c r="C218" s="291"/>
      <c r="D218" s="291"/>
      <c r="E218" s="291"/>
      <c r="F218" s="291"/>
      <c r="G218" s="291"/>
    </row>
    <row r="219" spans="1:7" x14ac:dyDescent="0.3">
      <c r="A219" s="287" t="s">
        <v>764</v>
      </c>
      <c r="B219" s="287" t="s">
        <v>765</v>
      </c>
      <c r="C219" s="291"/>
      <c r="D219" s="291"/>
      <c r="E219" s="291"/>
      <c r="F219" s="291"/>
      <c r="G219" s="291"/>
    </row>
    <row r="220" spans="1:7" x14ac:dyDescent="0.3">
      <c r="A220" s="287" t="s">
        <v>766</v>
      </c>
      <c r="B220" s="287" t="s">
        <v>258</v>
      </c>
      <c r="C220" s="291"/>
      <c r="D220" s="291"/>
      <c r="E220" s="291"/>
      <c r="F220" s="291"/>
      <c r="G220" s="291"/>
    </row>
    <row r="221" spans="1:7" x14ac:dyDescent="0.3">
      <c r="A221" s="287" t="s">
        <v>767</v>
      </c>
      <c r="B221" s="287" t="s">
        <v>685</v>
      </c>
      <c r="C221" s="291"/>
      <c r="D221" s="291"/>
      <c r="E221" s="291"/>
      <c r="F221" s="291"/>
      <c r="G221" s="291"/>
    </row>
    <row r="222" spans="1:7" x14ac:dyDescent="0.3">
      <c r="A222" s="287" t="s">
        <v>768</v>
      </c>
      <c r="B222" s="287" t="s">
        <v>769</v>
      </c>
      <c r="C222" s="291"/>
      <c r="D222" s="291"/>
      <c r="E222" s="291"/>
      <c r="F222" s="291"/>
      <c r="G222" s="291"/>
    </row>
    <row r="223" spans="1:7" x14ac:dyDescent="0.3">
      <c r="A223" s="287" t="s">
        <v>770</v>
      </c>
      <c r="B223" s="287" t="s">
        <v>183</v>
      </c>
      <c r="C223" s="291"/>
      <c r="D223" s="291"/>
      <c r="E223" s="291"/>
      <c r="F223" s="291"/>
      <c r="G223" s="291"/>
    </row>
    <row r="224" spans="1:7" x14ac:dyDescent="0.3">
      <c r="A224" s="287" t="s">
        <v>771</v>
      </c>
      <c r="B224" s="287" t="s">
        <v>772</v>
      </c>
      <c r="C224" s="291"/>
      <c r="D224" s="291"/>
      <c r="E224" s="291"/>
      <c r="F224" s="291"/>
      <c r="G224" s="291"/>
    </row>
    <row r="225" spans="1:7" x14ac:dyDescent="0.3">
      <c r="A225" s="287" t="s">
        <v>773</v>
      </c>
      <c r="B225" s="287" t="s">
        <v>262</v>
      </c>
      <c r="C225" s="291"/>
      <c r="D225" s="291"/>
      <c r="E225" s="291"/>
      <c r="F225" s="291"/>
      <c r="G225" s="291"/>
    </row>
    <row r="226" spans="1:7" x14ac:dyDescent="0.3">
      <c r="A226" s="287" t="s">
        <v>774</v>
      </c>
      <c r="B226" s="287" t="s">
        <v>697</v>
      </c>
      <c r="C226" s="291"/>
      <c r="D226" s="291"/>
      <c r="E226" s="291"/>
      <c r="F226" s="291"/>
      <c r="G226" s="291"/>
    </row>
    <row r="227" spans="1:7" x14ac:dyDescent="0.3">
      <c r="A227" s="287" t="s">
        <v>775</v>
      </c>
      <c r="B227" s="287" t="s">
        <v>55</v>
      </c>
      <c r="C227" s="291"/>
      <c r="D227" s="291"/>
      <c r="E227" s="291"/>
      <c r="F227" s="291"/>
      <c r="G227" s="291"/>
    </row>
    <row r="228" spans="1:7" x14ac:dyDescent="0.3">
      <c r="A228" s="287" t="s">
        <v>776</v>
      </c>
      <c r="B228" s="287" t="s">
        <v>569</v>
      </c>
      <c r="C228" s="291"/>
      <c r="D228" s="291"/>
      <c r="E228" s="291"/>
      <c r="F228" s="291"/>
      <c r="G228" s="291"/>
    </row>
    <row r="229" spans="1:7" x14ac:dyDescent="0.3">
      <c r="A229" s="287" t="s">
        <v>777</v>
      </c>
      <c r="B229" s="287" t="s">
        <v>571</v>
      </c>
      <c r="C229" s="291"/>
      <c r="D229" s="291"/>
      <c r="E229" s="291"/>
      <c r="F229" s="291"/>
      <c r="G229" s="291"/>
    </row>
    <row r="230" spans="1:7" x14ac:dyDescent="0.3">
      <c r="A230" s="287" t="s">
        <v>778</v>
      </c>
      <c r="B230" s="287" t="s">
        <v>261</v>
      </c>
      <c r="C230" s="291"/>
      <c r="D230" s="291"/>
      <c r="E230" s="291"/>
      <c r="F230" s="291"/>
      <c r="G230" s="291"/>
    </row>
    <row r="231" spans="1:7" x14ac:dyDescent="0.3">
      <c r="A231" s="287" t="s">
        <v>779</v>
      </c>
      <c r="B231" s="287" t="s">
        <v>317</v>
      </c>
      <c r="C231" s="291"/>
      <c r="D231" s="291"/>
      <c r="E231" s="291"/>
      <c r="F231" s="291"/>
      <c r="G231" s="291"/>
    </row>
    <row r="232" spans="1:7" x14ac:dyDescent="0.3">
      <c r="A232" s="287" t="s">
        <v>780</v>
      </c>
      <c r="B232" s="287" t="s">
        <v>781</v>
      </c>
      <c r="C232" s="291"/>
      <c r="D232" s="291"/>
      <c r="E232" s="291"/>
      <c r="F232" s="291"/>
      <c r="G232" s="291"/>
    </row>
    <row r="233" spans="1:7" x14ac:dyDescent="0.3">
      <c r="A233" s="287" t="s">
        <v>782</v>
      </c>
      <c r="B233" s="287" t="s">
        <v>783</v>
      </c>
      <c r="C233" s="291"/>
      <c r="D233" s="291"/>
      <c r="E233" s="291"/>
      <c r="F233" s="291"/>
      <c r="G233" s="291"/>
    </row>
    <row r="234" spans="1:7" x14ac:dyDescent="0.3">
      <c r="A234" s="287" t="s">
        <v>784</v>
      </c>
      <c r="B234" s="287" t="s">
        <v>573</v>
      </c>
      <c r="C234" s="291"/>
      <c r="D234" s="291"/>
      <c r="E234" s="291"/>
      <c r="F234" s="291"/>
      <c r="G234" s="291"/>
    </row>
    <row r="235" spans="1:7" x14ac:dyDescent="0.3">
      <c r="A235" s="287" t="s">
        <v>785</v>
      </c>
      <c r="B235" s="287" t="s">
        <v>786</v>
      </c>
      <c r="C235" s="291"/>
      <c r="D235" s="291"/>
      <c r="E235" s="291"/>
      <c r="F235" s="291"/>
      <c r="G235" s="291"/>
    </row>
    <row r="236" spans="1:7" x14ac:dyDescent="0.3">
      <c r="A236" s="287" t="s">
        <v>787</v>
      </c>
      <c r="B236" s="287" t="s">
        <v>575</v>
      </c>
      <c r="C236" s="291"/>
      <c r="D236" s="291"/>
      <c r="E236" s="291"/>
      <c r="F236" s="291"/>
      <c r="G236" s="291"/>
    </row>
    <row r="237" spans="1:7" x14ac:dyDescent="0.3">
      <c r="A237" s="287" t="s">
        <v>788</v>
      </c>
      <c r="B237" s="287" t="s">
        <v>789</v>
      </c>
      <c r="C237" s="291"/>
      <c r="D237" s="291"/>
      <c r="E237" s="291"/>
      <c r="F237" s="291"/>
      <c r="G237" s="291"/>
    </row>
    <row r="238" spans="1:7" x14ac:dyDescent="0.3">
      <c r="A238" s="287" t="s">
        <v>790</v>
      </c>
      <c r="B238" s="287" t="s">
        <v>791</v>
      </c>
      <c r="C238" s="291"/>
      <c r="D238" s="291"/>
      <c r="E238" s="291"/>
      <c r="F238" s="291"/>
      <c r="G238" s="291"/>
    </row>
    <row r="239" spans="1:7" x14ac:dyDescent="0.3">
      <c r="A239" s="287" t="s">
        <v>792</v>
      </c>
      <c r="B239" s="287" t="s">
        <v>722</v>
      </c>
      <c r="C239" s="291"/>
      <c r="D239" s="291"/>
      <c r="E239" s="291"/>
      <c r="F239" s="291"/>
      <c r="G239" s="291"/>
    </row>
    <row r="240" spans="1:7" x14ac:dyDescent="0.3">
      <c r="A240" s="287" t="s">
        <v>793</v>
      </c>
      <c r="B240" s="287" t="s">
        <v>794</v>
      </c>
      <c r="C240" s="291"/>
      <c r="D240" s="291"/>
      <c r="E240" s="291"/>
      <c r="F240" s="291"/>
      <c r="G240" s="291"/>
    </row>
    <row r="241" spans="1:7" x14ac:dyDescent="0.3">
      <c r="A241" s="287" t="s">
        <v>795</v>
      </c>
      <c r="B241" s="287" t="s">
        <v>180</v>
      </c>
      <c r="C241" s="291"/>
      <c r="D241" s="291"/>
      <c r="E241" s="291"/>
      <c r="F241" s="291"/>
      <c r="G241" s="291"/>
    </row>
    <row r="242" spans="1:7" x14ac:dyDescent="0.3">
      <c r="A242" s="287" t="s">
        <v>796</v>
      </c>
      <c r="B242" s="287" t="s">
        <v>51</v>
      </c>
      <c r="C242" s="291"/>
      <c r="D242" s="291"/>
      <c r="E242" s="291"/>
      <c r="F242" s="291"/>
      <c r="G242" s="291"/>
    </row>
    <row r="243" spans="1:7" x14ac:dyDescent="0.3">
      <c r="A243" s="287" t="s">
        <v>797</v>
      </c>
      <c r="B243" s="287" t="s">
        <v>181</v>
      </c>
      <c r="C243" s="291"/>
      <c r="D243" s="291"/>
      <c r="E243" s="291"/>
      <c r="F243" s="291"/>
      <c r="G243" s="291"/>
    </row>
    <row r="244" spans="1:7" x14ac:dyDescent="0.3">
      <c r="A244" s="287" t="s">
        <v>798</v>
      </c>
      <c r="B244" s="287" t="s">
        <v>580</v>
      </c>
      <c r="C244" s="291"/>
      <c r="D244" s="291"/>
      <c r="E244" s="291"/>
      <c r="F244" s="291"/>
      <c r="G244" s="291"/>
    </row>
    <row r="245" spans="1:7" x14ac:dyDescent="0.3">
      <c r="A245" s="287" t="s">
        <v>799</v>
      </c>
      <c r="B245" s="287" t="s">
        <v>800</v>
      </c>
      <c r="C245" s="291"/>
      <c r="D245" s="291"/>
      <c r="E245" s="291"/>
      <c r="F245" s="291"/>
      <c r="G245" s="291"/>
    </row>
    <row r="246" spans="1:7" x14ac:dyDescent="0.3">
      <c r="A246" s="287" t="s">
        <v>801</v>
      </c>
      <c r="B246" s="287" t="s">
        <v>725</v>
      </c>
      <c r="C246" s="291"/>
      <c r="D246" s="291"/>
      <c r="E246" s="291"/>
      <c r="F246" s="291"/>
      <c r="G246" s="291"/>
    </row>
    <row r="247" spans="1:7" x14ac:dyDescent="0.3">
      <c r="A247" s="287" t="s">
        <v>802</v>
      </c>
      <c r="B247" s="287" t="s">
        <v>736</v>
      </c>
      <c r="C247" s="291"/>
      <c r="D247" s="291"/>
      <c r="E247" s="291"/>
      <c r="F247" s="291"/>
      <c r="G247" s="291"/>
    </row>
    <row r="248" spans="1:7" x14ac:dyDescent="0.3">
      <c r="A248" s="287" t="s">
        <v>803</v>
      </c>
      <c r="B248" s="287" t="s">
        <v>804</v>
      </c>
      <c r="C248" s="291"/>
      <c r="D248" s="291"/>
      <c r="E248" s="291"/>
      <c r="F248" s="291"/>
      <c r="G248" s="291"/>
    </row>
    <row r="249" spans="1:7" x14ac:dyDescent="0.3">
      <c r="A249" s="287" t="s">
        <v>805</v>
      </c>
      <c r="B249" s="287" t="s">
        <v>259</v>
      </c>
      <c r="C249" s="291"/>
      <c r="D249" s="291"/>
      <c r="E249" s="291"/>
      <c r="F249" s="291"/>
      <c r="G249" s="291"/>
    </row>
    <row r="250" spans="1:7" x14ac:dyDescent="0.3">
      <c r="A250" s="287" t="s">
        <v>806</v>
      </c>
      <c r="B250" s="287" t="s">
        <v>53</v>
      </c>
      <c r="C250" s="291"/>
      <c r="D250" s="291"/>
      <c r="E250" s="291"/>
      <c r="F250" s="291"/>
      <c r="G250" s="291"/>
    </row>
    <row r="251" spans="1:7" x14ac:dyDescent="0.3">
      <c r="A251" s="287" t="s">
        <v>807</v>
      </c>
      <c r="B251" s="287" t="s">
        <v>628</v>
      </c>
      <c r="C251" s="291"/>
      <c r="D251" s="291"/>
      <c r="E251" s="291"/>
      <c r="F251" s="291"/>
      <c r="G251" s="291"/>
    </row>
    <row r="252" spans="1:7" x14ac:dyDescent="0.3">
      <c r="A252" s="287" t="s">
        <v>808</v>
      </c>
      <c r="B252" s="287" t="s">
        <v>257</v>
      </c>
      <c r="C252" s="291"/>
      <c r="D252" s="291"/>
      <c r="E252" s="291"/>
      <c r="F252" s="291"/>
      <c r="G252" s="291"/>
    </row>
    <row r="253" spans="1:7" x14ac:dyDescent="0.3">
      <c r="A253" s="287" t="s">
        <v>809</v>
      </c>
      <c r="B253" s="287" t="s">
        <v>54</v>
      </c>
      <c r="C253" s="291"/>
      <c r="D253" s="291"/>
      <c r="E253" s="291"/>
      <c r="F253" s="291"/>
      <c r="G253" s="291"/>
    </row>
    <row r="254" spans="1:7" x14ac:dyDescent="0.3">
      <c r="A254" s="287" t="s">
        <v>810</v>
      </c>
      <c r="B254" s="287" t="s">
        <v>588</v>
      </c>
      <c r="C254" s="291"/>
      <c r="D254" s="291"/>
      <c r="E254" s="291"/>
      <c r="F254" s="291"/>
      <c r="G254" s="291"/>
    </row>
    <row r="255" spans="1:7" x14ac:dyDescent="0.3">
      <c r="A255" s="287" t="s">
        <v>811</v>
      </c>
      <c r="B255" s="287" t="s">
        <v>812</v>
      </c>
      <c r="C255" s="291"/>
      <c r="D255" s="291"/>
      <c r="E255" s="291"/>
      <c r="F255" s="291"/>
      <c r="G255" s="291"/>
    </row>
    <row r="256" spans="1:7" x14ac:dyDescent="0.3">
      <c r="A256" s="287" t="s">
        <v>813</v>
      </c>
      <c r="B256" s="287" t="s">
        <v>592</v>
      </c>
      <c r="C256" s="291"/>
      <c r="D256" s="291"/>
      <c r="E256" s="291"/>
      <c r="F256" s="291"/>
      <c r="G256" s="291"/>
    </row>
    <row r="257" spans="1:7" x14ac:dyDescent="0.3">
      <c r="A257" s="287" t="s">
        <v>814</v>
      </c>
      <c r="B257" s="287" t="s">
        <v>637</v>
      </c>
      <c r="C257" s="291"/>
      <c r="D257" s="291"/>
      <c r="E257" s="291"/>
      <c r="F257" s="291"/>
      <c r="G257" s="291"/>
    </row>
    <row r="258" spans="1:7" x14ac:dyDescent="0.3">
      <c r="A258" s="287" t="s">
        <v>815</v>
      </c>
      <c r="B258" s="287" t="s">
        <v>563</v>
      </c>
      <c r="C258" s="291"/>
      <c r="D258" s="291"/>
      <c r="E258" s="291"/>
      <c r="F258" s="291"/>
      <c r="G258" s="291"/>
    </row>
    <row r="259" spans="1:7" x14ac:dyDescent="0.3">
      <c r="A259" s="287" t="s">
        <v>816</v>
      </c>
      <c r="B259" s="287" t="s">
        <v>595</v>
      </c>
      <c r="C259" s="291"/>
      <c r="D259" s="291"/>
      <c r="E259" s="291"/>
      <c r="F259" s="291"/>
      <c r="G259" s="291"/>
    </row>
    <row r="260" spans="1:7" x14ac:dyDescent="0.3">
      <c r="A260" s="287" t="s">
        <v>817</v>
      </c>
      <c r="B260" s="287" t="s">
        <v>682</v>
      </c>
      <c r="C260" s="291"/>
      <c r="D260" s="291"/>
      <c r="E260" s="291"/>
      <c r="F260" s="291"/>
      <c r="G260" s="291"/>
    </row>
    <row r="261" spans="1:7" x14ac:dyDescent="0.3">
      <c r="A261" s="287" t="s">
        <v>818</v>
      </c>
      <c r="B261" s="287" t="s">
        <v>761</v>
      </c>
      <c r="C261" s="291"/>
      <c r="D261" s="291"/>
      <c r="E261" s="291"/>
      <c r="F261" s="291"/>
      <c r="G261" s="291"/>
    </row>
    <row r="262" spans="1:7" x14ac:dyDescent="0.3">
      <c r="A262" s="287" t="s">
        <v>819</v>
      </c>
      <c r="B262" s="287" t="s">
        <v>765</v>
      </c>
      <c r="C262" s="291"/>
      <c r="D262" s="291"/>
      <c r="E262" s="291"/>
      <c r="F262" s="291"/>
      <c r="G262" s="291"/>
    </row>
    <row r="263" spans="1:7" x14ac:dyDescent="0.3">
      <c r="A263" s="287" t="s">
        <v>820</v>
      </c>
      <c r="B263" s="287" t="s">
        <v>258</v>
      </c>
      <c r="C263" s="291"/>
      <c r="D263" s="291"/>
      <c r="E263" s="291"/>
      <c r="F263" s="291"/>
      <c r="G263" s="291"/>
    </row>
    <row r="264" spans="1:7" x14ac:dyDescent="0.3">
      <c r="A264" s="287" t="s">
        <v>821</v>
      </c>
      <c r="B264" s="287" t="s">
        <v>685</v>
      </c>
      <c r="C264" s="291"/>
      <c r="D264" s="291"/>
      <c r="E264" s="291"/>
      <c r="F264" s="291"/>
      <c r="G264" s="291"/>
    </row>
    <row r="265" spans="1:7" x14ac:dyDescent="0.3">
      <c r="A265" s="287" t="s">
        <v>822</v>
      </c>
      <c r="B265" s="287" t="s">
        <v>183</v>
      </c>
      <c r="C265" s="291"/>
      <c r="D265" s="291"/>
      <c r="E265" s="291"/>
      <c r="F265" s="291"/>
      <c r="G265" s="291"/>
    </row>
    <row r="266" spans="1:7" x14ac:dyDescent="0.3">
      <c r="A266" s="287" t="s">
        <v>823</v>
      </c>
      <c r="B266" s="287" t="s">
        <v>824</v>
      </c>
      <c r="C266" s="291"/>
      <c r="D266" s="291"/>
      <c r="E266" s="291"/>
      <c r="F266" s="291"/>
      <c r="G266" s="291"/>
    </row>
    <row r="267" spans="1:7" x14ac:dyDescent="0.3">
      <c r="A267" s="287" t="s">
        <v>825</v>
      </c>
      <c r="B267" s="287" t="s">
        <v>600</v>
      </c>
      <c r="C267" s="291"/>
      <c r="D267" s="291"/>
      <c r="E267" s="291"/>
      <c r="F267" s="291"/>
      <c r="G267" s="291"/>
    </row>
    <row r="268" spans="1:7" x14ac:dyDescent="0.3">
      <c r="A268" s="287" t="s">
        <v>826</v>
      </c>
      <c r="B268" s="287" t="s">
        <v>262</v>
      </c>
      <c r="C268" s="291"/>
      <c r="D268" s="291"/>
      <c r="E268" s="291"/>
      <c r="F268" s="291"/>
      <c r="G268" s="291"/>
    </row>
    <row r="269" spans="1:7" x14ac:dyDescent="0.3">
      <c r="A269" s="287" t="s">
        <v>827</v>
      </c>
      <c r="B269" s="287" t="s">
        <v>697</v>
      </c>
      <c r="C269" s="291"/>
      <c r="D269" s="291"/>
      <c r="E269" s="291"/>
      <c r="F269" s="291"/>
      <c r="G269" s="291"/>
    </row>
    <row r="270" spans="1:7" x14ac:dyDescent="0.3">
      <c r="A270" s="287" t="s">
        <v>828</v>
      </c>
      <c r="B270" s="287" t="s">
        <v>55</v>
      </c>
      <c r="C270" s="291"/>
      <c r="D270" s="291"/>
      <c r="E270" s="291"/>
      <c r="F270" s="291"/>
      <c r="G270" s="291"/>
    </row>
    <row r="271" spans="1:7" x14ac:dyDescent="0.3">
      <c r="A271" s="287" t="s">
        <v>829</v>
      </c>
      <c r="B271" s="287" t="s">
        <v>830</v>
      </c>
      <c r="C271" s="291"/>
      <c r="D271" s="291"/>
      <c r="E271" s="291"/>
      <c r="F271" s="291"/>
      <c r="G271" s="291"/>
    </row>
    <row r="272" spans="1:7" x14ac:dyDescent="0.3">
      <c r="A272" s="287" t="s">
        <v>831</v>
      </c>
      <c r="B272" s="287" t="s">
        <v>569</v>
      </c>
      <c r="C272" s="291"/>
      <c r="D272" s="291"/>
      <c r="E272" s="291"/>
      <c r="F272" s="291"/>
      <c r="G272" s="291"/>
    </row>
    <row r="273" spans="1:7" x14ac:dyDescent="0.3">
      <c r="A273" s="287" t="s">
        <v>832</v>
      </c>
      <c r="B273" s="287" t="s">
        <v>571</v>
      </c>
      <c r="C273" s="291"/>
      <c r="D273" s="291"/>
      <c r="E273" s="291"/>
      <c r="F273" s="291"/>
      <c r="G273" s="291"/>
    </row>
    <row r="274" spans="1:7" x14ac:dyDescent="0.3">
      <c r="A274" s="287" t="s">
        <v>833</v>
      </c>
      <c r="B274" s="287" t="s">
        <v>261</v>
      </c>
      <c r="C274" s="291"/>
      <c r="D274" s="291"/>
      <c r="E274" s="291"/>
      <c r="F274" s="291"/>
      <c r="G274" s="291"/>
    </row>
    <row r="275" spans="1:7" x14ac:dyDescent="0.3">
      <c r="A275" s="287" t="s">
        <v>834</v>
      </c>
      <c r="B275" s="287" t="s">
        <v>330</v>
      </c>
      <c r="C275" s="291"/>
      <c r="D275" s="291"/>
      <c r="E275" s="291"/>
      <c r="F275" s="291"/>
      <c r="G275" s="291"/>
    </row>
    <row r="276" spans="1:7" x14ac:dyDescent="0.3">
      <c r="A276" s="287" t="s">
        <v>835</v>
      </c>
      <c r="B276" s="287" t="s">
        <v>836</v>
      </c>
      <c r="C276" s="291"/>
      <c r="D276" s="291"/>
      <c r="E276" s="291"/>
      <c r="F276" s="291"/>
      <c r="G276" s="291"/>
    </row>
    <row r="277" spans="1:7" x14ac:dyDescent="0.3">
      <c r="A277" s="287" t="s">
        <v>837</v>
      </c>
      <c r="B277" s="287" t="s">
        <v>674</v>
      </c>
      <c r="C277" s="291"/>
      <c r="D277" s="291"/>
      <c r="E277" s="291"/>
      <c r="F277" s="291"/>
      <c r="G277" s="291"/>
    </row>
    <row r="278" spans="1:7" x14ac:dyDescent="0.3">
      <c r="A278" s="287" t="s">
        <v>838</v>
      </c>
      <c r="B278" s="287" t="s">
        <v>839</v>
      </c>
      <c r="C278" s="291"/>
      <c r="D278" s="291"/>
      <c r="E278" s="291"/>
      <c r="F278" s="291"/>
      <c r="G278" s="291"/>
    </row>
    <row r="279" spans="1:7" x14ac:dyDescent="0.3">
      <c r="A279" s="287" t="s">
        <v>840</v>
      </c>
      <c r="B279" s="287" t="s">
        <v>676</v>
      </c>
      <c r="C279" s="291"/>
      <c r="D279" s="291"/>
      <c r="E279" s="291"/>
      <c r="F279" s="291"/>
      <c r="G279" s="291"/>
    </row>
    <row r="280" spans="1:7" x14ac:dyDescent="0.3">
      <c r="A280" s="287" t="s">
        <v>841</v>
      </c>
      <c r="B280" s="287" t="s">
        <v>317</v>
      </c>
      <c r="C280" s="291"/>
      <c r="D280" s="291"/>
      <c r="E280" s="291"/>
      <c r="F280" s="291"/>
      <c r="G280" s="291"/>
    </row>
    <row r="281" spans="1:7" x14ac:dyDescent="0.3">
      <c r="A281" s="287" t="s">
        <v>842</v>
      </c>
      <c r="B281" s="287" t="s">
        <v>317</v>
      </c>
      <c r="C281" s="291"/>
      <c r="D281" s="291"/>
      <c r="E281" s="291"/>
      <c r="F281" s="291"/>
      <c r="G281" s="291"/>
    </row>
    <row r="282" spans="1:7" x14ac:dyDescent="0.3">
      <c r="A282" s="287" t="s">
        <v>843</v>
      </c>
      <c r="B282" s="287" t="s">
        <v>573</v>
      </c>
      <c r="C282" s="291"/>
      <c r="D282" s="291"/>
      <c r="E282" s="291"/>
      <c r="F282" s="291"/>
      <c r="G282" s="291"/>
    </row>
    <row r="283" spans="1:7" x14ac:dyDescent="0.3">
      <c r="A283" s="287" t="s">
        <v>844</v>
      </c>
      <c r="B283" s="287" t="s">
        <v>575</v>
      </c>
      <c r="C283" s="291"/>
      <c r="D283" s="291"/>
      <c r="E283" s="291"/>
      <c r="F283" s="291"/>
      <c r="G283" s="291"/>
    </row>
    <row r="284" spans="1:7" x14ac:dyDescent="0.3">
      <c r="A284" s="287" t="s">
        <v>845</v>
      </c>
      <c r="B284" s="287" t="s">
        <v>789</v>
      </c>
      <c r="C284" s="291"/>
      <c r="D284" s="291"/>
      <c r="E284" s="291"/>
      <c r="F284" s="291"/>
      <c r="G284" s="291"/>
    </row>
    <row r="285" spans="1:7" x14ac:dyDescent="0.3">
      <c r="A285" s="287" t="s">
        <v>846</v>
      </c>
      <c r="B285" s="287" t="s">
        <v>501</v>
      </c>
      <c r="C285" s="291"/>
      <c r="D285" s="291"/>
      <c r="E285" s="291"/>
      <c r="F285" s="291"/>
      <c r="G285" s="291"/>
    </row>
    <row r="286" spans="1:7" x14ac:dyDescent="0.3">
      <c r="A286" s="287" t="s">
        <v>847</v>
      </c>
      <c r="B286" s="287" t="s">
        <v>848</v>
      </c>
      <c r="C286" s="291"/>
      <c r="D286" s="291"/>
      <c r="E286" s="291"/>
      <c r="F286" s="291"/>
      <c r="G286" s="291"/>
    </row>
    <row r="287" spans="1:7" x14ac:dyDescent="0.3">
      <c r="A287" s="287" t="s">
        <v>849</v>
      </c>
      <c r="B287" s="287" t="s">
        <v>722</v>
      </c>
      <c r="C287" s="291"/>
      <c r="D287" s="291"/>
      <c r="E287" s="291"/>
      <c r="F287" s="291"/>
      <c r="G287" s="291"/>
    </row>
    <row r="288" spans="1:7" x14ac:dyDescent="0.3">
      <c r="A288" s="287" t="s">
        <v>850</v>
      </c>
      <c r="B288" s="287" t="s">
        <v>851</v>
      </c>
      <c r="C288" s="291"/>
      <c r="D288" s="291"/>
      <c r="E288" s="291"/>
      <c r="F288" s="291"/>
      <c r="G288" s="291"/>
    </row>
    <row r="289" spans="1:7" x14ac:dyDescent="0.3">
      <c r="A289" s="287" t="s">
        <v>852</v>
      </c>
      <c r="B289" s="287" t="s">
        <v>853</v>
      </c>
      <c r="C289" s="291"/>
      <c r="D289" s="291"/>
      <c r="E289" s="291"/>
      <c r="F289" s="291"/>
      <c r="G289" s="291"/>
    </row>
    <row r="290" spans="1:7" x14ac:dyDescent="0.3">
      <c r="A290" s="287" t="s">
        <v>855</v>
      </c>
      <c r="B290" s="287" t="s">
        <v>180</v>
      </c>
      <c r="C290" s="291"/>
      <c r="D290" s="291"/>
      <c r="E290" s="291"/>
      <c r="F290" s="291"/>
      <c r="G290" s="291"/>
    </row>
    <row r="291" spans="1:7" x14ac:dyDescent="0.3">
      <c r="A291" s="287" t="s">
        <v>856</v>
      </c>
      <c r="B291" s="287" t="s">
        <v>51</v>
      </c>
      <c r="C291" s="291"/>
      <c r="D291" s="291"/>
      <c r="E291" s="291"/>
      <c r="F291" s="291"/>
      <c r="G291" s="291"/>
    </row>
    <row r="292" spans="1:7" x14ac:dyDescent="0.3">
      <c r="A292" s="287" t="s">
        <v>857</v>
      </c>
      <c r="B292" s="287" t="s">
        <v>858</v>
      </c>
      <c r="C292" s="291"/>
      <c r="D292" s="291"/>
      <c r="E292" s="291"/>
      <c r="F292" s="291"/>
      <c r="G292" s="291"/>
    </row>
    <row r="293" spans="1:7" x14ac:dyDescent="0.3">
      <c r="A293" s="287" t="s">
        <v>859</v>
      </c>
      <c r="B293" s="287" t="s">
        <v>259</v>
      </c>
      <c r="C293" s="291"/>
      <c r="D293" s="291"/>
      <c r="E293" s="291"/>
      <c r="F293" s="291"/>
      <c r="G293" s="291"/>
    </row>
    <row r="294" spans="1:7" x14ac:dyDescent="0.3">
      <c r="A294" s="287" t="s">
        <v>860</v>
      </c>
      <c r="B294" s="287" t="s">
        <v>53</v>
      </c>
      <c r="C294" s="291"/>
      <c r="D294" s="291"/>
      <c r="E294" s="291"/>
      <c r="F294" s="291"/>
      <c r="G294" s="291"/>
    </row>
    <row r="295" spans="1:7" x14ac:dyDescent="0.3">
      <c r="A295" s="287" t="s">
        <v>861</v>
      </c>
      <c r="B295" s="287" t="s">
        <v>628</v>
      </c>
      <c r="C295" s="291"/>
      <c r="D295" s="291"/>
      <c r="E295" s="291"/>
      <c r="F295" s="291"/>
      <c r="G295" s="291"/>
    </row>
    <row r="296" spans="1:7" x14ac:dyDescent="0.3">
      <c r="A296" s="287" t="s">
        <v>862</v>
      </c>
      <c r="B296" s="287" t="s">
        <v>257</v>
      </c>
      <c r="C296" s="291"/>
      <c r="D296" s="291"/>
      <c r="E296" s="291"/>
      <c r="F296" s="291"/>
      <c r="G296" s="291"/>
    </row>
    <row r="297" spans="1:7" x14ac:dyDescent="0.3">
      <c r="A297" s="287" t="s">
        <v>863</v>
      </c>
      <c r="B297" s="287" t="s">
        <v>54</v>
      </c>
      <c r="C297" s="291"/>
      <c r="D297" s="291"/>
      <c r="E297" s="291"/>
      <c r="F297" s="291"/>
      <c r="G297" s="291"/>
    </row>
    <row r="298" spans="1:7" x14ac:dyDescent="0.3">
      <c r="A298" s="287" t="s">
        <v>864</v>
      </c>
      <c r="B298" s="287" t="s">
        <v>588</v>
      </c>
      <c r="C298" s="291"/>
      <c r="D298" s="291"/>
      <c r="E298" s="291"/>
      <c r="F298" s="291"/>
      <c r="G298" s="291"/>
    </row>
    <row r="299" spans="1:7" x14ac:dyDescent="0.3">
      <c r="A299" s="287" t="s">
        <v>865</v>
      </c>
      <c r="B299" s="287" t="s">
        <v>812</v>
      </c>
      <c r="C299" s="291"/>
      <c r="D299" s="291"/>
      <c r="E299" s="291"/>
      <c r="F299" s="291"/>
      <c r="G299" s="291"/>
    </row>
    <row r="300" spans="1:7" x14ac:dyDescent="0.3">
      <c r="A300" s="287" t="s">
        <v>866</v>
      </c>
      <c r="B300" s="287" t="s">
        <v>592</v>
      </c>
      <c r="C300" s="291"/>
      <c r="D300" s="291"/>
      <c r="E300" s="291"/>
      <c r="F300" s="291"/>
      <c r="G300" s="291"/>
    </row>
    <row r="301" spans="1:7" x14ac:dyDescent="0.3">
      <c r="A301" s="287" t="s">
        <v>867</v>
      </c>
      <c r="B301" s="287" t="s">
        <v>595</v>
      </c>
      <c r="C301" s="291"/>
      <c r="D301" s="291"/>
      <c r="E301" s="291"/>
      <c r="F301" s="291"/>
      <c r="G301" s="291"/>
    </row>
    <row r="302" spans="1:7" x14ac:dyDescent="0.3">
      <c r="A302" s="287" t="s">
        <v>868</v>
      </c>
      <c r="B302" s="287" t="s">
        <v>258</v>
      </c>
      <c r="C302" s="291"/>
      <c r="D302" s="291"/>
      <c r="E302" s="291"/>
      <c r="F302" s="291"/>
      <c r="G302" s="291"/>
    </row>
    <row r="303" spans="1:7" x14ac:dyDescent="0.3">
      <c r="A303" s="287" t="s">
        <v>869</v>
      </c>
      <c r="B303" s="287" t="s">
        <v>183</v>
      </c>
      <c r="C303" s="291"/>
      <c r="D303" s="291"/>
      <c r="E303" s="291"/>
      <c r="F303" s="291"/>
      <c r="G303" s="291"/>
    </row>
    <row r="304" spans="1:7" x14ac:dyDescent="0.3">
      <c r="A304" s="287" t="s">
        <v>870</v>
      </c>
      <c r="B304" s="287" t="s">
        <v>871</v>
      </c>
      <c r="C304" s="291"/>
      <c r="D304" s="291"/>
      <c r="E304" s="291"/>
      <c r="F304" s="291"/>
      <c r="G304" s="291"/>
    </row>
    <row r="305" spans="1:7" x14ac:dyDescent="0.3">
      <c r="A305" s="287" t="s">
        <v>872</v>
      </c>
      <c r="B305" s="287" t="s">
        <v>873</v>
      </c>
      <c r="C305" s="291"/>
      <c r="D305" s="291"/>
      <c r="E305" s="291"/>
      <c r="F305" s="291"/>
      <c r="G305" s="291"/>
    </row>
    <row r="306" spans="1:7" x14ac:dyDescent="0.3">
      <c r="A306" s="287" t="s">
        <v>874</v>
      </c>
      <c r="B306" s="287" t="s">
        <v>875</v>
      </c>
      <c r="C306" s="291"/>
      <c r="D306" s="291"/>
      <c r="E306" s="291"/>
      <c r="F306" s="291"/>
      <c r="G306" s="291"/>
    </row>
    <row r="307" spans="1:7" x14ac:dyDescent="0.3">
      <c r="A307" s="287" t="s">
        <v>876</v>
      </c>
      <c r="B307" s="287" t="s">
        <v>569</v>
      </c>
      <c r="C307" s="291"/>
      <c r="D307" s="291"/>
      <c r="E307" s="291"/>
      <c r="F307" s="291"/>
      <c r="G307" s="291"/>
    </row>
    <row r="308" spans="1:7" x14ac:dyDescent="0.3">
      <c r="A308" s="287" t="s">
        <v>877</v>
      </c>
      <c r="B308" s="287" t="s">
        <v>571</v>
      </c>
      <c r="C308" s="291"/>
      <c r="D308" s="291"/>
      <c r="E308" s="291"/>
      <c r="F308" s="291"/>
      <c r="G308" s="291"/>
    </row>
    <row r="309" spans="1:7" x14ac:dyDescent="0.3">
      <c r="A309" s="287" t="s">
        <v>878</v>
      </c>
      <c r="B309" s="287" t="s">
        <v>573</v>
      </c>
      <c r="C309" s="291"/>
      <c r="D309" s="291"/>
      <c r="E309" s="291"/>
      <c r="F309" s="291"/>
      <c r="G309" s="291"/>
    </row>
    <row r="310" spans="1:7" x14ac:dyDescent="0.3">
      <c r="A310" s="287" t="s">
        <v>879</v>
      </c>
      <c r="B310" s="287" t="s">
        <v>575</v>
      </c>
      <c r="C310" s="291"/>
      <c r="D310" s="291"/>
      <c r="E310" s="291"/>
      <c r="F310" s="291"/>
      <c r="G310" s="291"/>
    </row>
    <row r="311" spans="1:7" x14ac:dyDescent="0.3">
      <c r="A311" s="287" t="s">
        <v>880</v>
      </c>
      <c r="B311" s="287" t="s">
        <v>881</v>
      </c>
      <c r="C311" s="291"/>
      <c r="D311" s="291"/>
      <c r="E311" s="291"/>
      <c r="F311" s="291"/>
      <c r="G311" s="291"/>
    </row>
    <row r="312" spans="1:7" x14ac:dyDescent="0.3">
      <c r="A312" s="287" t="s">
        <v>882</v>
      </c>
      <c r="B312" s="287" t="s">
        <v>259</v>
      </c>
      <c r="C312" s="291"/>
      <c r="D312" s="291"/>
      <c r="E312" s="291"/>
      <c r="F312" s="291"/>
      <c r="G312" s="291"/>
    </row>
    <row r="313" spans="1:7" x14ac:dyDescent="0.3">
      <c r="A313" s="287" t="s">
        <v>883</v>
      </c>
      <c r="B313" s="287" t="s">
        <v>183</v>
      </c>
      <c r="C313" s="291"/>
      <c r="D313" s="291"/>
      <c r="E313" s="291"/>
      <c r="F313" s="291"/>
      <c r="G313" s="291"/>
    </row>
    <row r="314" spans="1:7" x14ac:dyDescent="0.3">
      <c r="A314" s="287" t="s">
        <v>884</v>
      </c>
      <c r="B314" s="287" t="s">
        <v>567</v>
      </c>
      <c r="C314" s="291"/>
      <c r="D314" s="291"/>
      <c r="E314" s="291"/>
      <c r="F314" s="291"/>
      <c r="G314" s="291"/>
    </row>
    <row r="315" spans="1:7" x14ac:dyDescent="0.3">
      <c r="A315" s="287" t="s">
        <v>885</v>
      </c>
      <c r="B315" s="287" t="s">
        <v>886</v>
      </c>
      <c r="C315" s="291"/>
      <c r="D315" s="291"/>
      <c r="E315" s="291"/>
      <c r="F315" s="291"/>
      <c r="G315" s="291"/>
    </row>
    <row r="316" spans="1:7" x14ac:dyDescent="0.3">
      <c r="A316" s="287" t="s">
        <v>887</v>
      </c>
      <c r="B316" s="287" t="s">
        <v>259</v>
      </c>
      <c r="C316" s="291"/>
      <c r="D316" s="291"/>
      <c r="E316" s="291"/>
      <c r="F316" s="291"/>
      <c r="G316" s="291"/>
    </row>
    <row r="317" spans="1:7" x14ac:dyDescent="0.3">
      <c r="A317" s="287" t="s">
        <v>888</v>
      </c>
      <c r="B317" s="287" t="s">
        <v>575</v>
      </c>
      <c r="C317" s="291"/>
      <c r="D317" s="291"/>
      <c r="E317" s="291"/>
      <c r="F317" s="291"/>
      <c r="G317" s="291"/>
    </row>
    <row r="318" spans="1:7" x14ac:dyDescent="0.3">
      <c r="A318" s="287" t="s">
        <v>889</v>
      </c>
      <c r="B318" s="287" t="s">
        <v>180</v>
      </c>
      <c r="C318" s="291"/>
      <c r="D318" s="291"/>
      <c r="E318" s="291"/>
      <c r="F318" s="291"/>
      <c r="G318" s="291"/>
    </row>
    <row r="319" spans="1:7" x14ac:dyDescent="0.3">
      <c r="A319" s="287" t="s">
        <v>890</v>
      </c>
      <c r="B319" s="287" t="s">
        <v>51</v>
      </c>
      <c r="C319" s="291"/>
      <c r="D319" s="291"/>
      <c r="E319" s="291"/>
      <c r="F319" s="291"/>
      <c r="G319" s="291"/>
    </row>
    <row r="320" spans="1:7" x14ac:dyDescent="0.3">
      <c r="A320" s="287" t="s">
        <v>891</v>
      </c>
      <c r="B320" s="287" t="s">
        <v>181</v>
      </c>
      <c r="C320" s="291"/>
      <c r="D320" s="291"/>
      <c r="E320" s="291"/>
      <c r="F320" s="291"/>
      <c r="G320" s="291"/>
    </row>
    <row r="321" spans="1:7" x14ac:dyDescent="0.3">
      <c r="A321" s="287" t="s">
        <v>892</v>
      </c>
      <c r="B321" s="287" t="s">
        <v>580</v>
      </c>
      <c r="C321" s="291"/>
      <c r="D321" s="291"/>
      <c r="E321" s="291"/>
      <c r="F321" s="291"/>
      <c r="G321" s="291"/>
    </row>
    <row r="322" spans="1:7" x14ac:dyDescent="0.3">
      <c r="A322" s="287" t="s">
        <v>893</v>
      </c>
      <c r="B322" s="287" t="s">
        <v>582</v>
      </c>
      <c r="C322" s="291"/>
      <c r="D322" s="291"/>
      <c r="E322" s="291"/>
      <c r="F322" s="291"/>
      <c r="G322" s="291"/>
    </row>
    <row r="323" spans="1:7" x14ac:dyDescent="0.3">
      <c r="A323" s="287" t="s">
        <v>894</v>
      </c>
      <c r="B323" s="287" t="s">
        <v>259</v>
      </c>
      <c r="C323" s="291"/>
      <c r="D323" s="291"/>
      <c r="E323" s="291"/>
      <c r="F323" s="291"/>
      <c r="G323" s="291"/>
    </row>
    <row r="324" spans="1:7" x14ac:dyDescent="0.3">
      <c r="A324" s="287" t="s">
        <v>895</v>
      </c>
      <c r="B324" s="287" t="s">
        <v>53</v>
      </c>
      <c r="C324" s="291"/>
      <c r="D324" s="291"/>
      <c r="E324" s="291"/>
      <c r="F324" s="291"/>
      <c r="G324" s="291"/>
    </row>
    <row r="325" spans="1:7" x14ac:dyDescent="0.3">
      <c r="A325" s="287" t="s">
        <v>896</v>
      </c>
      <c r="B325" s="287" t="s">
        <v>628</v>
      </c>
      <c r="C325" s="291"/>
      <c r="D325" s="291"/>
      <c r="E325" s="291"/>
      <c r="F325" s="291"/>
      <c r="G325" s="291"/>
    </row>
    <row r="326" spans="1:7" x14ac:dyDescent="0.3">
      <c r="A326" s="287" t="s">
        <v>897</v>
      </c>
      <c r="B326" s="287" t="s">
        <v>630</v>
      </c>
      <c r="C326" s="291"/>
      <c r="D326" s="291"/>
      <c r="E326" s="291"/>
      <c r="F326" s="291"/>
      <c r="G326" s="291"/>
    </row>
    <row r="327" spans="1:7" x14ac:dyDescent="0.3">
      <c r="A327" s="287" t="s">
        <v>898</v>
      </c>
      <c r="B327" s="287" t="s">
        <v>257</v>
      </c>
      <c r="C327" s="291"/>
      <c r="D327" s="291"/>
      <c r="E327" s="291"/>
      <c r="F327" s="291"/>
      <c r="G327" s="291"/>
    </row>
    <row r="328" spans="1:7" x14ac:dyDescent="0.3">
      <c r="A328" s="287" t="s">
        <v>899</v>
      </c>
      <c r="B328" s="287" t="s">
        <v>54</v>
      </c>
      <c r="C328" s="291"/>
      <c r="D328" s="291"/>
      <c r="E328" s="291"/>
      <c r="F328" s="291"/>
      <c r="G328" s="291"/>
    </row>
    <row r="329" spans="1:7" x14ac:dyDescent="0.3">
      <c r="A329" s="287" t="s">
        <v>900</v>
      </c>
      <c r="B329" s="287" t="s">
        <v>588</v>
      </c>
      <c r="C329" s="291"/>
      <c r="D329" s="291"/>
      <c r="E329" s="291"/>
      <c r="F329" s="291"/>
      <c r="G329" s="291"/>
    </row>
    <row r="330" spans="1:7" x14ac:dyDescent="0.3">
      <c r="A330" s="287" t="s">
        <v>901</v>
      </c>
      <c r="B330" s="287" t="s">
        <v>590</v>
      </c>
      <c r="C330" s="291"/>
      <c r="D330" s="291"/>
      <c r="E330" s="291"/>
      <c r="F330" s="291"/>
      <c r="G330" s="291"/>
    </row>
    <row r="331" spans="1:7" x14ac:dyDescent="0.3">
      <c r="A331" s="287" t="s">
        <v>902</v>
      </c>
      <c r="B331" s="287" t="s">
        <v>592</v>
      </c>
      <c r="C331" s="291"/>
      <c r="D331" s="291"/>
      <c r="E331" s="291"/>
      <c r="F331" s="291"/>
      <c r="G331" s="291"/>
    </row>
    <row r="332" spans="1:7" x14ac:dyDescent="0.3">
      <c r="A332" s="287" t="s">
        <v>903</v>
      </c>
      <c r="B332" s="287" t="s">
        <v>563</v>
      </c>
      <c r="C332" s="291"/>
      <c r="D332" s="291"/>
      <c r="E332" s="291"/>
      <c r="F332" s="291"/>
      <c r="G332" s="291"/>
    </row>
    <row r="333" spans="1:7" x14ac:dyDescent="0.3">
      <c r="A333" s="287" t="s">
        <v>904</v>
      </c>
      <c r="B333" s="287" t="s">
        <v>595</v>
      </c>
      <c r="C333" s="291"/>
      <c r="D333" s="291"/>
      <c r="E333" s="291"/>
      <c r="F333" s="291"/>
      <c r="G333" s="291"/>
    </row>
    <row r="334" spans="1:7" x14ac:dyDescent="0.3">
      <c r="A334" s="287" t="s">
        <v>905</v>
      </c>
      <c r="B334" s="287" t="s">
        <v>761</v>
      </c>
      <c r="C334" s="291"/>
      <c r="D334" s="291"/>
      <c r="E334" s="291"/>
      <c r="F334" s="291"/>
      <c r="G334" s="291"/>
    </row>
    <row r="335" spans="1:7" x14ac:dyDescent="0.3">
      <c r="A335" s="287" t="s">
        <v>906</v>
      </c>
      <c r="B335" s="287" t="s">
        <v>907</v>
      </c>
      <c r="C335" s="291"/>
      <c r="D335" s="291"/>
      <c r="E335" s="291"/>
      <c r="F335" s="291"/>
      <c r="G335" s="291"/>
    </row>
    <row r="336" spans="1:7" x14ac:dyDescent="0.3">
      <c r="A336" s="287" t="s">
        <v>908</v>
      </c>
      <c r="B336" s="287" t="s">
        <v>258</v>
      </c>
      <c r="C336" s="291"/>
      <c r="D336" s="291"/>
      <c r="E336" s="291"/>
      <c r="F336" s="291"/>
      <c r="G336" s="291"/>
    </row>
    <row r="337" spans="1:7" x14ac:dyDescent="0.3">
      <c r="A337" s="287" t="s">
        <v>909</v>
      </c>
      <c r="B337" s="287" t="s">
        <v>183</v>
      </c>
      <c r="C337" s="291"/>
      <c r="D337" s="291"/>
      <c r="E337" s="291"/>
      <c r="F337" s="291"/>
      <c r="G337" s="291"/>
    </row>
    <row r="338" spans="1:7" x14ac:dyDescent="0.3">
      <c r="A338" s="287" t="s">
        <v>910</v>
      </c>
      <c r="B338" s="287" t="s">
        <v>262</v>
      </c>
      <c r="C338" s="291"/>
      <c r="D338" s="291"/>
      <c r="E338" s="291"/>
      <c r="F338" s="291"/>
      <c r="G338" s="291"/>
    </row>
    <row r="339" spans="1:7" x14ac:dyDescent="0.3">
      <c r="A339" s="287" t="s">
        <v>911</v>
      </c>
      <c r="B339" s="287" t="s">
        <v>697</v>
      </c>
      <c r="C339" s="291"/>
      <c r="D339" s="291"/>
      <c r="E339" s="291"/>
      <c r="F339" s="291"/>
      <c r="G339" s="291"/>
    </row>
    <row r="340" spans="1:7" x14ac:dyDescent="0.3">
      <c r="A340" s="287" t="s">
        <v>912</v>
      </c>
      <c r="B340" s="287" t="s">
        <v>55</v>
      </c>
      <c r="C340" s="291"/>
      <c r="D340" s="291"/>
      <c r="E340" s="291"/>
      <c r="F340" s="291"/>
      <c r="G340" s="291"/>
    </row>
    <row r="341" spans="1:7" x14ac:dyDescent="0.3">
      <c r="A341" s="287" t="s">
        <v>913</v>
      </c>
      <c r="B341" s="287" t="s">
        <v>914</v>
      </c>
      <c r="C341" s="291"/>
      <c r="D341" s="291"/>
      <c r="E341" s="291"/>
      <c r="F341" s="291"/>
      <c r="G341" s="291"/>
    </row>
    <row r="342" spans="1:7" x14ac:dyDescent="0.3">
      <c r="A342" s="287" t="s">
        <v>915</v>
      </c>
      <c r="B342" s="287" t="s">
        <v>569</v>
      </c>
      <c r="C342" s="291"/>
      <c r="D342" s="291"/>
      <c r="E342" s="291"/>
      <c r="F342" s="291"/>
      <c r="G342" s="291"/>
    </row>
    <row r="343" spans="1:7" x14ac:dyDescent="0.3">
      <c r="A343" s="287" t="s">
        <v>916</v>
      </c>
      <c r="B343" s="287" t="s">
        <v>330</v>
      </c>
      <c r="C343" s="291"/>
      <c r="D343" s="291"/>
      <c r="E343" s="291"/>
      <c r="F343" s="291"/>
      <c r="G343" s="291"/>
    </row>
    <row r="344" spans="1:7" x14ac:dyDescent="0.3">
      <c r="A344" s="287" t="s">
        <v>917</v>
      </c>
      <c r="B344" s="287" t="s">
        <v>918</v>
      </c>
      <c r="C344" s="291"/>
      <c r="D344" s="291"/>
      <c r="E344" s="291"/>
      <c r="F344" s="291"/>
      <c r="G344" s="291"/>
    </row>
    <row r="345" spans="1:7" x14ac:dyDescent="0.3">
      <c r="A345" s="287" t="s">
        <v>919</v>
      </c>
      <c r="B345" s="287" t="s">
        <v>920</v>
      </c>
      <c r="C345" s="291"/>
      <c r="D345" s="291"/>
      <c r="E345" s="291"/>
      <c r="F345" s="291"/>
      <c r="G345" s="291"/>
    </row>
    <row r="346" spans="1:7" x14ac:dyDescent="0.3">
      <c r="A346" s="287" t="s">
        <v>921</v>
      </c>
      <c r="B346" s="287" t="s">
        <v>573</v>
      </c>
      <c r="C346" s="291"/>
      <c r="D346" s="291"/>
      <c r="E346" s="291"/>
      <c r="F346" s="291"/>
      <c r="G346" s="291"/>
    </row>
    <row r="347" spans="1:7" x14ac:dyDescent="0.3">
      <c r="A347" s="287" t="s">
        <v>922</v>
      </c>
      <c r="B347" s="287" t="s">
        <v>575</v>
      </c>
      <c r="C347" s="291"/>
      <c r="D347" s="291"/>
      <c r="E347" s="291"/>
      <c r="F347" s="291"/>
      <c r="G347" s="291"/>
    </row>
    <row r="348" spans="1:7" x14ac:dyDescent="0.3">
      <c r="A348" s="287" t="s">
        <v>923</v>
      </c>
      <c r="B348" s="287" t="s">
        <v>722</v>
      </c>
      <c r="C348" s="291"/>
      <c r="D348" s="291"/>
      <c r="E348" s="291"/>
      <c r="F348" s="291"/>
      <c r="G348" s="291"/>
    </row>
    <row r="349" spans="1:7" x14ac:dyDescent="0.3">
      <c r="A349" s="287" t="s">
        <v>925</v>
      </c>
      <c r="B349" s="287" t="s">
        <v>56</v>
      </c>
      <c r="C349" s="291"/>
      <c r="D349" s="291"/>
      <c r="E349" s="291"/>
      <c r="F349" s="291"/>
      <c r="G349" s="291"/>
    </row>
    <row r="350" spans="1:7" x14ac:dyDescent="0.3">
      <c r="A350" s="287" t="s">
        <v>926</v>
      </c>
      <c r="B350" s="287" t="s">
        <v>927</v>
      </c>
      <c r="C350" s="291"/>
      <c r="D350" s="291"/>
      <c r="E350" s="291"/>
      <c r="F350" s="291"/>
      <c r="G350" s="291"/>
    </row>
    <row r="351" spans="1:7" x14ac:dyDescent="0.3">
      <c r="A351" s="287" t="s">
        <v>928</v>
      </c>
      <c r="B351" s="287" t="s">
        <v>929</v>
      </c>
      <c r="C351" s="291"/>
      <c r="D351" s="291"/>
      <c r="E351" s="291"/>
      <c r="F351" s="291"/>
      <c r="G351" s="291"/>
    </row>
    <row r="352" spans="1:7" x14ac:dyDescent="0.3">
      <c r="A352" s="287" t="s">
        <v>930</v>
      </c>
      <c r="B352" s="287" t="s">
        <v>575</v>
      </c>
      <c r="C352" s="291"/>
      <c r="D352" s="291"/>
      <c r="E352" s="291"/>
      <c r="F352" s="291"/>
      <c r="G352" s="291"/>
    </row>
    <row r="353" spans="1:7" x14ac:dyDescent="0.3">
      <c r="A353" s="287" t="s">
        <v>931</v>
      </c>
      <c r="B353" s="287" t="s">
        <v>54</v>
      </c>
      <c r="C353" s="291"/>
      <c r="D353" s="291"/>
      <c r="E353" s="291"/>
      <c r="F353" s="291"/>
      <c r="G353" s="291"/>
    </row>
    <row r="354" spans="1:7" x14ac:dyDescent="0.3">
      <c r="A354" s="287" t="s">
        <v>932</v>
      </c>
      <c r="B354" s="287" t="s">
        <v>55</v>
      </c>
      <c r="C354" s="291"/>
      <c r="D354" s="291"/>
      <c r="E354" s="291"/>
      <c r="F354" s="291"/>
      <c r="G354" s="291"/>
    </row>
    <row r="355" spans="1:7" x14ac:dyDescent="0.3">
      <c r="A355" s="287" t="s">
        <v>933</v>
      </c>
      <c r="B355" s="287" t="s">
        <v>934</v>
      </c>
      <c r="C355" s="291"/>
      <c r="D355" s="291"/>
      <c r="E355" s="291"/>
      <c r="F355" s="291"/>
      <c r="G355" s="291"/>
    </row>
    <row r="356" spans="1:7" x14ac:dyDescent="0.3">
      <c r="A356" s="287" t="s">
        <v>935</v>
      </c>
      <c r="B356" s="287" t="s">
        <v>936</v>
      </c>
      <c r="C356" s="291"/>
      <c r="D356" s="291"/>
      <c r="E356" s="291"/>
      <c r="F356" s="291"/>
      <c r="G356" s="291"/>
    </row>
    <row r="357" spans="1:7" x14ac:dyDescent="0.3">
      <c r="A357" s="287" t="s">
        <v>937</v>
      </c>
      <c r="B357" s="287" t="s">
        <v>575</v>
      </c>
      <c r="C357" s="291"/>
      <c r="D357" s="291"/>
      <c r="E357" s="291"/>
      <c r="F357" s="291"/>
      <c r="G357" s="291"/>
    </row>
    <row r="358" spans="1:7" x14ac:dyDescent="0.3">
      <c r="A358" s="287" t="s">
        <v>938</v>
      </c>
      <c r="B358" s="287" t="s">
        <v>54</v>
      </c>
      <c r="C358" s="291"/>
      <c r="D358" s="291"/>
      <c r="E358" s="291"/>
      <c r="F358" s="291"/>
      <c r="G358" s="291"/>
    </row>
    <row r="359" spans="1:7" x14ac:dyDescent="0.3">
      <c r="A359" s="287" t="s">
        <v>939</v>
      </c>
      <c r="B359" s="287" t="s">
        <v>595</v>
      </c>
      <c r="C359" s="291"/>
      <c r="D359" s="291"/>
      <c r="E359" s="291"/>
      <c r="F359" s="291"/>
      <c r="G359" s="291"/>
    </row>
    <row r="360" spans="1:7" x14ac:dyDescent="0.3">
      <c r="A360" s="287" t="s">
        <v>940</v>
      </c>
      <c r="B360" s="287" t="s">
        <v>907</v>
      </c>
      <c r="C360" s="291"/>
      <c r="D360" s="291"/>
      <c r="E360" s="291"/>
      <c r="F360" s="291"/>
      <c r="G360" s="291"/>
    </row>
    <row r="361" spans="1:7" x14ac:dyDescent="0.3">
      <c r="A361" s="287" t="s">
        <v>941</v>
      </c>
      <c r="B361" s="287" t="s">
        <v>183</v>
      </c>
      <c r="C361" s="291"/>
      <c r="D361" s="291"/>
      <c r="E361" s="291"/>
      <c r="F361" s="291"/>
      <c r="G361" s="291"/>
    </row>
    <row r="362" spans="1:7" x14ac:dyDescent="0.3">
      <c r="A362" s="287" t="s">
        <v>942</v>
      </c>
      <c r="B362" s="287" t="s">
        <v>943</v>
      </c>
      <c r="C362" s="291"/>
      <c r="D362" s="291"/>
      <c r="E362" s="291"/>
      <c r="F362" s="291"/>
      <c r="G362" s="291"/>
    </row>
    <row r="363" spans="1:7" x14ac:dyDescent="0.3">
      <c r="A363" s="287" t="s">
        <v>944</v>
      </c>
      <c r="B363" s="287" t="s">
        <v>262</v>
      </c>
      <c r="C363" s="291"/>
      <c r="D363" s="291"/>
      <c r="E363" s="291"/>
      <c r="F363" s="291"/>
      <c r="G363" s="291"/>
    </row>
    <row r="364" spans="1:7" x14ac:dyDescent="0.3">
      <c r="A364" s="287" t="s">
        <v>945</v>
      </c>
      <c r="B364" s="287" t="s">
        <v>55</v>
      </c>
      <c r="C364" s="291"/>
      <c r="D364" s="291"/>
      <c r="E364" s="291"/>
      <c r="F364" s="291"/>
      <c r="G364" s="291"/>
    </row>
    <row r="365" spans="1:7" x14ac:dyDescent="0.3">
      <c r="A365" s="287" t="s">
        <v>946</v>
      </c>
      <c r="B365" s="287" t="s">
        <v>914</v>
      </c>
      <c r="C365" s="291"/>
      <c r="D365" s="291"/>
      <c r="E365" s="291"/>
      <c r="F365" s="291"/>
      <c r="G365" s="291"/>
    </row>
    <row r="366" spans="1:7" x14ac:dyDescent="0.3">
      <c r="A366" s="287" t="s">
        <v>947</v>
      </c>
      <c r="B366" s="287" t="s">
        <v>569</v>
      </c>
      <c r="C366" s="291"/>
      <c r="D366" s="291"/>
      <c r="E366" s="291"/>
      <c r="F366" s="291"/>
      <c r="G366" s="291"/>
    </row>
    <row r="367" spans="1:7" x14ac:dyDescent="0.3">
      <c r="A367" s="287" t="s">
        <v>948</v>
      </c>
      <c r="B367" s="287" t="s">
        <v>571</v>
      </c>
      <c r="C367" s="291"/>
      <c r="D367" s="291"/>
      <c r="E367" s="291"/>
      <c r="F367" s="291"/>
      <c r="G367" s="291"/>
    </row>
    <row r="368" spans="1:7" x14ac:dyDescent="0.3">
      <c r="A368" s="287" t="s">
        <v>949</v>
      </c>
      <c r="B368" s="287" t="s">
        <v>950</v>
      </c>
      <c r="C368" s="291"/>
      <c r="D368" s="291"/>
      <c r="E368" s="291"/>
      <c r="F368" s="291"/>
      <c r="G368" s="291"/>
    </row>
    <row r="369" spans="1:7" x14ac:dyDescent="0.3">
      <c r="A369" s="287" t="s">
        <v>951</v>
      </c>
      <c r="B369" s="287" t="s">
        <v>952</v>
      </c>
      <c r="C369" s="291"/>
      <c r="D369" s="291"/>
      <c r="E369" s="291"/>
      <c r="F369" s="291"/>
      <c r="G369" s="291"/>
    </row>
    <row r="370" spans="1:7" x14ac:dyDescent="0.3">
      <c r="A370" s="287" t="s">
        <v>953</v>
      </c>
      <c r="B370" s="287" t="s">
        <v>330</v>
      </c>
      <c r="C370" s="291"/>
      <c r="D370" s="291"/>
      <c r="E370" s="291"/>
      <c r="F370" s="291"/>
      <c r="G370" s="291"/>
    </row>
    <row r="371" spans="1:7" x14ac:dyDescent="0.3">
      <c r="A371" s="287" t="s">
        <v>954</v>
      </c>
      <c r="B371" s="287" t="s">
        <v>674</v>
      </c>
      <c r="C371" s="291"/>
      <c r="D371" s="291"/>
      <c r="E371" s="291"/>
      <c r="F371" s="291"/>
      <c r="G371" s="291"/>
    </row>
    <row r="372" spans="1:7" x14ac:dyDescent="0.3">
      <c r="A372" s="287" t="s">
        <v>955</v>
      </c>
      <c r="B372" s="287" t="s">
        <v>676</v>
      </c>
      <c r="C372" s="291"/>
      <c r="D372" s="291"/>
      <c r="E372" s="291"/>
      <c r="F372" s="291"/>
      <c r="G372" s="291"/>
    </row>
    <row r="373" spans="1:7" x14ac:dyDescent="0.3">
      <c r="A373" s="287" t="s">
        <v>956</v>
      </c>
      <c r="B373" s="287" t="s">
        <v>573</v>
      </c>
      <c r="C373" s="291"/>
      <c r="D373" s="291"/>
      <c r="E373" s="291"/>
      <c r="F373" s="291"/>
      <c r="G373" s="291"/>
    </row>
    <row r="374" spans="1:7" x14ac:dyDescent="0.3">
      <c r="A374" s="287" t="s">
        <v>957</v>
      </c>
      <c r="B374" s="287" t="s">
        <v>575</v>
      </c>
      <c r="C374" s="291"/>
      <c r="D374" s="291"/>
      <c r="E374" s="291"/>
      <c r="F374" s="291"/>
      <c r="G374" s="291"/>
    </row>
    <row r="375" spans="1:7" x14ac:dyDescent="0.3">
      <c r="A375" s="287" t="s">
        <v>959</v>
      </c>
      <c r="B375" s="287" t="s">
        <v>58</v>
      </c>
      <c r="C375" s="291"/>
      <c r="D375" s="291"/>
      <c r="E375" s="291"/>
      <c r="F375" s="291"/>
      <c r="G375" s="291"/>
    </row>
    <row r="376" spans="1:7" x14ac:dyDescent="0.3">
      <c r="A376" s="287" t="s">
        <v>960</v>
      </c>
      <c r="B376" s="287" t="s">
        <v>961</v>
      </c>
      <c r="C376" s="291"/>
      <c r="D376" s="291"/>
      <c r="E376" s="291"/>
      <c r="F376" s="291"/>
      <c r="G376" s="291"/>
    </row>
    <row r="377" spans="1:7" x14ac:dyDescent="0.3">
      <c r="A377" s="287" t="s">
        <v>962</v>
      </c>
      <c r="B377" s="287" t="s">
        <v>963</v>
      </c>
      <c r="C377" s="291"/>
      <c r="D377" s="291"/>
      <c r="E377" s="291"/>
      <c r="F377" s="291"/>
      <c r="G377" s="291"/>
    </row>
    <row r="378" spans="1:7" x14ac:dyDescent="0.3">
      <c r="A378" s="287" t="s">
        <v>964</v>
      </c>
      <c r="B378" s="287" t="s">
        <v>965</v>
      </c>
      <c r="C378" s="291"/>
      <c r="D378" s="291"/>
      <c r="E378" s="291"/>
      <c r="F378" s="291"/>
      <c r="G378" s="291"/>
    </row>
    <row r="379" spans="1:7" x14ac:dyDescent="0.3">
      <c r="A379" s="287" t="s">
        <v>966</v>
      </c>
      <c r="B379" s="287" t="s">
        <v>967</v>
      </c>
      <c r="C379" s="291"/>
      <c r="D379" s="291"/>
      <c r="E379" s="291"/>
      <c r="F379" s="291"/>
      <c r="G379" s="291"/>
    </row>
    <row r="380" spans="1:7" x14ac:dyDescent="0.3">
      <c r="A380" s="287" t="s">
        <v>968</v>
      </c>
      <c r="B380" s="287" t="s">
        <v>969</v>
      </c>
      <c r="C380" s="291"/>
      <c r="D380" s="291"/>
      <c r="E380" s="291"/>
      <c r="F380" s="291"/>
      <c r="G380" s="291"/>
    </row>
    <row r="381" spans="1:7" x14ac:dyDescent="0.3">
      <c r="A381" s="287" t="s">
        <v>970</v>
      </c>
      <c r="B381" s="287" t="s">
        <v>971</v>
      </c>
      <c r="C381" s="291"/>
      <c r="D381" s="291"/>
      <c r="E381" s="291"/>
      <c r="F381" s="291"/>
      <c r="G381" s="291"/>
    </row>
    <row r="382" spans="1:7" x14ac:dyDescent="0.3">
      <c r="A382" s="287" t="s">
        <v>972</v>
      </c>
      <c r="B382" s="287" t="s">
        <v>973</v>
      </c>
      <c r="C382" s="292"/>
      <c r="D382" s="292"/>
      <c r="E382" s="292"/>
      <c r="F382" s="292"/>
      <c r="G382" s="292"/>
    </row>
    <row r="383" spans="1:7" x14ac:dyDescent="0.3">
      <c r="A383" s="287" t="s">
        <v>974</v>
      </c>
      <c r="B383" s="293"/>
      <c r="C383" s="291"/>
      <c r="D383" s="291"/>
      <c r="E383" s="291"/>
      <c r="F383" s="291"/>
      <c r="G383" s="291"/>
    </row>
    <row r="384" spans="1:7" x14ac:dyDescent="0.3">
      <c r="A384" s="240"/>
      <c r="B384" s="240"/>
      <c r="C384" s="245"/>
      <c r="D384" s="245"/>
      <c r="E384" s="245"/>
      <c r="F384" s="245"/>
      <c r="G384" s="245"/>
    </row>
    <row r="385" spans="1:7" x14ac:dyDescent="0.3">
      <c r="A385" s="287" t="s">
        <v>975</v>
      </c>
      <c r="B385" s="293"/>
      <c r="C385" s="291"/>
      <c r="D385" s="291"/>
      <c r="E385" s="291"/>
      <c r="F385" s="291"/>
      <c r="G385" s="291"/>
    </row>
    <row r="386" spans="1:7" x14ac:dyDescent="0.3">
      <c r="A386" s="287" t="s">
        <v>976</v>
      </c>
      <c r="B386" s="293"/>
      <c r="C386" s="292"/>
      <c r="D386" s="292"/>
      <c r="E386" s="292"/>
      <c r="F386" s="292"/>
      <c r="G386" s="292"/>
    </row>
    <row r="387" spans="1:7" x14ac:dyDescent="0.3">
      <c r="A387" s="287" t="s">
        <v>977</v>
      </c>
      <c r="B387" s="293"/>
      <c r="C387" s="291"/>
      <c r="D387" s="291"/>
      <c r="E387" s="291"/>
      <c r="F387" s="291"/>
      <c r="G387" s="291"/>
    </row>
    <row r="388" spans="1:7" x14ac:dyDescent="0.3">
      <c r="A388" s="240"/>
      <c r="B388" s="240"/>
      <c r="C388" s="245"/>
      <c r="D388" s="245"/>
      <c r="E388" s="245"/>
      <c r="F388" s="245"/>
      <c r="G388" s="245"/>
    </row>
    <row r="389" spans="1:7" x14ac:dyDescent="0.3">
      <c r="A389" s="287" t="s">
        <v>358</v>
      </c>
      <c r="B389" s="286"/>
      <c r="C389" s="286"/>
      <c r="D389" s="286"/>
      <c r="E389" s="286"/>
      <c r="F389" s="286"/>
      <c r="G389" s="286"/>
    </row>
    <row r="390" spans="1:7" x14ac:dyDescent="0.3">
      <c r="A390" s="287" t="s">
        <v>978</v>
      </c>
      <c r="B390" s="287" t="s">
        <v>979</v>
      </c>
      <c r="C390" s="291"/>
      <c r="D390" s="291"/>
      <c r="E390" s="291"/>
      <c r="F390" s="291"/>
      <c r="G390" s="291"/>
    </row>
    <row r="391" spans="1:7" x14ac:dyDescent="0.3">
      <c r="A391" s="287" t="s">
        <v>980</v>
      </c>
      <c r="B391" s="287" t="s">
        <v>981</v>
      </c>
      <c r="C391" s="291"/>
      <c r="D391" s="291"/>
      <c r="E391" s="291"/>
      <c r="F391" s="291"/>
      <c r="G391" s="291"/>
    </row>
    <row r="392" spans="1:7" x14ac:dyDescent="0.3">
      <c r="A392" s="287" t="s">
        <v>982</v>
      </c>
      <c r="B392" s="287" t="s">
        <v>245</v>
      </c>
      <c r="C392" s="291"/>
      <c r="D392" s="291"/>
      <c r="E392" s="291"/>
      <c r="F392" s="291"/>
      <c r="G392" s="291"/>
    </row>
    <row r="393" spans="1:7" x14ac:dyDescent="0.3">
      <c r="A393" s="287" t="s">
        <v>983</v>
      </c>
      <c r="B393" s="287" t="s">
        <v>984</v>
      </c>
      <c r="C393" s="291"/>
      <c r="D393" s="291"/>
      <c r="E393" s="291"/>
      <c r="F393" s="291"/>
      <c r="G393" s="291"/>
    </row>
    <row r="394" spans="1:7" x14ac:dyDescent="0.3">
      <c r="A394" s="287" t="s">
        <v>985</v>
      </c>
      <c r="B394" s="287" t="s">
        <v>690</v>
      </c>
      <c r="C394" s="291"/>
      <c r="D394" s="291"/>
      <c r="E394" s="291"/>
      <c r="F394" s="291"/>
      <c r="G394" s="291"/>
    </row>
    <row r="395" spans="1:7" x14ac:dyDescent="0.3">
      <c r="A395" s="287" t="s">
        <v>986</v>
      </c>
      <c r="B395" s="287" t="s">
        <v>987</v>
      </c>
      <c r="C395" s="291"/>
      <c r="D395" s="291"/>
      <c r="E395" s="291"/>
      <c r="F395" s="291"/>
      <c r="G395" s="291"/>
    </row>
    <row r="396" spans="1:7" x14ac:dyDescent="0.3">
      <c r="A396" s="287" t="s">
        <v>988</v>
      </c>
      <c r="B396" s="287" t="s">
        <v>989</v>
      </c>
      <c r="C396" s="291"/>
      <c r="D396" s="291"/>
      <c r="E396" s="291"/>
      <c r="F396" s="291"/>
      <c r="G396" s="291"/>
    </row>
    <row r="397" spans="1:7" x14ac:dyDescent="0.3">
      <c r="A397" s="287" t="s">
        <v>990</v>
      </c>
      <c r="B397" s="287" t="s">
        <v>991</v>
      </c>
      <c r="C397" s="291"/>
      <c r="D397" s="291"/>
      <c r="E397" s="291"/>
      <c r="F397" s="291"/>
      <c r="G397" s="291"/>
    </row>
    <row r="398" spans="1:7" x14ac:dyDescent="0.3">
      <c r="A398" s="287" t="s">
        <v>992</v>
      </c>
      <c r="B398" s="287" t="s">
        <v>993</v>
      </c>
      <c r="C398" s="291"/>
      <c r="D398" s="291"/>
      <c r="E398" s="291"/>
      <c r="F398" s="291"/>
      <c r="G398" s="291"/>
    </row>
    <row r="399" spans="1:7" x14ac:dyDescent="0.3">
      <c r="A399" s="287" t="s">
        <v>994</v>
      </c>
      <c r="B399" s="287" t="s">
        <v>995</v>
      </c>
      <c r="C399" s="291"/>
      <c r="D399" s="291"/>
      <c r="E399" s="291"/>
      <c r="F399" s="291"/>
      <c r="G399" s="291"/>
    </row>
    <row r="400" spans="1:7" x14ac:dyDescent="0.3">
      <c r="A400" s="287" t="s">
        <v>996</v>
      </c>
      <c r="B400" s="287" t="s">
        <v>255</v>
      </c>
      <c r="C400" s="291"/>
      <c r="D400" s="291"/>
      <c r="E400" s="291"/>
      <c r="F400" s="291"/>
      <c r="G400" s="291"/>
    </row>
    <row r="401" spans="1:7" x14ac:dyDescent="0.3">
      <c r="A401" s="287" t="s">
        <v>997</v>
      </c>
      <c r="B401" s="287" t="s">
        <v>183</v>
      </c>
      <c r="C401" s="291"/>
      <c r="D401" s="291"/>
      <c r="E401" s="291"/>
      <c r="F401" s="291"/>
      <c r="G401" s="291"/>
    </row>
    <row r="402" spans="1:7" x14ac:dyDescent="0.3">
      <c r="A402" s="287" t="s">
        <v>998</v>
      </c>
      <c r="B402" s="287" t="s">
        <v>999</v>
      </c>
      <c r="C402" s="291"/>
      <c r="D402" s="291"/>
      <c r="E402" s="291"/>
      <c r="F402" s="291"/>
      <c r="G402" s="291"/>
    </row>
    <row r="403" spans="1:7" x14ac:dyDescent="0.3">
      <c r="A403" s="287" t="s">
        <v>1000</v>
      </c>
      <c r="B403" s="287" t="s">
        <v>55</v>
      </c>
      <c r="C403" s="291"/>
      <c r="D403" s="291"/>
      <c r="E403" s="291"/>
      <c r="F403" s="291"/>
      <c r="G403" s="291"/>
    </row>
    <row r="404" spans="1:7" x14ac:dyDescent="0.3">
      <c r="A404" s="287" t="s">
        <v>1001</v>
      </c>
      <c r="B404" s="287" t="s">
        <v>1002</v>
      </c>
      <c r="C404" s="291"/>
      <c r="D404" s="291"/>
      <c r="E404" s="291"/>
      <c r="F404" s="291"/>
      <c r="G404" s="291"/>
    </row>
    <row r="405" spans="1:7" x14ac:dyDescent="0.3">
      <c r="A405" s="287" t="s">
        <v>1003</v>
      </c>
      <c r="B405" s="287" t="s">
        <v>1004</v>
      </c>
      <c r="C405" s="291"/>
      <c r="D405" s="291"/>
      <c r="E405" s="291"/>
      <c r="F405" s="291"/>
      <c r="G405" s="291"/>
    </row>
    <row r="406" spans="1:7" x14ac:dyDescent="0.3">
      <c r="A406" s="287" t="s">
        <v>1005</v>
      </c>
      <c r="B406" s="287" t="s">
        <v>255</v>
      </c>
      <c r="C406" s="291"/>
      <c r="D406" s="291"/>
      <c r="E406" s="291"/>
      <c r="F406" s="291"/>
      <c r="G406" s="291"/>
    </row>
    <row r="407" spans="1:7" x14ac:dyDescent="0.3">
      <c r="A407" s="287" t="s">
        <v>1006</v>
      </c>
      <c r="B407" s="287" t="s">
        <v>183</v>
      </c>
      <c r="C407" s="291"/>
      <c r="D407" s="291"/>
      <c r="E407" s="291"/>
      <c r="F407" s="291"/>
      <c r="G407" s="291"/>
    </row>
    <row r="408" spans="1:7" x14ac:dyDescent="0.3">
      <c r="A408" s="287" t="s">
        <v>1007</v>
      </c>
      <c r="B408" s="287" t="s">
        <v>1008</v>
      </c>
      <c r="C408" s="291"/>
      <c r="D408" s="291"/>
      <c r="E408" s="291"/>
      <c r="F408" s="291"/>
      <c r="G408" s="291"/>
    </row>
    <row r="409" spans="1:7" x14ac:dyDescent="0.3">
      <c r="A409" s="287" t="s">
        <v>1009</v>
      </c>
      <c r="B409" s="287" t="s">
        <v>55</v>
      </c>
      <c r="C409" s="291"/>
      <c r="D409" s="291"/>
      <c r="E409" s="291"/>
      <c r="F409" s="291"/>
      <c r="G409" s="291"/>
    </row>
    <row r="410" spans="1:7" x14ac:dyDescent="0.3">
      <c r="A410" s="287" t="s">
        <v>1010</v>
      </c>
      <c r="B410" s="287" t="s">
        <v>255</v>
      </c>
      <c r="C410" s="291"/>
      <c r="D410" s="291"/>
      <c r="E410" s="291"/>
      <c r="F410" s="291"/>
      <c r="G410" s="291"/>
    </row>
    <row r="411" spans="1:7" x14ac:dyDescent="0.3">
      <c r="A411" s="287" t="s">
        <v>1011</v>
      </c>
      <c r="B411" s="287" t="s">
        <v>55</v>
      </c>
      <c r="C411" s="291"/>
      <c r="D411" s="291"/>
      <c r="E411" s="291"/>
      <c r="F411" s="291"/>
      <c r="G411" s="291"/>
    </row>
    <row r="412" spans="1:7" x14ac:dyDescent="0.3">
      <c r="A412" s="287" t="s">
        <v>1012</v>
      </c>
      <c r="B412" s="287" t="s">
        <v>44</v>
      </c>
      <c r="C412" s="291"/>
      <c r="D412" s="291"/>
      <c r="E412" s="291"/>
      <c r="F412" s="291"/>
      <c r="G412" s="291"/>
    </row>
    <row r="413" spans="1:7" x14ac:dyDescent="0.3">
      <c r="A413" s="287" t="s">
        <v>1013</v>
      </c>
      <c r="B413" s="287" t="s">
        <v>685</v>
      </c>
      <c r="C413" s="291"/>
      <c r="D413" s="291"/>
      <c r="E413" s="291"/>
      <c r="F413" s="291"/>
      <c r="G413" s="291"/>
    </row>
    <row r="414" spans="1:7" x14ac:dyDescent="0.3">
      <c r="A414" s="287" t="s">
        <v>1014</v>
      </c>
      <c r="B414" s="287" t="s">
        <v>687</v>
      </c>
      <c r="C414" s="291"/>
      <c r="D414" s="291"/>
      <c r="E414" s="291"/>
      <c r="F414" s="291"/>
      <c r="G414" s="291"/>
    </row>
    <row r="415" spans="1:7" x14ac:dyDescent="0.3">
      <c r="A415" s="287" t="s">
        <v>1015</v>
      </c>
      <c r="B415" s="287" t="s">
        <v>697</v>
      </c>
      <c r="C415" s="291"/>
      <c r="D415" s="291"/>
      <c r="E415" s="291"/>
      <c r="F415" s="291"/>
      <c r="G415" s="291"/>
    </row>
    <row r="416" spans="1:7" x14ac:dyDescent="0.3">
      <c r="A416" s="287" t="s">
        <v>1016</v>
      </c>
      <c r="B416" s="287" t="s">
        <v>261</v>
      </c>
      <c r="C416" s="291"/>
      <c r="D416" s="291"/>
      <c r="E416" s="291"/>
      <c r="F416" s="291"/>
      <c r="G416" s="291"/>
    </row>
    <row r="417" spans="1:7" x14ac:dyDescent="0.3">
      <c r="A417" s="287" t="s">
        <v>1017</v>
      </c>
      <c r="B417" s="287" t="s">
        <v>255</v>
      </c>
      <c r="C417" s="291"/>
      <c r="D417" s="291"/>
      <c r="E417" s="291"/>
      <c r="F417" s="291"/>
      <c r="G417" s="291"/>
    </row>
    <row r="418" spans="1:7" x14ac:dyDescent="0.3">
      <c r="A418" s="287" t="s">
        <v>1018</v>
      </c>
      <c r="B418" s="287" t="s">
        <v>183</v>
      </c>
      <c r="C418" s="291"/>
      <c r="D418" s="291"/>
      <c r="E418" s="291"/>
      <c r="F418" s="291"/>
      <c r="G418" s="291"/>
    </row>
    <row r="419" spans="1:7" x14ac:dyDescent="0.3">
      <c r="A419" s="287" t="s">
        <v>1019</v>
      </c>
      <c r="B419" s="287" t="s">
        <v>55</v>
      </c>
      <c r="C419" s="291"/>
      <c r="D419" s="291"/>
      <c r="E419" s="291"/>
      <c r="F419" s="291"/>
      <c r="G419" s="291"/>
    </row>
    <row r="420" spans="1:7" x14ac:dyDescent="0.3">
      <c r="A420" s="287" t="s">
        <v>1020</v>
      </c>
      <c r="B420" s="287" t="s">
        <v>55</v>
      </c>
      <c r="C420" s="291"/>
      <c r="D420" s="291"/>
      <c r="E420" s="291"/>
      <c r="F420" s="291"/>
      <c r="G420" s="291"/>
    </row>
    <row r="421" spans="1:7" x14ac:dyDescent="0.3">
      <c r="A421" s="287" t="s">
        <v>1021</v>
      </c>
      <c r="B421" s="287" t="s">
        <v>55</v>
      </c>
      <c r="C421" s="291"/>
      <c r="D421" s="291"/>
      <c r="E421" s="291"/>
      <c r="F421" s="291"/>
      <c r="G421" s="291"/>
    </row>
    <row r="422" spans="1:7" x14ac:dyDescent="0.3">
      <c r="A422" s="287" t="s">
        <v>1022</v>
      </c>
      <c r="B422" s="287" t="s">
        <v>255</v>
      </c>
      <c r="C422" s="291"/>
      <c r="D422" s="291"/>
      <c r="E422" s="291"/>
      <c r="F422" s="291"/>
      <c r="G422" s="291"/>
    </row>
    <row r="423" spans="1:7" x14ac:dyDescent="0.3">
      <c r="A423" s="287" t="s">
        <v>1023</v>
      </c>
      <c r="B423" s="287" t="s">
        <v>55</v>
      </c>
      <c r="C423" s="292"/>
      <c r="D423" s="292"/>
      <c r="E423" s="292"/>
      <c r="F423" s="292"/>
      <c r="G423" s="292"/>
    </row>
    <row r="424" spans="1:7" x14ac:dyDescent="0.3">
      <c r="A424" s="287" t="s">
        <v>1024</v>
      </c>
      <c r="B424" s="293"/>
      <c r="C424" s="291"/>
      <c r="D424" s="291"/>
      <c r="E424" s="291"/>
      <c r="F424" s="291"/>
      <c r="G424" s="291"/>
    </row>
    <row r="425" spans="1:7" x14ac:dyDescent="0.3">
      <c r="A425" s="240"/>
      <c r="B425" s="240"/>
      <c r="C425" s="245"/>
      <c r="D425" s="245"/>
      <c r="E425" s="245"/>
      <c r="F425" s="245"/>
      <c r="G425" s="245"/>
    </row>
    <row r="426" spans="1:7" x14ac:dyDescent="0.3">
      <c r="A426" s="287" t="s">
        <v>975</v>
      </c>
      <c r="B426" s="293"/>
      <c r="C426" s="291"/>
      <c r="D426" s="291"/>
      <c r="E426" s="291"/>
      <c r="F426" s="291"/>
      <c r="G426" s="291"/>
    </row>
    <row r="427" spans="1:7" x14ac:dyDescent="0.3">
      <c r="A427" s="287" t="s">
        <v>976</v>
      </c>
      <c r="B427" s="293"/>
      <c r="C427" s="292"/>
      <c r="D427" s="292"/>
      <c r="E427" s="292"/>
      <c r="F427" s="292"/>
      <c r="G427" s="292"/>
    </row>
    <row r="428" spans="1:7" x14ac:dyDescent="0.3">
      <c r="A428" s="287" t="s">
        <v>977</v>
      </c>
      <c r="B428" s="293"/>
      <c r="C428" s="291"/>
      <c r="D428" s="291"/>
      <c r="E428" s="291"/>
      <c r="F428" s="291"/>
      <c r="G428" s="291"/>
    </row>
    <row r="429" spans="1:7" x14ac:dyDescent="0.3">
      <c r="A429" s="240"/>
      <c r="B429" s="240"/>
      <c r="C429" s="246"/>
      <c r="D429" s="246"/>
      <c r="E429" s="246"/>
      <c r="F429" s="246"/>
      <c r="G429" s="246"/>
    </row>
    <row r="430" spans="1:7" x14ac:dyDescent="0.3">
      <c r="A430" s="287" t="s">
        <v>359</v>
      </c>
      <c r="B430" s="286"/>
      <c r="C430" s="286"/>
      <c r="D430" s="286"/>
      <c r="E430" s="286"/>
      <c r="F430" s="286"/>
      <c r="G430" s="286"/>
    </row>
    <row r="431" spans="1:7" x14ac:dyDescent="0.3">
      <c r="A431" s="287" t="s">
        <v>1025</v>
      </c>
      <c r="B431" s="287" t="s">
        <v>1026</v>
      </c>
      <c r="C431" s="291"/>
      <c r="D431" s="291"/>
      <c r="E431" s="291"/>
      <c r="F431" s="291"/>
      <c r="G431" s="291"/>
    </row>
    <row r="432" spans="1:7" x14ac:dyDescent="0.3">
      <c r="A432" s="287" t="s">
        <v>1027</v>
      </c>
      <c r="B432" s="287" t="s">
        <v>979</v>
      </c>
      <c r="C432" s="291"/>
      <c r="D432" s="291"/>
      <c r="E432" s="291"/>
      <c r="F432" s="291"/>
      <c r="G432" s="291"/>
    </row>
    <row r="433" spans="1:7" x14ac:dyDescent="0.3">
      <c r="A433" s="287" t="s">
        <v>1028</v>
      </c>
      <c r="B433" s="287" t="s">
        <v>1029</v>
      </c>
      <c r="C433" s="291"/>
      <c r="D433" s="291"/>
      <c r="E433" s="291"/>
      <c r="F433" s="291"/>
      <c r="G433" s="291"/>
    </row>
    <row r="434" spans="1:7" x14ac:dyDescent="0.3">
      <c r="A434" s="287" t="s">
        <v>1030</v>
      </c>
      <c r="B434" s="287" t="s">
        <v>245</v>
      </c>
      <c r="C434" s="291"/>
      <c r="D434" s="291"/>
      <c r="E434" s="291"/>
      <c r="F434" s="291"/>
      <c r="G434" s="291"/>
    </row>
    <row r="435" spans="1:7" x14ac:dyDescent="0.3">
      <c r="A435" s="287" t="s">
        <v>1031</v>
      </c>
      <c r="B435" s="287" t="s">
        <v>1032</v>
      </c>
      <c r="C435" s="291"/>
      <c r="D435" s="291"/>
      <c r="E435" s="291"/>
      <c r="F435" s="291"/>
      <c r="G435" s="291"/>
    </row>
    <row r="436" spans="1:7" x14ac:dyDescent="0.3">
      <c r="A436" s="287" t="s">
        <v>1033</v>
      </c>
      <c r="B436" s="287" t="s">
        <v>984</v>
      </c>
      <c r="C436" s="291"/>
      <c r="D436" s="291"/>
      <c r="E436" s="291"/>
      <c r="F436" s="291"/>
      <c r="G436" s="291"/>
    </row>
    <row r="437" spans="1:7" x14ac:dyDescent="0.3">
      <c r="A437" s="287" t="s">
        <v>1034</v>
      </c>
      <c r="B437" s="287" t="s">
        <v>244</v>
      </c>
      <c r="C437" s="291"/>
      <c r="D437" s="291"/>
      <c r="E437" s="291"/>
      <c r="F437" s="291"/>
      <c r="G437" s="291"/>
    </row>
    <row r="438" spans="1:7" x14ac:dyDescent="0.3">
      <c r="A438" s="287" t="s">
        <v>1035</v>
      </c>
      <c r="B438" s="287" t="s">
        <v>1036</v>
      </c>
      <c r="C438" s="291"/>
      <c r="D438" s="291"/>
      <c r="E438" s="291"/>
      <c r="F438" s="291"/>
      <c r="G438" s="291"/>
    </row>
    <row r="439" spans="1:7" x14ac:dyDescent="0.3">
      <c r="A439" s="287" t="s">
        <v>1037</v>
      </c>
      <c r="B439" s="287" t="s">
        <v>690</v>
      </c>
      <c r="C439" s="291"/>
      <c r="D439" s="291"/>
      <c r="E439" s="291"/>
      <c r="F439" s="291"/>
      <c r="G439" s="291"/>
    </row>
    <row r="440" spans="1:7" x14ac:dyDescent="0.3">
      <c r="A440" s="287" t="s">
        <v>1038</v>
      </c>
      <c r="B440" s="287" t="s">
        <v>989</v>
      </c>
      <c r="C440" s="291"/>
      <c r="D440" s="291"/>
      <c r="E440" s="291"/>
      <c r="F440" s="291"/>
      <c r="G440" s="291"/>
    </row>
    <row r="441" spans="1:7" x14ac:dyDescent="0.3">
      <c r="A441" s="287" t="s">
        <v>1039</v>
      </c>
      <c r="B441" s="287" t="s">
        <v>1040</v>
      </c>
      <c r="C441" s="291"/>
      <c r="D441" s="291"/>
      <c r="E441" s="291"/>
      <c r="F441" s="291"/>
      <c r="G441" s="291"/>
    </row>
    <row r="442" spans="1:7" x14ac:dyDescent="0.3">
      <c r="A442" s="287" t="s">
        <v>1041</v>
      </c>
      <c r="B442" s="287" t="s">
        <v>993</v>
      </c>
      <c r="C442" s="291"/>
      <c r="D442" s="291"/>
      <c r="E442" s="291"/>
      <c r="F442" s="291"/>
      <c r="G442" s="291"/>
    </row>
    <row r="443" spans="1:7" x14ac:dyDescent="0.3">
      <c r="A443" s="287" t="s">
        <v>1042</v>
      </c>
      <c r="B443" s="287" t="s">
        <v>995</v>
      </c>
      <c r="C443" s="291"/>
      <c r="D443" s="291"/>
      <c r="E443" s="291"/>
      <c r="F443" s="291"/>
      <c r="G443" s="291"/>
    </row>
    <row r="444" spans="1:7" x14ac:dyDescent="0.3">
      <c r="A444" s="287" t="s">
        <v>1043</v>
      </c>
      <c r="B444" s="287" t="s">
        <v>255</v>
      </c>
      <c r="C444" s="291"/>
      <c r="D444" s="291"/>
      <c r="E444" s="291"/>
      <c r="F444" s="291"/>
      <c r="G444" s="291"/>
    </row>
    <row r="445" spans="1:7" x14ac:dyDescent="0.3">
      <c r="A445" s="287" t="s">
        <v>1044</v>
      </c>
      <c r="B445" s="287" t="s">
        <v>183</v>
      </c>
      <c r="C445" s="291"/>
      <c r="D445" s="291"/>
      <c r="E445" s="291"/>
      <c r="F445" s="291"/>
      <c r="G445" s="291"/>
    </row>
    <row r="446" spans="1:7" x14ac:dyDescent="0.3">
      <c r="A446" s="287" t="s">
        <v>1045</v>
      </c>
      <c r="B446" s="287" t="s">
        <v>999</v>
      </c>
      <c r="C446" s="291"/>
      <c r="D446" s="291"/>
      <c r="E446" s="291"/>
      <c r="F446" s="291"/>
      <c r="G446" s="291"/>
    </row>
    <row r="447" spans="1:7" x14ac:dyDescent="0.3">
      <c r="A447" s="287" t="s">
        <v>1046</v>
      </c>
      <c r="B447" s="287" t="s">
        <v>55</v>
      </c>
      <c r="C447" s="291"/>
      <c r="D447" s="291"/>
      <c r="E447" s="291"/>
      <c r="F447" s="291"/>
      <c r="G447" s="291"/>
    </row>
    <row r="448" spans="1:7" x14ac:dyDescent="0.3">
      <c r="A448" s="287" t="s">
        <v>1047</v>
      </c>
      <c r="B448" s="287" t="s">
        <v>1002</v>
      </c>
      <c r="C448" s="291"/>
      <c r="D448" s="291"/>
      <c r="E448" s="291"/>
      <c r="F448" s="291"/>
      <c r="G448" s="291"/>
    </row>
    <row r="449" spans="1:7" x14ac:dyDescent="0.3">
      <c r="A449" s="287" t="s">
        <v>1048</v>
      </c>
      <c r="B449" s="287" t="s">
        <v>1004</v>
      </c>
      <c r="C449" s="291"/>
      <c r="D449" s="291"/>
      <c r="E449" s="291"/>
      <c r="F449" s="291"/>
      <c r="G449" s="291"/>
    </row>
    <row r="450" spans="1:7" x14ac:dyDescent="0.3">
      <c r="A450" s="287" t="s">
        <v>1049</v>
      </c>
      <c r="B450" s="287" t="s">
        <v>255</v>
      </c>
      <c r="C450" s="291"/>
      <c r="D450" s="291"/>
      <c r="E450" s="291"/>
      <c r="F450" s="291"/>
      <c r="G450" s="291"/>
    </row>
    <row r="451" spans="1:7" x14ac:dyDescent="0.3">
      <c r="A451" s="287" t="s">
        <v>1050</v>
      </c>
      <c r="B451" s="287" t="s">
        <v>183</v>
      </c>
      <c r="C451" s="291"/>
      <c r="D451" s="291"/>
      <c r="E451" s="291"/>
      <c r="F451" s="291"/>
      <c r="G451" s="291"/>
    </row>
    <row r="452" spans="1:7" x14ac:dyDescent="0.3">
      <c r="A452" s="287" t="s">
        <v>1051</v>
      </c>
      <c r="B452" s="287" t="s">
        <v>1008</v>
      </c>
      <c r="C452" s="291"/>
      <c r="D452" s="291"/>
      <c r="E452" s="291"/>
      <c r="F452" s="291"/>
      <c r="G452" s="291"/>
    </row>
    <row r="453" spans="1:7" x14ac:dyDescent="0.3">
      <c r="A453" s="287" t="s">
        <v>1052</v>
      </c>
      <c r="B453" s="287" t="s">
        <v>55</v>
      </c>
      <c r="C453" s="291"/>
      <c r="D453" s="291"/>
      <c r="E453" s="291"/>
      <c r="F453" s="291"/>
      <c r="G453" s="291"/>
    </row>
    <row r="454" spans="1:7" x14ac:dyDescent="0.3">
      <c r="A454" s="287" t="s">
        <v>1053</v>
      </c>
      <c r="B454" s="287" t="s">
        <v>255</v>
      </c>
      <c r="C454" s="291"/>
      <c r="D454" s="291"/>
      <c r="E454" s="291"/>
      <c r="F454" s="291"/>
      <c r="G454" s="291"/>
    </row>
    <row r="455" spans="1:7" x14ac:dyDescent="0.3">
      <c r="A455" s="287" t="s">
        <v>1054</v>
      </c>
      <c r="B455" s="287" t="s">
        <v>55</v>
      </c>
      <c r="C455" s="291"/>
      <c r="D455" s="291"/>
      <c r="E455" s="291"/>
      <c r="F455" s="291"/>
      <c r="G455" s="291"/>
    </row>
    <row r="456" spans="1:7" x14ac:dyDescent="0.3">
      <c r="A456" s="287" t="s">
        <v>1055</v>
      </c>
      <c r="B456" s="287" t="s">
        <v>682</v>
      </c>
      <c r="C456" s="291"/>
      <c r="D456" s="291"/>
      <c r="E456" s="291"/>
      <c r="F456" s="291"/>
      <c r="G456" s="291"/>
    </row>
    <row r="457" spans="1:7" x14ac:dyDescent="0.3">
      <c r="A457" s="287" t="s">
        <v>1056</v>
      </c>
      <c r="B457" s="287" t="s">
        <v>44</v>
      </c>
      <c r="C457" s="291"/>
      <c r="D457" s="291"/>
      <c r="E457" s="291"/>
      <c r="F457" s="291"/>
      <c r="G457" s="291"/>
    </row>
    <row r="458" spans="1:7" x14ac:dyDescent="0.3">
      <c r="A458" s="287" t="s">
        <v>1057</v>
      </c>
      <c r="B458" s="287" t="s">
        <v>687</v>
      </c>
      <c r="C458" s="291"/>
      <c r="D458" s="291"/>
      <c r="E458" s="291"/>
      <c r="F458" s="291"/>
      <c r="G458" s="291"/>
    </row>
    <row r="459" spans="1:7" x14ac:dyDescent="0.3">
      <c r="A459" s="287" t="s">
        <v>1058</v>
      </c>
      <c r="B459" s="287" t="s">
        <v>183</v>
      </c>
      <c r="C459" s="291"/>
      <c r="D459" s="291"/>
      <c r="E459" s="291"/>
      <c r="F459" s="291"/>
      <c r="G459" s="291"/>
    </row>
    <row r="460" spans="1:7" x14ac:dyDescent="0.3">
      <c r="A460" s="287" t="s">
        <v>1059</v>
      </c>
      <c r="B460" s="287" t="s">
        <v>697</v>
      </c>
      <c r="C460" s="291"/>
      <c r="D460" s="291"/>
      <c r="E460" s="291"/>
      <c r="F460" s="291"/>
      <c r="G460" s="291"/>
    </row>
    <row r="461" spans="1:7" x14ac:dyDescent="0.3">
      <c r="A461" s="287" t="s">
        <v>1060</v>
      </c>
      <c r="B461" s="287" t="s">
        <v>261</v>
      </c>
      <c r="C461" s="291"/>
      <c r="D461" s="291"/>
      <c r="E461" s="291"/>
      <c r="F461" s="291"/>
      <c r="G461" s="291"/>
    </row>
    <row r="462" spans="1:7" x14ac:dyDescent="0.3">
      <c r="A462" s="287" t="s">
        <v>1061</v>
      </c>
      <c r="B462" s="287" t="s">
        <v>713</v>
      </c>
      <c r="C462" s="291"/>
      <c r="D462" s="291"/>
      <c r="E462" s="291"/>
      <c r="F462" s="291"/>
      <c r="G462" s="291"/>
    </row>
    <row r="463" spans="1:7" x14ac:dyDescent="0.3">
      <c r="A463" s="287" t="s">
        <v>1062</v>
      </c>
      <c r="B463" s="287" t="s">
        <v>575</v>
      </c>
      <c r="C463" s="292"/>
      <c r="D463" s="292"/>
      <c r="E463" s="292"/>
      <c r="F463" s="292"/>
      <c r="G463" s="292"/>
    </row>
    <row r="464" spans="1:7" x14ac:dyDescent="0.3">
      <c r="A464" s="287" t="s">
        <v>1063</v>
      </c>
      <c r="B464" s="293"/>
      <c r="C464" s="291"/>
      <c r="D464" s="291"/>
      <c r="E464" s="291"/>
      <c r="F464" s="291"/>
      <c r="G464" s="291"/>
    </row>
    <row r="465" spans="1:7" x14ac:dyDescent="0.3">
      <c r="A465" s="240"/>
      <c r="B465" s="240"/>
      <c r="C465" s="245"/>
      <c r="D465" s="245"/>
      <c r="E465" s="245"/>
      <c r="F465" s="245"/>
      <c r="G465" s="245"/>
    </row>
    <row r="466" spans="1:7" x14ac:dyDescent="0.3">
      <c r="A466" s="287" t="s">
        <v>975</v>
      </c>
      <c r="B466" s="293"/>
      <c r="C466" s="291"/>
      <c r="D466" s="291"/>
      <c r="E466" s="291"/>
      <c r="F466" s="291"/>
      <c r="G466" s="291"/>
    </row>
    <row r="467" spans="1:7" x14ac:dyDescent="0.3">
      <c r="A467" s="287" t="s">
        <v>976</v>
      </c>
      <c r="B467" s="293"/>
      <c r="C467" s="292"/>
      <c r="D467" s="292"/>
      <c r="E467" s="292"/>
      <c r="F467" s="292"/>
      <c r="G467" s="292"/>
    </row>
    <row r="468" spans="1:7" x14ac:dyDescent="0.3">
      <c r="A468" s="287" t="s">
        <v>977</v>
      </c>
      <c r="B468" s="293"/>
      <c r="C468" s="291"/>
      <c r="D468" s="291"/>
      <c r="E468" s="291"/>
      <c r="F468" s="291"/>
      <c r="G468" s="291"/>
    </row>
    <row r="469" spans="1:7" x14ac:dyDescent="0.3">
      <c r="A469" s="240"/>
      <c r="B469" s="244"/>
      <c r="C469" s="245"/>
      <c r="D469" s="245"/>
      <c r="E469" s="245"/>
      <c r="F469" s="245"/>
      <c r="G469" s="245"/>
    </row>
    <row r="470" spans="1:7" x14ac:dyDescent="0.3">
      <c r="A470" s="287" t="s">
        <v>360</v>
      </c>
      <c r="B470" s="286"/>
      <c r="C470" s="286"/>
      <c r="D470" s="286"/>
      <c r="E470" s="286"/>
      <c r="F470" s="286"/>
      <c r="G470" s="286"/>
    </row>
    <row r="471" spans="1:7" x14ac:dyDescent="0.3">
      <c r="A471" s="287" t="s">
        <v>1064</v>
      </c>
      <c r="B471" s="287" t="s">
        <v>1065</v>
      </c>
      <c r="C471" s="291"/>
      <c r="D471" s="291"/>
      <c r="E471" s="291"/>
      <c r="F471" s="291"/>
      <c r="G471" s="291"/>
    </row>
    <row r="472" spans="1:7" x14ac:dyDescent="0.3">
      <c r="A472" s="287" t="s">
        <v>1066</v>
      </c>
      <c r="B472" s="287" t="s">
        <v>1067</v>
      </c>
      <c r="C472" s="291"/>
      <c r="D472" s="291"/>
      <c r="E472" s="291"/>
      <c r="F472" s="291"/>
      <c r="G472" s="291"/>
    </row>
    <row r="473" spans="1:7" x14ac:dyDescent="0.3">
      <c r="A473" s="287" t="s">
        <v>1068</v>
      </c>
      <c r="B473" s="287" t="s">
        <v>1069</v>
      </c>
      <c r="C473" s="291"/>
      <c r="D473" s="291"/>
      <c r="E473" s="291"/>
      <c r="F473" s="291"/>
      <c r="G473" s="291"/>
    </row>
    <row r="474" spans="1:7" x14ac:dyDescent="0.3">
      <c r="A474" s="287" t="s">
        <v>1070</v>
      </c>
      <c r="B474" s="287" t="s">
        <v>1071</v>
      </c>
      <c r="C474" s="291"/>
      <c r="D474" s="291"/>
      <c r="E474" s="291"/>
      <c r="F474" s="291"/>
      <c r="G474" s="291"/>
    </row>
    <row r="475" spans="1:7" x14ac:dyDescent="0.3">
      <c r="A475" s="287" t="s">
        <v>1072</v>
      </c>
      <c r="B475" s="287" t="s">
        <v>245</v>
      </c>
      <c r="C475" s="291"/>
      <c r="D475" s="291"/>
      <c r="E475" s="291"/>
      <c r="F475" s="291"/>
      <c r="G475" s="291"/>
    </row>
    <row r="476" spans="1:7" x14ac:dyDescent="0.3">
      <c r="A476" s="287" t="s">
        <v>1073</v>
      </c>
      <c r="B476" s="287" t="s">
        <v>1074</v>
      </c>
      <c r="C476" s="291"/>
      <c r="D476" s="291"/>
      <c r="E476" s="291"/>
      <c r="F476" s="291"/>
      <c r="G476" s="291"/>
    </row>
    <row r="477" spans="1:7" x14ac:dyDescent="0.3">
      <c r="A477" s="287" t="s">
        <v>1075</v>
      </c>
      <c r="B477" s="287" t="s">
        <v>1036</v>
      </c>
      <c r="C477" s="291"/>
      <c r="D477" s="291"/>
      <c r="E477" s="291"/>
      <c r="F477" s="291"/>
      <c r="G477" s="291"/>
    </row>
    <row r="478" spans="1:7" x14ac:dyDescent="0.3">
      <c r="A478" s="287" t="s">
        <v>1076</v>
      </c>
      <c r="B478" s="287" t="s">
        <v>1077</v>
      </c>
      <c r="C478" s="291"/>
      <c r="D478" s="291"/>
      <c r="E478" s="291"/>
      <c r="F478" s="291"/>
      <c r="G478" s="291"/>
    </row>
    <row r="479" spans="1:7" x14ac:dyDescent="0.3">
      <c r="A479" s="287" t="s">
        <v>1078</v>
      </c>
      <c r="B479" s="287" t="s">
        <v>255</v>
      </c>
      <c r="C479" s="291"/>
      <c r="D479" s="291"/>
      <c r="E479" s="291"/>
      <c r="F479" s="291"/>
      <c r="G479" s="291"/>
    </row>
    <row r="480" spans="1:7" x14ac:dyDescent="0.3">
      <c r="A480" s="287" t="s">
        <v>1079</v>
      </c>
      <c r="B480" s="287" t="s">
        <v>687</v>
      </c>
      <c r="C480" s="291"/>
      <c r="D480" s="291"/>
      <c r="E480" s="291"/>
      <c r="F480" s="291"/>
      <c r="G480" s="291"/>
    </row>
    <row r="481" spans="1:7" x14ac:dyDescent="0.3">
      <c r="A481" s="287" t="s">
        <v>1080</v>
      </c>
      <c r="B481" s="287" t="s">
        <v>183</v>
      </c>
      <c r="C481" s="291"/>
      <c r="D481" s="291"/>
      <c r="E481" s="291"/>
      <c r="F481" s="291"/>
      <c r="G481" s="291"/>
    </row>
    <row r="482" spans="1:7" x14ac:dyDescent="0.3">
      <c r="A482" s="287" t="s">
        <v>1081</v>
      </c>
      <c r="B482" s="287" t="s">
        <v>55</v>
      </c>
      <c r="C482" s="291"/>
      <c r="D482" s="291"/>
      <c r="E482" s="291"/>
      <c r="F482" s="291"/>
      <c r="G482" s="291"/>
    </row>
    <row r="483" spans="1:7" x14ac:dyDescent="0.3">
      <c r="A483" s="287" t="s">
        <v>1082</v>
      </c>
      <c r="B483" s="287" t="s">
        <v>261</v>
      </c>
      <c r="C483" s="291"/>
      <c r="D483" s="291"/>
      <c r="E483" s="291"/>
      <c r="F483" s="291"/>
      <c r="G483" s="291"/>
    </row>
    <row r="484" spans="1:7" x14ac:dyDescent="0.3">
      <c r="A484" s="287" t="s">
        <v>1083</v>
      </c>
      <c r="B484" s="287" t="s">
        <v>330</v>
      </c>
      <c r="C484" s="291"/>
      <c r="D484" s="291"/>
      <c r="E484" s="291"/>
      <c r="F484" s="291"/>
      <c r="G484" s="291"/>
    </row>
    <row r="485" spans="1:7" x14ac:dyDescent="0.3">
      <c r="A485" s="287" t="s">
        <v>1084</v>
      </c>
      <c r="B485" s="287" t="s">
        <v>674</v>
      </c>
      <c r="C485" s="291"/>
      <c r="D485" s="291"/>
      <c r="E485" s="291"/>
      <c r="F485" s="291"/>
      <c r="G485" s="291"/>
    </row>
    <row r="486" spans="1:7" x14ac:dyDescent="0.3">
      <c r="A486" s="287" t="s">
        <v>1085</v>
      </c>
      <c r="B486" s="287" t="s">
        <v>575</v>
      </c>
      <c r="C486" s="291"/>
      <c r="D486" s="291"/>
      <c r="E486" s="291"/>
      <c r="F486" s="291"/>
      <c r="G486" s="291"/>
    </row>
    <row r="487" spans="1:7" x14ac:dyDescent="0.3">
      <c r="A487" s="287" t="s">
        <v>1086</v>
      </c>
      <c r="B487" s="287" t="s">
        <v>1087</v>
      </c>
      <c r="C487" s="291"/>
      <c r="D487" s="291"/>
      <c r="E487" s="291"/>
      <c r="F487" s="291"/>
      <c r="G487" s="291"/>
    </row>
    <row r="488" spans="1:7" x14ac:dyDescent="0.3">
      <c r="A488" s="287" t="s">
        <v>1088</v>
      </c>
      <c r="B488" s="287" t="s">
        <v>722</v>
      </c>
      <c r="C488" s="291"/>
      <c r="D488" s="291"/>
      <c r="E488" s="291"/>
      <c r="F488" s="291"/>
      <c r="G488" s="291"/>
    </row>
    <row r="489" spans="1:7" x14ac:dyDescent="0.3">
      <c r="A489" s="287" t="s">
        <v>1089</v>
      </c>
      <c r="B489" s="287" t="s">
        <v>646</v>
      </c>
      <c r="C489" s="291"/>
      <c r="D489" s="291"/>
      <c r="E489" s="291"/>
      <c r="F489" s="291"/>
      <c r="G489" s="291"/>
    </row>
    <row r="490" spans="1:7" x14ac:dyDescent="0.3">
      <c r="A490" s="287" t="s">
        <v>1090</v>
      </c>
      <c r="B490" s="287" t="s">
        <v>44</v>
      </c>
      <c r="C490" s="292"/>
      <c r="D490" s="292"/>
      <c r="E490" s="292"/>
      <c r="F490" s="292"/>
      <c r="G490" s="292"/>
    </row>
    <row r="491" spans="1:7" x14ac:dyDescent="0.3">
      <c r="A491" s="287" t="s">
        <v>1091</v>
      </c>
      <c r="B491" s="293"/>
      <c r="C491" s="291"/>
      <c r="D491" s="291"/>
      <c r="E491" s="291"/>
      <c r="F491" s="291"/>
      <c r="G491" s="291"/>
    </row>
    <row r="492" spans="1:7" x14ac:dyDescent="0.3">
      <c r="A492" s="240"/>
      <c r="B492" s="244"/>
      <c r="C492" s="245"/>
      <c r="D492" s="245"/>
      <c r="E492" s="245"/>
      <c r="F492" s="245"/>
      <c r="G492" s="245"/>
    </row>
    <row r="493" spans="1:7" x14ac:dyDescent="0.3">
      <c r="A493" s="287" t="s">
        <v>975</v>
      </c>
      <c r="B493" s="293"/>
      <c r="C493" s="291"/>
      <c r="D493" s="291"/>
      <c r="E493" s="291"/>
      <c r="F493" s="291"/>
      <c r="G493" s="291"/>
    </row>
    <row r="494" spans="1:7" x14ac:dyDescent="0.3">
      <c r="A494" s="287" t="s">
        <v>976</v>
      </c>
      <c r="B494" s="293"/>
      <c r="C494" s="292"/>
      <c r="D494" s="292"/>
      <c r="E494" s="292"/>
      <c r="F494" s="292"/>
      <c r="G494" s="292"/>
    </row>
    <row r="495" spans="1:7" x14ac:dyDescent="0.3">
      <c r="A495" s="287" t="s">
        <v>977</v>
      </c>
      <c r="B495" s="293"/>
      <c r="C495" s="291"/>
      <c r="D495" s="291"/>
      <c r="E495" s="291"/>
      <c r="F495" s="291"/>
      <c r="G495" s="291"/>
    </row>
    <row r="496" spans="1:7" x14ac:dyDescent="0.3">
      <c r="A496" s="240"/>
      <c r="B496" s="240"/>
      <c r="C496" s="246"/>
      <c r="D496" s="246"/>
      <c r="E496" s="246"/>
      <c r="F496" s="246"/>
      <c r="G496" s="246"/>
    </row>
    <row r="497" spans="1:7" x14ac:dyDescent="0.3">
      <c r="A497" s="287" t="s">
        <v>1092</v>
      </c>
      <c r="B497" s="286"/>
      <c r="C497" s="286"/>
      <c r="D497" s="286"/>
      <c r="E497" s="286"/>
      <c r="F497" s="286"/>
      <c r="G497" s="286"/>
    </row>
    <row r="498" spans="1:7" x14ac:dyDescent="0.3">
      <c r="A498" s="287" t="s">
        <v>1093</v>
      </c>
      <c r="B498" s="287" t="s">
        <v>1094</v>
      </c>
      <c r="C498" s="291"/>
      <c r="D498" s="291"/>
      <c r="E498" s="291"/>
      <c r="F498" s="291"/>
      <c r="G498" s="291"/>
    </row>
    <row r="499" spans="1:7" x14ac:dyDescent="0.3">
      <c r="A499" s="287" t="s">
        <v>1095</v>
      </c>
      <c r="B499" s="287" t="s">
        <v>984</v>
      </c>
      <c r="C499" s="291"/>
      <c r="D499" s="291"/>
      <c r="E499" s="291"/>
      <c r="F499" s="291"/>
      <c r="G499" s="291"/>
    </row>
    <row r="500" spans="1:7" x14ac:dyDescent="0.3">
      <c r="A500" s="287" t="s">
        <v>1096</v>
      </c>
      <c r="B500" s="287" t="s">
        <v>1097</v>
      </c>
      <c r="C500" s="291"/>
      <c r="D500" s="291"/>
      <c r="E500" s="291"/>
      <c r="F500" s="291"/>
      <c r="G500" s="291"/>
    </row>
    <row r="501" spans="1:7" x14ac:dyDescent="0.3">
      <c r="A501" s="287" t="s">
        <v>1098</v>
      </c>
      <c r="B501" s="287" t="s">
        <v>722</v>
      </c>
      <c r="C501" s="292"/>
      <c r="D501" s="292"/>
      <c r="E501" s="292"/>
      <c r="F501" s="292"/>
      <c r="G501" s="292"/>
    </row>
    <row r="502" spans="1:7" x14ac:dyDescent="0.3">
      <c r="A502" s="287" t="s">
        <v>1099</v>
      </c>
      <c r="B502" s="293"/>
      <c r="C502" s="291"/>
      <c r="D502" s="291"/>
      <c r="E502" s="291"/>
      <c r="F502" s="291"/>
      <c r="G502" s="291"/>
    </row>
    <row r="503" spans="1:7" x14ac:dyDescent="0.3">
      <c r="A503" s="240"/>
      <c r="B503" s="240"/>
      <c r="C503" s="245"/>
      <c r="D503" s="245"/>
      <c r="E503" s="245"/>
      <c r="F503" s="245"/>
      <c r="G503" s="245"/>
    </row>
    <row r="504" spans="1:7" x14ac:dyDescent="0.3">
      <c r="A504" s="287" t="s">
        <v>975</v>
      </c>
      <c r="B504" s="293"/>
      <c r="C504" s="291"/>
      <c r="D504" s="291"/>
      <c r="E504" s="291"/>
      <c r="F504" s="291"/>
      <c r="G504" s="291"/>
    </row>
    <row r="505" spans="1:7" x14ac:dyDescent="0.3">
      <c r="A505" s="287" t="s">
        <v>976</v>
      </c>
      <c r="B505" s="293"/>
      <c r="C505" s="292"/>
      <c r="D505" s="292"/>
      <c r="E505" s="292"/>
      <c r="F505" s="292"/>
      <c r="G505" s="292"/>
    </row>
    <row r="506" spans="1:7" x14ac:dyDescent="0.3">
      <c r="A506" s="287" t="s">
        <v>977</v>
      </c>
      <c r="B506" s="293"/>
      <c r="C506" s="291"/>
      <c r="D506" s="291"/>
      <c r="E506" s="291"/>
      <c r="F506" s="291"/>
      <c r="G506" s="291"/>
    </row>
    <row r="507" spans="1:7" x14ac:dyDescent="0.3">
      <c r="A507" s="240"/>
      <c r="B507" s="244"/>
      <c r="C507" s="245"/>
      <c r="D507" s="245"/>
      <c r="E507" s="245"/>
      <c r="F507" s="245"/>
      <c r="G507" s="245"/>
    </row>
    <row r="508" spans="1:7" x14ac:dyDescent="0.3">
      <c r="A508" s="287" t="s">
        <v>1100</v>
      </c>
      <c r="B508" s="286"/>
      <c r="C508" s="286"/>
      <c r="D508" s="286"/>
      <c r="E508" s="286"/>
      <c r="F508" s="286"/>
      <c r="G508" s="286"/>
    </row>
    <row r="509" spans="1:7" x14ac:dyDescent="0.3">
      <c r="A509" s="287" t="s">
        <v>1101</v>
      </c>
      <c r="B509" s="287" t="s">
        <v>1102</v>
      </c>
      <c r="C509" s="291"/>
      <c r="D509" s="291"/>
      <c r="E509" s="291"/>
      <c r="F509" s="291"/>
      <c r="G509" s="291"/>
    </row>
    <row r="510" spans="1:7" x14ac:dyDescent="0.3">
      <c r="A510" s="287" t="s">
        <v>1103</v>
      </c>
      <c r="B510" s="287" t="s">
        <v>1104</v>
      </c>
      <c r="C510" s="292"/>
      <c r="D510" s="292"/>
      <c r="E510" s="292"/>
      <c r="F510" s="292"/>
      <c r="G510" s="292"/>
    </row>
    <row r="511" spans="1:7" x14ac:dyDescent="0.3">
      <c r="A511" s="287" t="s">
        <v>1105</v>
      </c>
      <c r="B511" s="293"/>
      <c r="C511" s="291"/>
      <c r="D511" s="291"/>
      <c r="E511" s="291"/>
      <c r="F511" s="291"/>
      <c r="G511" s="291"/>
    </row>
    <row r="512" spans="1:7" x14ac:dyDescent="0.3">
      <c r="A512" s="240"/>
      <c r="B512" s="245"/>
      <c r="C512" s="245"/>
      <c r="D512" s="245"/>
      <c r="E512" s="245"/>
      <c r="F512" s="245"/>
      <c r="G512" s="245"/>
    </row>
    <row r="513" spans="1:7" x14ac:dyDescent="0.3">
      <c r="A513" s="287" t="s">
        <v>975</v>
      </c>
      <c r="B513" s="293"/>
      <c r="C513" s="291"/>
      <c r="D513" s="291"/>
      <c r="E513" s="291"/>
      <c r="F513" s="291"/>
      <c r="G513" s="291"/>
    </row>
    <row r="514" spans="1:7" x14ac:dyDescent="0.3">
      <c r="A514" s="287" t="s">
        <v>976</v>
      </c>
      <c r="B514" s="293"/>
      <c r="C514" s="292"/>
      <c r="D514" s="292"/>
      <c r="E514" s="292"/>
      <c r="F514" s="292"/>
      <c r="G514" s="292"/>
    </row>
    <row r="515" spans="1:7" x14ac:dyDescent="0.3">
      <c r="A515" s="287" t="s">
        <v>977</v>
      </c>
      <c r="B515" s="293"/>
      <c r="C515" s="291"/>
      <c r="D515" s="291"/>
      <c r="E515" s="291"/>
      <c r="F515" s="291"/>
      <c r="G515" s="291"/>
    </row>
    <row r="516" spans="1:7" x14ac:dyDescent="0.3">
      <c r="A516" s="240"/>
      <c r="B516" s="245"/>
      <c r="C516" s="245"/>
      <c r="D516" s="245"/>
      <c r="E516" s="245"/>
      <c r="F516" s="245"/>
      <c r="G516" s="245"/>
    </row>
    <row r="517" spans="1:7" x14ac:dyDescent="0.3">
      <c r="A517" s="287" t="s">
        <v>361</v>
      </c>
      <c r="B517" s="286"/>
      <c r="C517" s="286"/>
      <c r="D517" s="286"/>
      <c r="E517" s="286"/>
      <c r="F517" s="286"/>
      <c r="G517" s="286"/>
    </row>
    <row r="518" spans="1:7" x14ac:dyDescent="0.3">
      <c r="A518" s="287" t="s">
        <v>1106</v>
      </c>
      <c r="B518" s="287" t="s">
        <v>1036</v>
      </c>
      <c r="C518" s="291"/>
      <c r="D518" s="291"/>
      <c r="E518" s="291"/>
      <c r="F518" s="291"/>
      <c r="G518" s="291"/>
    </row>
    <row r="519" spans="1:7" x14ac:dyDescent="0.3">
      <c r="A519" s="287" t="s">
        <v>1107</v>
      </c>
      <c r="B519" s="287" t="s">
        <v>1108</v>
      </c>
      <c r="C519" s="291"/>
      <c r="D519" s="291"/>
      <c r="E519" s="291"/>
      <c r="F519" s="291"/>
      <c r="G519" s="291"/>
    </row>
    <row r="520" spans="1:7" x14ac:dyDescent="0.3">
      <c r="A520" s="287" t="s">
        <v>1109</v>
      </c>
      <c r="B520" s="287" t="s">
        <v>1110</v>
      </c>
      <c r="C520" s="291"/>
      <c r="D520" s="291"/>
      <c r="E520" s="291"/>
      <c r="F520" s="291"/>
      <c r="G520" s="291"/>
    </row>
    <row r="521" spans="1:7" x14ac:dyDescent="0.3">
      <c r="A521" s="287" t="s">
        <v>1111</v>
      </c>
      <c r="B521" s="287" t="s">
        <v>247</v>
      </c>
      <c r="C521" s="291"/>
      <c r="D521" s="291"/>
      <c r="E521" s="291"/>
      <c r="F521" s="291"/>
      <c r="G521" s="291"/>
    </row>
    <row r="522" spans="1:7" x14ac:dyDescent="0.3">
      <c r="A522" s="287" t="s">
        <v>1112</v>
      </c>
      <c r="B522" s="287" t="s">
        <v>1113</v>
      </c>
      <c r="C522" s="291"/>
      <c r="D522" s="291"/>
      <c r="E522" s="291"/>
      <c r="F522" s="291"/>
      <c r="G522" s="291"/>
    </row>
    <row r="523" spans="1:7" x14ac:dyDescent="0.3">
      <c r="A523" s="287" t="s">
        <v>1114</v>
      </c>
      <c r="B523" s="287" t="s">
        <v>1115</v>
      </c>
      <c r="C523" s="292"/>
      <c r="D523" s="292"/>
      <c r="E523" s="292"/>
      <c r="F523" s="292"/>
      <c r="G523" s="292"/>
    </row>
    <row r="524" spans="1:7" x14ac:dyDescent="0.3">
      <c r="A524" s="287" t="s">
        <v>1117</v>
      </c>
      <c r="B524" s="293"/>
      <c r="C524" s="291"/>
      <c r="D524" s="291"/>
      <c r="E524" s="291"/>
      <c r="F524" s="291"/>
      <c r="G524" s="291"/>
    </row>
    <row r="525" spans="1:7" x14ac:dyDescent="0.3">
      <c r="C525" s="247"/>
      <c r="D525" s="247"/>
      <c r="E525" s="247"/>
      <c r="F525" s="247"/>
      <c r="G525" s="247"/>
    </row>
    <row r="526" spans="1:7" x14ac:dyDescent="0.3">
      <c r="A526" s="287" t="s">
        <v>975</v>
      </c>
      <c r="B526" s="293"/>
      <c r="C526" s="291"/>
      <c r="D526" s="291"/>
      <c r="E526" s="291"/>
      <c r="F526" s="291"/>
      <c r="G526" s="291"/>
    </row>
    <row r="527" spans="1:7" x14ac:dyDescent="0.3">
      <c r="A527" s="287" t="s">
        <v>976</v>
      </c>
      <c r="B527" s="293"/>
      <c r="C527" s="292"/>
      <c r="D527" s="292"/>
      <c r="E527" s="292"/>
      <c r="F527" s="292"/>
      <c r="G527" s="292"/>
    </row>
    <row r="528" spans="1:7" x14ac:dyDescent="0.3">
      <c r="A528" s="287" t="s">
        <v>977</v>
      </c>
      <c r="B528" s="293"/>
      <c r="C528" s="291"/>
      <c r="D528" s="291"/>
      <c r="E528" s="291"/>
      <c r="F528" s="291"/>
      <c r="G528" s="291"/>
    </row>
    <row r="529" spans="1:7" x14ac:dyDescent="0.3">
      <c r="A529" s="240"/>
      <c r="B529" s="244"/>
      <c r="C529" s="246"/>
      <c r="D529" s="246"/>
      <c r="E529" s="246"/>
      <c r="F529" s="246"/>
      <c r="G529" s="246"/>
    </row>
    <row r="530" spans="1:7" x14ac:dyDescent="0.3">
      <c r="A530" s="287" t="s">
        <v>363</v>
      </c>
      <c r="B530" s="286"/>
      <c r="C530" s="286"/>
      <c r="D530" s="286"/>
      <c r="E530" s="286"/>
      <c r="F530" s="286"/>
      <c r="G530" s="286"/>
    </row>
    <row r="531" spans="1:7" x14ac:dyDescent="0.3">
      <c r="A531" s="287" t="s">
        <v>1118</v>
      </c>
      <c r="B531" s="287" t="s">
        <v>489</v>
      </c>
      <c r="C531" s="291"/>
      <c r="D531" s="291"/>
      <c r="E531" s="291"/>
      <c r="F531" s="291"/>
      <c r="G531" s="291"/>
    </row>
    <row r="532" spans="1:7" x14ac:dyDescent="0.3">
      <c r="A532" s="287" t="s">
        <v>1119</v>
      </c>
      <c r="B532" s="287" t="s">
        <v>1120</v>
      </c>
      <c r="C532" s="291"/>
      <c r="D532" s="291"/>
      <c r="E532" s="291"/>
      <c r="F532" s="291"/>
      <c r="G532" s="291"/>
    </row>
    <row r="533" spans="1:7" x14ac:dyDescent="0.3">
      <c r="A533" s="287" t="s">
        <v>1121</v>
      </c>
      <c r="B533" s="287" t="s">
        <v>1122</v>
      </c>
      <c r="C533" s="291"/>
      <c r="D533" s="291"/>
      <c r="E533" s="291"/>
      <c r="F533" s="291"/>
      <c r="G533" s="291"/>
    </row>
    <row r="534" spans="1:7" x14ac:dyDescent="0.3">
      <c r="A534" s="287" t="s">
        <v>1123</v>
      </c>
      <c r="B534" s="287" t="s">
        <v>1124</v>
      </c>
      <c r="C534" s="291"/>
      <c r="D534" s="291"/>
      <c r="E534" s="291"/>
      <c r="F534" s="291"/>
      <c r="G534" s="291"/>
    </row>
    <row r="535" spans="1:7" x14ac:dyDescent="0.3">
      <c r="A535" s="287" t="s">
        <v>1125</v>
      </c>
      <c r="B535" s="287" t="s">
        <v>1126</v>
      </c>
      <c r="C535" s="291"/>
      <c r="D535" s="291"/>
      <c r="E535" s="291"/>
      <c r="F535" s="291"/>
      <c r="G535" s="291"/>
    </row>
    <row r="536" spans="1:7" x14ac:dyDescent="0.3">
      <c r="A536" s="287" t="s">
        <v>1127</v>
      </c>
      <c r="B536" s="287" t="s">
        <v>1128</v>
      </c>
      <c r="C536" s="291"/>
      <c r="D536" s="291"/>
      <c r="E536" s="291"/>
      <c r="F536" s="291"/>
      <c r="G536" s="291"/>
    </row>
    <row r="537" spans="1:7" x14ac:dyDescent="0.3">
      <c r="A537" s="287" t="s">
        <v>1129</v>
      </c>
      <c r="B537" s="287" t="s">
        <v>1130</v>
      </c>
      <c r="C537" s="291"/>
      <c r="D537" s="291"/>
      <c r="E537" s="291"/>
      <c r="F537" s="291"/>
      <c r="G537" s="291"/>
    </row>
    <row r="538" spans="1:7" x14ac:dyDescent="0.3">
      <c r="A538" s="287" t="s">
        <v>1131</v>
      </c>
      <c r="B538" s="287" t="s">
        <v>1132</v>
      </c>
      <c r="C538" s="291"/>
      <c r="D538" s="291"/>
      <c r="E538" s="291"/>
      <c r="F538" s="291"/>
      <c r="G538" s="291"/>
    </row>
    <row r="539" spans="1:7" x14ac:dyDescent="0.3">
      <c r="A539" s="287" t="s">
        <v>1133</v>
      </c>
      <c r="B539" s="287" t="s">
        <v>245</v>
      </c>
      <c r="C539" s="291"/>
      <c r="D539" s="291"/>
      <c r="E539" s="291"/>
      <c r="F539" s="291"/>
      <c r="G539" s="291"/>
    </row>
    <row r="540" spans="1:7" x14ac:dyDescent="0.3">
      <c r="A540" s="287" t="s">
        <v>1134</v>
      </c>
      <c r="B540" s="287" t="s">
        <v>44</v>
      </c>
      <c r="C540" s="291"/>
      <c r="D540" s="291"/>
      <c r="E540" s="291"/>
      <c r="F540" s="291"/>
      <c r="G540" s="291"/>
    </row>
    <row r="541" spans="1:7" x14ac:dyDescent="0.3">
      <c r="A541" s="287" t="s">
        <v>1136</v>
      </c>
      <c r="B541" s="287" t="s">
        <v>1137</v>
      </c>
      <c r="C541" s="291"/>
      <c r="D541" s="291"/>
      <c r="E541" s="291"/>
      <c r="F541" s="291"/>
      <c r="G541" s="291"/>
    </row>
    <row r="542" spans="1:7" x14ac:dyDescent="0.3">
      <c r="A542" s="287" t="s">
        <v>1138</v>
      </c>
      <c r="B542" s="287" t="s">
        <v>1139</v>
      </c>
      <c r="C542" s="291"/>
      <c r="D542" s="291"/>
      <c r="E542" s="291"/>
      <c r="F542" s="291"/>
      <c r="G542" s="291"/>
    </row>
    <row r="543" spans="1:7" x14ac:dyDescent="0.3">
      <c r="A543" s="287" t="s">
        <v>1140</v>
      </c>
      <c r="B543" s="287" t="s">
        <v>1141</v>
      </c>
      <c r="C543" s="291"/>
      <c r="D543" s="291"/>
      <c r="E543" s="291"/>
      <c r="F543" s="291"/>
      <c r="G543" s="291"/>
    </row>
    <row r="544" spans="1:7" x14ac:dyDescent="0.3">
      <c r="A544" s="287" t="s">
        <v>1142</v>
      </c>
      <c r="B544" s="287" t="s">
        <v>1143</v>
      </c>
      <c r="C544" s="292"/>
      <c r="D544" s="292"/>
      <c r="E544" s="292"/>
      <c r="F544" s="292"/>
      <c r="G544" s="292"/>
    </row>
    <row r="545" spans="1:7" x14ac:dyDescent="0.3">
      <c r="A545" s="287" t="s">
        <v>1145</v>
      </c>
      <c r="B545" s="293"/>
      <c r="C545" s="291"/>
      <c r="D545" s="291"/>
      <c r="E545" s="291"/>
      <c r="F545" s="291"/>
      <c r="G545" s="291"/>
    </row>
    <row r="546" spans="1:7" x14ac:dyDescent="0.3">
      <c r="A546" s="240"/>
      <c r="B546" s="240"/>
      <c r="C546" s="245"/>
      <c r="D546" s="245"/>
      <c r="E546" s="245"/>
      <c r="F546" s="245"/>
      <c r="G546" s="245"/>
    </row>
    <row r="547" spans="1:7" x14ac:dyDescent="0.3">
      <c r="A547" s="287" t="s">
        <v>975</v>
      </c>
      <c r="B547" s="293"/>
      <c r="C547" s="291"/>
      <c r="D547" s="291"/>
      <c r="E547" s="291"/>
      <c r="F547" s="291"/>
      <c r="G547" s="291"/>
    </row>
    <row r="548" spans="1:7" x14ac:dyDescent="0.3">
      <c r="A548" s="287" t="s">
        <v>976</v>
      </c>
      <c r="B548" s="293"/>
      <c r="C548" s="292"/>
      <c r="D548" s="292"/>
      <c r="E548" s="292"/>
      <c r="F548" s="292"/>
      <c r="G548" s="292"/>
    </row>
    <row r="549" spans="1:7" x14ac:dyDescent="0.3">
      <c r="A549" s="287" t="s">
        <v>977</v>
      </c>
      <c r="B549" s="293"/>
      <c r="C549" s="291"/>
      <c r="D549" s="291"/>
      <c r="E549" s="291"/>
      <c r="F549" s="291"/>
      <c r="G549" s="291"/>
    </row>
    <row r="550" spans="1:7" x14ac:dyDescent="0.3">
      <c r="A550" s="240"/>
      <c r="B550" s="244"/>
      <c r="C550" s="245"/>
      <c r="D550" s="245"/>
      <c r="E550" s="245"/>
      <c r="F550" s="245"/>
      <c r="G550" s="245"/>
    </row>
    <row r="551" spans="1:7" x14ac:dyDescent="0.3">
      <c r="A551" s="287" t="s">
        <v>366</v>
      </c>
      <c r="B551" s="286"/>
      <c r="C551" s="286"/>
      <c r="D551" s="286"/>
      <c r="E551" s="286"/>
      <c r="F551" s="286"/>
      <c r="G551" s="286"/>
    </row>
    <row r="552" spans="1:7" x14ac:dyDescent="0.3">
      <c r="A552" s="287" t="s">
        <v>1146</v>
      </c>
      <c r="B552" s="287" t="s">
        <v>43</v>
      </c>
      <c r="C552" s="291"/>
      <c r="D552" s="291"/>
      <c r="E552" s="291"/>
      <c r="F552" s="291"/>
      <c r="G552" s="291"/>
    </row>
    <row r="553" spans="1:7" x14ac:dyDescent="0.3">
      <c r="A553" s="287" t="s">
        <v>1147</v>
      </c>
      <c r="B553" s="287" t="s">
        <v>1148</v>
      </c>
      <c r="C553" s="291"/>
      <c r="D553" s="291"/>
      <c r="E553" s="291"/>
      <c r="F553" s="291"/>
      <c r="G553" s="291"/>
    </row>
    <row r="554" spans="1:7" x14ac:dyDescent="0.3">
      <c r="A554" s="287" t="s">
        <v>1149</v>
      </c>
      <c r="B554" s="287" t="s">
        <v>1150</v>
      </c>
      <c r="C554" s="291"/>
      <c r="D554" s="291"/>
      <c r="E554" s="291"/>
      <c r="F554" s="291"/>
      <c r="G554" s="291"/>
    </row>
    <row r="555" spans="1:7" x14ac:dyDescent="0.3">
      <c r="A555" s="287" t="s">
        <v>1151</v>
      </c>
      <c r="B555" s="287" t="s">
        <v>1152</v>
      </c>
      <c r="C555" s="292"/>
      <c r="D555" s="292"/>
      <c r="E555" s="292"/>
      <c r="F555" s="292"/>
      <c r="G555" s="292"/>
    </row>
    <row r="556" spans="1:7" x14ac:dyDescent="0.3">
      <c r="A556" s="287" t="s">
        <v>1153</v>
      </c>
      <c r="B556" s="293"/>
      <c r="C556" s="291"/>
      <c r="D556" s="291"/>
      <c r="E556" s="291"/>
      <c r="F556" s="291"/>
      <c r="G556" s="291"/>
    </row>
    <row r="557" spans="1:7" x14ac:dyDescent="0.3">
      <c r="A557" s="240"/>
      <c r="B557" s="240"/>
      <c r="C557" s="246"/>
      <c r="D557" s="246"/>
      <c r="E557" s="246"/>
      <c r="F557" s="246"/>
      <c r="G557" s="246"/>
    </row>
    <row r="558" spans="1:7" x14ac:dyDescent="0.3">
      <c r="A558" s="287" t="s">
        <v>975</v>
      </c>
      <c r="B558" s="293"/>
      <c r="C558" s="291"/>
      <c r="D558" s="291"/>
      <c r="E558" s="291"/>
      <c r="F558" s="291"/>
      <c r="G558" s="291"/>
    </row>
    <row r="559" spans="1:7" x14ac:dyDescent="0.3">
      <c r="A559" s="287" t="s">
        <v>976</v>
      </c>
      <c r="B559" s="293"/>
      <c r="C559" s="292"/>
      <c r="D559" s="292"/>
      <c r="E559" s="292"/>
      <c r="F559" s="292"/>
      <c r="G559" s="292"/>
    </row>
    <row r="560" spans="1:7" x14ac:dyDescent="0.3">
      <c r="A560" s="287" t="s">
        <v>977</v>
      </c>
      <c r="B560" s="293"/>
      <c r="C560" s="291"/>
      <c r="D560" s="291"/>
      <c r="E560" s="291"/>
      <c r="F560" s="291"/>
      <c r="G560" s="291"/>
    </row>
    <row r="561" spans="1:7" x14ac:dyDescent="0.3">
      <c r="A561" s="240"/>
      <c r="B561" s="240"/>
      <c r="C561" s="245"/>
      <c r="D561" s="245"/>
      <c r="E561" s="245"/>
      <c r="F561" s="245"/>
      <c r="G561" s="245"/>
    </row>
    <row r="562" spans="1:7" x14ac:dyDescent="0.3">
      <c r="A562" s="287" t="s">
        <v>369</v>
      </c>
      <c r="B562" s="286"/>
      <c r="C562" s="286"/>
      <c r="D562" s="286"/>
      <c r="E562" s="286"/>
      <c r="F562" s="286"/>
      <c r="G562" s="286"/>
    </row>
    <row r="563" spans="1:7" x14ac:dyDescent="0.3">
      <c r="A563" s="287" t="s">
        <v>1154</v>
      </c>
      <c r="B563" s="287" t="s">
        <v>1155</v>
      </c>
      <c r="C563" s="291"/>
      <c r="D563" s="291"/>
      <c r="E563" s="291"/>
      <c r="F563" s="291"/>
      <c r="G563" s="291"/>
    </row>
    <row r="564" spans="1:7" x14ac:dyDescent="0.3">
      <c r="A564" s="287" t="s">
        <v>1156</v>
      </c>
      <c r="B564" s="287" t="s">
        <v>1157</v>
      </c>
      <c r="C564" s="291"/>
      <c r="D564" s="291"/>
      <c r="E564" s="291"/>
      <c r="F564" s="291"/>
      <c r="G564" s="291"/>
    </row>
    <row r="565" spans="1:7" x14ac:dyDescent="0.3">
      <c r="A565" s="287" t="s">
        <v>1158</v>
      </c>
      <c r="B565" s="287" t="s">
        <v>1159</v>
      </c>
      <c r="C565" s="291"/>
      <c r="D565" s="291"/>
      <c r="E565" s="291"/>
      <c r="F565" s="291"/>
      <c r="G565" s="291"/>
    </row>
    <row r="566" spans="1:7" x14ac:dyDescent="0.3">
      <c r="A566" s="287" t="s">
        <v>1160</v>
      </c>
      <c r="B566" s="287" t="s">
        <v>1161</v>
      </c>
      <c r="C566" s="291"/>
      <c r="D566" s="291"/>
      <c r="E566" s="291"/>
      <c r="F566" s="291"/>
      <c r="G566" s="291"/>
    </row>
    <row r="567" spans="1:7" x14ac:dyDescent="0.3">
      <c r="A567" s="287" t="s">
        <v>1162</v>
      </c>
      <c r="B567" s="287" t="s">
        <v>1163</v>
      </c>
      <c r="C567" s="291"/>
      <c r="D567" s="291"/>
      <c r="E567" s="291"/>
      <c r="F567" s="291"/>
      <c r="G567" s="291"/>
    </row>
    <row r="568" spans="1:7" x14ac:dyDescent="0.3">
      <c r="A568" s="287" t="s">
        <v>1164</v>
      </c>
      <c r="B568" s="287" t="s">
        <v>1165</v>
      </c>
      <c r="C568" s="291"/>
      <c r="D568" s="291"/>
      <c r="E568" s="291"/>
      <c r="F568" s="291"/>
      <c r="G568" s="291"/>
    </row>
    <row r="569" spans="1:7" x14ac:dyDescent="0.3">
      <c r="A569" s="287" t="s">
        <v>1166</v>
      </c>
      <c r="B569" s="287" t="s">
        <v>1167</v>
      </c>
      <c r="C569" s="291"/>
      <c r="D569" s="291"/>
      <c r="E569" s="291"/>
      <c r="F569" s="291"/>
      <c r="G569" s="291"/>
    </row>
    <row r="570" spans="1:7" x14ac:dyDescent="0.3">
      <c r="A570" s="287" t="s">
        <v>1168</v>
      </c>
      <c r="B570" s="287" t="s">
        <v>1169</v>
      </c>
      <c r="C570" s="291"/>
      <c r="D570" s="291"/>
      <c r="E570" s="291"/>
      <c r="F570" s="291"/>
      <c r="G570" s="291"/>
    </row>
    <row r="571" spans="1:7" x14ac:dyDescent="0.3">
      <c r="A571" s="287" t="s">
        <v>1170</v>
      </c>
      <c r="B571" s="287" t="s">
        <v>1171</v>
      </c>
      <c r="C571" s="291"/>
      <c r="D571" s="291"/>
      <c r="E571" s="291"/>
      <c r="F571" s="291"/>
      <c r="G571" s="291"/>
    </row>
    <row r="572" spans="1:7" x14ac:dyDescent="0.3">
      <c r="A572" s="287" t="s">
        <v>1172</v>
      </c>
      <c r="B572" s="287" t="s">
        <v>1173</v>
      </c>
      <c r="C572" s="291"/>
      <c r="D572" s="291"/>
      <c r="E572" s="291"/>
      <c r="F572" s="291"/>
      <c r="G572" s="291"/>
    </row>
    <row r="573" spans="1:7" x14ac:dyDescent="0.3">
      <c r="A573" s="287" t="s">
        <v>1174</v>
      </c>
      <c r="B573" s="287" t="s">
        <v>1175</v>
      </c>
      <c r="C573" s="291"/>
      <c r="D573" s="291"/>
      <c r="E573" s="291"/>
      <c r="F573" s="291"/>
      <c r="G573" s="291"/>
    </row>
    <row r="574" spans="1:7" x14ac:dyDescent="0.3">
      <c r="A574" s="287" t="s">
        <v>1176</v>
      </c>
      <c r="B574" s="287" t="s">
        <v>1177</v>
      </c>
      <c r="C574" s="291"/>
      <c r="D574" s="291"/>
      <c r="E574" s="291"/>
      <c r="F574" s="291"/>
      <c r="G574" s="291"/>
    </row>
    <row r="575" spans="1:7" x14ac:dyDescent="0.3">
      <c r="A575" s="287" t="s">
        <v>1178</v>
      </c>
      <c r="B575" s="287" t="s">
        <v>1179</v>
      </c>
      <c r="C575" s="291"/>
      <c r="D575" s="291"/>
      <c r="E575" s="291"/>
      <c r="F575" s="291"/>
      <c r="G575" s="291"/>
    </row>
    <row r="576" spans="1:7" x14ac:dyDescent="0.3">
      <c r="A576" s="287" t="s">
        <v>1180</v>
      </c>
      <c r="B576" s="287" t="s">
        <v>1181</v>
      </c>
      <c r="C576" s="291"/>
      <c r="D576" s="291"/>
      <c r="E576" s="291"/>
      <c r="F576" s="291"/>
      <c r="G576" s="291"/>
    </row>
    <row r="577" spans="1:7" x14ac:dyDescent="0.3">
      <c r="A577" s="287" t="s">
        <v>1182</v>
      </c>
      <c r="B577" s="287" t="s">
        <v>1183</v>
      </c>
      <c r="C577" s="291"/>
      <c r="D577" s="291"/>
      <c r="E577" s="291"/>
      <c r="F577" s="291"/>
      <c r="G577" s="291"/>
    </row>
    <row r="578" spans="1:7" x14ac:dyDescent="0.3">
      <c r="A578" s="287" t="s">
        <v>1184</v>
      </c>
      <c r="B578" s="287" t="s">
        <v>1185</v>
      </c>
      <c r="C578" s="291"/>
      <c r="D578" s="291"/>
      <c r="E578" s="291"/>
      <c r="F578" s="291"/>
      <c r="G578" s="291"/>
    </row>
    <row r="579" spans="1:7" x14ac:dyDescent="0.3">
      <c r="A579" s="287" t="s">
        <v>1186</v>
      </c>
      <c r="B579" s="287" t="s">
        <v>1187</v>
      </c>
      <c r="C579" s="291"/>
      <c r="D579" s="291"/>
      <c r="E579" s="291"/>
      <c r="F579" s="291"/>
      <c r="G579" s="291"/>
    </row>
    <row r="580" spans="1:7" x14ac:dyDescent="0.3">
      <c r="A580" s="287" t="s">
        <v>1188</v>
      </c>
      <c r="B580" s="287" t="s">
        <v>1189</v>
      </c>
      <c r="C580" s="291"/>
      <c r="D580" s="291"/>
      <c r="E580" s="291"/>
      <c r="F580" s="291"/>
      <c r="G580" s="291"/>
    </row>
    <row r="581" spans="1:7" x14ac:dyDescent="0.3">
      <c r="A581" s="287" t="s">
        <v>1190</v>
      </c>
      <c r="B581" s="287" t="s">
        <v>1191</v>
      </c>
      <c r="C581" s="291"/>
      <c r="D581" s="291"/>
      <c r="E581" s="291"/>
      <c r="F581" s="291"/>
      <c r="G581" s="291"/>
    </row>
    <row r="582" spans="1:7" x14ac:dyDescent="0.3">
      <c r="A582" s="287" t="s">
        <v>1192</v>
      </c>
      <c r="B582" s="287" t="s">
        <v>1193</v>
      </c>
      <c r="C582" s="291"/>
      <c r="D582" s="291"/>
      <c r="E582" s="291"/>
      <c r="F582" s="291"/>
      <c r="G582" s="291"/>
    </row>
    <row r="583" spans="1:7" x14ac:dyDescent="0.3">
      <c r="A583" s="287" t="s">
        <v>1194</v>
      </c>
      <c r="B583" s="287" t="s">
        <v>1195</v>
      </c>
      <c r="C583" s="291"/>
      <c r="D583" s="291"/>
      <c r="E583" s="291"/>
      <c r="F583" s="291"/>
      <c r="G583" s="291"/>
    </row>
    <row r="584" spans="1:7" x14ac:dyDescent="0.3">
      <c r="A584" s="287" t="s">
        <v>1196</v>
      </c>
      <c r="B584" s="287" t="s">
        <v>1197</v>
      </c>
      <c r="C584" s="291"/>
      <c r="D584" s="291"/>
      <c r="E584" s="291"/>
      <c r="F584" s="291"/>
      <c r="G584" s="291"/>
    </row>
    <row r="585" spans="1:7" x14ac:dyDescent="0.3">
      <c r="A585" s="287" t="s">
        <v>1198</v>
      </c>
      <c r="B585" s="287" t="s">
        <v>1199</v>
      </c>
      <c r="C585" s="291"/>
      <c r="D585" s="291"/>
      <c r="E585" s="291"/>
      <c r="F585" s="291"/>
      <c r="G585" s="291"/>
    </row>
    <row r="586" spans="1:7" x14ac:dyDescent="0.3">
      <c r="A586" s="287" t="s">
        <v>1200</v>
      </c>
      <c r="B586" s="287" t="s">
        <v>1201</v>
      </c>
      <c r="C586" s="291"/>
      <c r="D586" s="291"/>
      <c r="E586" s="291"/>
      <c r="F586" s="291"/>
      <c r="G586" s="291"/>
    </row>
    <row r="587" spans="1:7" x14ac:dyDescent="0.3">
      <c r="A587" s="287" t="s">
        <v>1202</v>
      </c>
      <c r="B587" s="287" t="s">
        <v>1203</v>
      </c>
      <c r="C587" s="291"/>
      <c r="D587" s="291"/>
      <c r="E587" s="291"/>
      <c r="F587" s="291"/>
      <c r="G587" s="291"/>
    </row>
    <row r="588" spans="1:7" x14ac:dyDescent="0.3">
      <c r="A588" s="287" t="s">
        <v>1204</v>
      </c>
      <c r="B588" s="287" t="s">
        <v>1205</v>
      </c>
      <c r="C588" s="291"/>
      <c r="D588" s="291"/>
      <c r="E588" s="291"/>
      <c r="F588" s="291"/>
      <c r="G588" s="291"/>
    </row>
    <row r="589" spans="1:7" x14ac:dyDescent="0.3">
      <c r="A589" s="287" t="s">
        <v>1206</v>
      </c>
      <c r="B589" s="287" t="s">
        <v>44</v>
      </c>
      <c r="C589" s="291"/>
      <c r="D589" s="291"/>
      <c r="E589" s="291"/>
      <c r="F589" s="291"/>
      <c r="G589" s="291"/>
    </row>
    <row r="590" spans="1:7" x14ac:dyDescent="0.3">
      <c r="A590" s="287" t="s">
        <v>1207</v>
      </c>
      <c r="B590" s="287" t="s">
        <v>244</v>
      </c>
      <c r="C590" s="291"/>
      <c r="D590" s="291"/>
      <c r="E590" s="291"/>
      <c r="F590" s="291"/>
      <c r="G590" s="291"/>
    </row>
    <row r="591" spans="1:7" x14ac:dyDescent="0.3">
      <c r="A591" s="287" t="s">
        <v>1208</v>
      </c>
      <c r="B591" s="287" t="s">
        <v>1209</v>
      </c>
      <c r="C591" s="291"/>
      <c r="D591" s="291"/>
      <c r="E591" s="291"/>
      <c r="F591" s="291"/>
      <c r="G591" s="291"/>
    </row>
    <row r="592" spans="1:7" x14ac:dyDescent="0.3">
      <c r="A592" s="287" t="s">
        <v>1210</v>
      </c>
      <c r="B592" s="287" t="s">
        <v>51</v>
      </c>
      <c r="C592" s="291"/>
      <c r="D592" s="291"/>
      <c r="E592" s="291"/>
      <c r="F592" s="291"/>
      <c r="G592" s="291"/>
    </row>
    <row r="593" spans="1:7" x14ac:dyDescent="0.3">
      <c r="A593" s="287" t="s">
        <v>1211</v>
      </c>
      <c r="B593" s="287" t="s">
        <v>181</v>
      </c>
      <c r="C593" s="291"/>
      <c r="D593" s="291"/>
      <c r="E593" s="291"/>
      <c r="F593" s="291"/>
      <c r="G593" s="291"/>
    </row>
    <row r="594" spans="1:7" x14ac:dyDescent="0.3">
      <c r="A594" s="287" t="s">
        <v>1212</v>
      </c>
      <c r="B594" s="287" t="s">
        <v>580</v>
      </c>
      <c r="C594" s="291"/>
      <c r="D594" s="291"/>
      <c r="E594" s="291"/>
      <c r="F594" s="291"/>
      <c r="G594" s="291"/>
    </row>
    <row r="595" spans="1:7" x14ac:dyDescent="0.3">
      <c r="A595" s="287" t="s">
        <v>1213</v>
      </c>
      <c r="B595" s="287" t="s">
        <v>259</v>
      </c>
      <c r="C595" s="291"/>
      <c r="D595" s="291"/>
      <c r="E595" s="291"/>
      <c r="F595" s="291"/>
      <c r="G595" s="291"/>
    </row>
    <row r="596" spans="1:7" x14ac:dyDescent="0.3">
      <c r="A596" s="287" t="s">
        <v>1214</v>
      </c>
      <c r="B596" s="287" t="s">
        <v>53</v>
      </c>
      <c r="C596" s="291"/>
      <c r="D596" s="291"/>
      <c r="E596" s="291"/>
      <c r="F596" s="291"/>
      <c r="G596" s="291"/>
    </row>
    <row r="597" spans="1:7" x14ac:dyDescent="0.3">
      <c r="A597" s="287" t="s">
        <v>1215</v>
      </c>
      <c r="B597" s="287" t="s">
        <v>257</v>
      </c>
      <c r="C597" s="291"/>
      <c r="D597" s="291"/>
      <c r="E597" s="291"/>
      <c r="F597" s="291"/>
      <c r="G597" s="291"/>
    </row>
    <row r="598" spans="1:7" x14ac:dyDescent="0.3">
      <c r="A598" s="287" t="s">
        <v>1216</v>
      </c>
      <c r="B598" s="287" t="s">
        <v>588</v>
      </c>
      <c r="C598" s="291"/>
      <c r="D598" s="291"/>
      <c r="E598" s="291"/>
      <c r="F598" s="291"/>
      <c r="G598" s="291"/>
    </row>
    <row r="599" spans="1:7" x14ac:dyDescent="0.3">
      <c r="A599" s="287" t="s">
        <v>1217</v>
      </c>
      <c r="B599" s="287" t="s">
        <v>812</v>
      </c>
      <c r="C599" s="291"/>
      <c r="D599" s="291"/>
      <c r="E599" s="291"/>
      <c r="F599" s="291"/>
      <c r="G599" s="291"/>
    </row>
    <row r="600" spans="1:7" x14ac:dyDescent="0.3">
      <c r="A600" s="287" t="s">
        <v>1218</v>
      </c>
      <c r="B600" s="287" t="s">
        <v>592</v>
      </c>
      <c r="C600" s="291"/>
      <c r="D600" s="291"/>
      <c r="E600" s="291"/>
      <c r="F600" s="291"/>
      <c r="G600" s="291"/>
    </row>
    <row r="601" spans="1:7" x14ac:dyDescent="0.3">
      <c r="A601" s="287" t="s">
        <v>1219</v>
      </c>
      <c r="B601" s="287" t="s">
        <v>44</v>
      </c>
      <c r="C601" s="291"/>
      <c r="D601" s="291"/>
      <c r="E601" s="291"/>
      <c r="F601" s="291"/>
      <c r="G601" s="291"/>
    </row>
    <row r="602" spans="1:7" x14ac:dyDescent="0.3">
      <c r="A602" s="287" t="s">
        <v>1220</v>
      </c>
      <c r="B602" s="287" t="s">
        <v>1221</v>
      </c>
      <c r="C602" s="291"/>
      <c r="D602" s="291"/>
      <c r="E602" s="291"/>
      <c r="F602" s="291"/>
      <c r="G602" s="291"/>
    </row>
    <row r="603" spans="1:7" x14ac:dyDescent="0.3">
      <c r="A603" s="287" t="s">
        <v>1222</v>
      </c>
      <c r="B603" s="287" t="s">
        <v>914</v>
      </c>
      <c r="C603" s="291"/>
      <c r="D603" s="291"/>
      <c r="E603" s="291"/>
      <c r="F603" s="291"/>
      <c r="G603" s="291"/>
    </row>
    <row r="604" spans="1:7" x14ac:dyDescent="0.3">
      <c r="A604" s="287" t="s">
        <v>1223</v>
      </c>
      <c r="B604" s="287" t="s">
        <v>713</v>
      </c>
      <c r="C604" s="291"/>
      <c r="D604" s="291"/>
      <c r="E604" s="291"/>
      <c r="F604" s="291"/>
      <c r="G604" s="291"/>
    </row>
    <row r="605" spans="1:7" x14ac:dyDescent="0.3">
      <c r="A605" s="287" t="s">
        <v>1224</v>
      </c>
      <c r="B605" s="287" t="s">
        <v>252</v>
      </c>
      <c r="C605" s="291"/>
      <c r="D605" s="291"/>
      <c r="E605" s="291"/>
      <c r="F605" s="291"/>
      <c r="G605" s="291"/>
    </row>
    <row r="606" spans="1:7" x14ac:dyDescent="0.3">
      <c r="A606" s="287" t="s">
        <v>1226</v>
      </c>
      <c r="B606" s="287" t="s">
        <v>1227</v>
      </c>
      <c r="C606" s="291"/>
      <c r="D606" s="291"/>
      <c r="E606" s="291"/>
      <c r="F606" s="291"/>
      <c r="G606" s="291"/>
    </row>
    <row r="607" spans="1:7" x14ac:dyDescent="0.3">
      <c r="A607" s="287" t="s">
        <v>1228</v>
      </c>
      <c r="B607" s="287" t="s">
        <v>183</v>
      </c>
      <c r="C607" s="291"/>
      <c r="D607" s="291"/>
      <c r="E607" s="291"/>
      <c r="F607" s="291"/>
      <c r="G607" s="291"/>
    </row>
    <row r="608" spans="1:7" x14ac:dyDescent="0.3">
      <c r="A608" s="287" t="s">
        <v>1229</v>
      </c>
      <c r="B608" s="287" t="s">
        <v>1227</v>
      </c>
      <c r="C608" s="291"/>
      <c r="D608" s="291"/>
      <c r="E608" s="291"/>
      <c r="F608" s="291"/>
      <c r="G608" s="291"/>
    </row>
    <row r="609" spans="1:7" x14ac:dyDescent="0.3">
      <c r="A609" s="287" t="s">
        <v>1230</v>
      </c>
      <c r="B609" s="287" t="s">
        <v>55</v>
      </c>
      <c r="C609" s="291"/>
      <c r="D609" s="291"/>
      <c r="E609" s="291"/>
      <c r="F609" s="291"/>
      <c r="G609" s="291"/>
    </row>
    <row r="610" spans="1:7" x14ac:dyDescent="0.3">
      <c r="A610" s="287" t="s">
        <v>1231</v>
      </c>
      <c r="B610" s="287" t="s">
        <v>575</v>
      </c>
      <c r="C610" s="291"/>
      <c r="D610" s="291"/>
      <c r="E610" s="291"/>
      <c r="F610" s="291"/>
      <c r="G610" s="291"/>
    </row>
    <row r="611" spans="1:7" x14ac:dyDescent="0.3">
      <c r="A611" s="287" t="s">
        <v>1232</v>
      </c>
      <c r="B611" s="287" t="s">
        <v>1233</v>
      </c>
      <c r="C611" s="291"/>
      <c r="D611" s="291"/>
      <c r="E611" s="291"/>
      <c r="F611" s="291"/>
      <c r="G611" s="291"/>
    </row>
    <row r="612" spans="1:7" x14ac:dyDescent="0.3">
      <c r="A612" s="287" t="s">
        <v>1234</v>
      </c>
      <c r="B612" s="287" t="s">
        <v>1227</v>
      </c>
      <c r="C612" s="291"/>
      <c r="D612" s="291"/>
      <c r="E612" s="291"/>
      <c r="F612" s="291"/>
      <c r="G612" s="291"/>
    </row>
    <row r="613" spans="1:7" x14ac:dyDescent="0.3">
      <c r="A613" s="287" t="s">
        <v>1235</v>
      </c>
      <c r="B613" s="287" t="s">
        <v>183</v>
      </c>
      <c r="C613" s="291"/>
      <c r="D613" s="291"/>
      <c r="E613" s="291"/>
      <c r="F613" s="291"/>
      <c r="G613" s="291"/>
    </row>
    <row r="614" spans="1:7" x14ac:dyDescent="0.3">
      <c r="A614" s="287" t="s">
        <v>1236</v>
      </c>
      <c r="B614" s="287" t="s">
        <v>575</v>
      </c>
      <c r="C614" s="291"/>
      <c r="D614" s="291"/>
      <c r="E614" s="291"/>
      <c r="F614" s="291"/>
      <c r="G614" s="291"/>
    </row>
    <row r="615" spans="1:7" x14ac:dyDescent="0.3">
      <c r="A615" s="287" t="s">
        <v>1237</v>
      </c>
      <c r="B615" s="287" t="s">
        <v>183</v>
      </c>
      <c r="C615" s="291"/>
      <c r="D615" s="291"/>
      <c r="E615" s="291"/>
      <c r="F615" s="291"/>
      <c r="G615" s="291"/>
    </row>
    <row r="616" spans="1:7" x14ac:dyDescent="0.3">
      <c r="A616" s="287" t="s">
        <v>1238</v>
      </c>
      <c r="B616" s="287" t="s">
        <v>183</v>
      </c>
      <c r="C616" s="291"/>
      <c r="D616" s="291"/>
      <c r="E616" s="291"/>
      <c r="F616" s="291"/>
      <c r="G616" s="291"/>
    </row>
    <row r="617" spans="1:7" x14ac:dyDescent="0.3">
      <c r="A617" s="287" t="s">
        <v>1239</v>
      </c>
      <c r="B617" s="287" t="s">
        <v>1227</v>
      </c>
      <c r="C617" s="291"/>
      <c r="D617" s="291"/>
      <c r="E617" s="291"/>
      <c r="F617" s="291"/>
      <c r="G617" s="291"/>
    </row>
    <row r="618" spans="1:7" x14ac:dyDescent="0.3">
      <c r="A618" s="287" t="s">
        <v>1240</v>
      </c>
      <c r="B618" s="287" t="s">
        <v>183</v>
      </c>
      <c r="C618" s="291"/>
      <c r="D618" s="291"/>
      <c r="E618" s="291"/>
      <c r="F618" s="291"/>
      <c r="G618" s="291"/>
    </row>
    <row r="619" spans="1:7" x14ac:dyDescent="0.3">
      <c r="A619" s="287" t="s">
        <v>1241</v>
      </c>
      <c r="B619" s="287" t="s">
        <v>1242</v>
      </c>
      <c r="C619" s="291"/>
      <c r="D619" s="291"/>
      <c r="E619" s="291"/>
      <c r="F619" s="291"/>
      <c r="G619" s="291"/>
    </row>
    <row r="620" spans="1:7" x14ac:dyDescent="0.3">
      <c r="A620" s="287" t="s">
        <v>1243</v>
      </c>
      <c r="B620" s="287" t="s">
        <v>1244</v>
      </c>
      <c r="C620" s="291"/>
      <c r="D620" s="291"/>
      <c r="E620" s="291"/>
      <c r="F620" s="291"/>
      <c r="G620" s="291"/>
    </row>
    <row r="621" spans="1:7" x14ac:dyDescent="0.3">
      <c r="A621" s="287" t="s">
        <v>1245</v>
      </c>
      <c r="B621" s="287" t="s">
        <v>1246</v>
      </c>
      <c r="C621" s="291"/>
      <c r="D621" s="291"/>
      <c r="E621" s="291"/>
      <c r="F621" s="291"/>
      <c r="G621" s="291"/>
    </row>
    <row r="622" spans="1:7" x14ac:dyDescent="0.3">
      <c r="A622" s="287" t="s">
        <v>1247</v>
      </c>
      <c r="B622" s="287" t="s">
        <v>575</v>
      </c>
      <c r="C622" s="291"/>
      <c r="D622" s="291"/>
      <c r="E622" s="291"/>
      <c r="F622" s="291"/>
      <c r="G622" s="291"/>
    </row>
    <row r="623" spans="1:7" x14ac:dyDescent="0.3">
      <c r="A623" s="287" t="s">
        <v>1248</v>
      </c>
      <c r="B623" s="287" t="s">
        <v>1249</v>
      </c>
      <c r="C623" s="291"/>
      <c r="D623" s="291"/>
      <c r="E623" s="291"/>
      <c r="F623" s="291"/>
      <c r="G623" s="291"/>
    </row>
    <row r="624" spans="1:7" x14ac:dyDescent="0.3">
      <c r="A624" s="287" t="s">
        <v>1250</v>
      </c>
      <c r="B624" s="287" t="s">
        <v>1242</v>
      </c>
      <c r="C624" s="291"/>
      <c r="D624" s="291"/>
      <c r="E624" s="291"/>
      <c r="F624" s="291"/>
      <c r="G624" s="291"/>
    </row>
    <row r="625" spans="1:7" x14ac:dyDescent="0.3">
      <c r="A625" s="287" t="s">
        <v>1251</v>
      </c>
      <c r="B625" s="287" t="s">
        <v>1227</v>
      </c>
      <c r="C625" s="291"/>
      <c r="D625" s="291"/>
      <c r="E625" s="291"/>
      <c r="F625" s="291"/>
      <c r="G625" s="291"/>
    </row>
    <row r="626" spans="1:7" x14ac:dyDescent="0.3">
      <c r="A626" s="287" t="s">
        <v>1252</v>
      </c>
      <c r="B626" s="287" t="s">
        <v>183</v>
      </c>
      <c r="C626" s="291"/>
      <c r="D626" s="291"/>
      <c r="E626" s="291"/>
      <c r="F626" s="291"/>
      <c r="G626" s="291"/>
    </row>
    <row r="627" spans="1:7" x14ac:dyDescent="0.3">
      <c r="A627" s="287" t="s">
        <v>1253</v>
      </c>
      <c r="B627" s="287" t="s">
        <v>616</v>
      </c>
      <c r="C627" s="291"/>
      <c r="D627" s="291"/>
      <c r="E627" s="291"/>
      <c r="F627" s="291"/>
      <c r="G627" s="291"/>
    </row>
    <row r="628" spans="1:7" x14ac:dyDescent="0.3">
      <c r="A628" s="287" t="s">
        <v>1254</v>
      </c>
      <c r="B628" s="287" t="s">
        <v>1242</v>
      </c>
      <c r="C628" s="291"/>
      <c r="D628" s="291"/>
      <c r="E628" s="291"/>
      <c r="F628" s="291"/>
      <c r="G628" s="291"/>
    </row>
    <row r="629" spans="1:7" x14ac:dyDescent="0.3">
      <c r="A629" s="287" t="s">
        <v>1255</v>
      </c>
      <c r="B629" s="287" t="s">
        <v>1256</v>
      </c>
      <c r="C629" s="291"/>
      <c r="D629" s="291"/>
      <c r="E629" s="291"/>
      <c r="F629" s="291"/>
      <c r="G629" s="291"/>
    </row>
    <row r="630" spans="1:7" x14ac:dyDescent="0.3">
      <c r="A630" s="287" t="s">
        <v>1257</v>
      </c>
      <c r="B630" s="287" t="s">
        <v>183</v>
      </c>
      <c r="C630" s="291"/>
      <c r="D630" s="291"/>
      <c r="E630" s="291"/>
      <c r="F630" s="291"/>
      <c r="G630" s="291"/>
    </row>
    <row r="631" spans="1:7" x14ac:dyDescent="0.3">
      <c r="A631" s="287" t="s">
        <v>1258</v>
      </c>
      <c r="B631" s="287" t="s">
        <v>616</v>
      </c>
      <c r="C631" s="291"/>
      <c r="D631" s="291"/>
      <c r="E631" s="291"/>
      <c r="F631" s="291"/>
      <c r="G631" s="291"/>
    </row>
    <row r="632" spans="1:7" x14ac:dyDescent="0.3">
      <c r="A632" s="287" t="s">
        <v>1259</v>
      </c>
      <c r="B632" s="287" t="s">
        <v>1242</v>
      </c>
      <c r="C632" s="291"/>
      <c r="D632" s="291"/>
      <c r="E632" s="291"/>
      <c r="F632" s="291"/>
      <c r="G632" s="291"/>
    </row>
    <row r="633" spans="1:7" x14ac:dyDescent="0.3">
      <c r="A633" s="287" t="s">
        <v>1260</v>
      </c>
      <c r="B633" s="287" t="s">
        <v>1256</v>
      </c>
      <c r="C633" s="291"/>
      <c r="D633" s="291"/>
      <c r="E633" s="291"/>
      <c r="F633" s="291"/>
      <c r="G633" s="291"/>
    </row>
    <row r="634" spans="1:7" x14ac:dyDescent="0.3">
      <c r="A634" s="287" t="s">
        <v>1261</v>
      </c>
      <c r="B634" s="287" t="s">
        <v>183</v>
      </c>
      <c r="C634" s="291"/>
      <c r="D634" s="291"/>
      <c r="E634" s="291"/>
      <c r="F634" s="291"/>
      <c r="G634" s="291"/>
    </row>
    <row r="635" spans="1:7" x14ac:dyDescent="0.3">
      <c r="A635" s="287" t="s">
        <v>1262</v>
      </c>
      <c r="B635" s="287" t="s">
        <v>183</v>
      </c>
      <c r="C635" s="291"/>
      <c r="D635" s="291"/>
      <c r="E635" s="291"/>
      <c r="F635" s="291"/>
      <c r="G635" s="291"/>
    </row>
    <row r="636" spans="1:7" x14ac:dyDescent="0.3">
      <c r="A636" s="287" t="s">
        <v>1263</v>
      </c>
      <c r="B636" s="287" t="s">
        <v>575</v>
      </c>
      <c r="C636" s="291"/>
      <c r="D636" s="291"/>
      <c r="E636" s="291"/>
      <c r="F636" s="291"/>
      <c r="G636" s="291"/>
    </row>
    <row r="637" spans="1:7" x14ac:dyDescent="0.3">
      <c r="A637" s="287" t="s">
        <v>1264</v>
      </c>
      <c r="B637" s="287" t="s">
        <v>1227</v>
      </c>
      <c r="C637" s="291"/>
      <c r="D637" s="291"/>
      <c r="E637" s="291"/>
      <c r="F637" s="291"/>
      <c r="G637" s="291"/>
    </row>
    <row r="638" spans="1:7" x14ac:dyDescent="0.3">
      <c r="A638" s="287" t="s">
        <v>1265</v>
      </c>
      <c r="B638" s="287" t="s">
        <v>1266</v>
      </c>
      <c r="C638" s="291"/>
      <c r="D638" s="291"/>
      <c r="E638" s="291"/>
      <c r="F638" s="291"/>
      <c r="G638" s="291"/>
    </row>
    <row r="639" spans="1:7" x14ac:dyDescent="0.3">
      <c r="A639" s="287" t="s">
        <v>1267</v>
      </c>
      <c r="B639" s="287" t="s">
        <v>183</v>
      </c>
      <c r="C639" s="291"/>
      <c r="D639" s="291"/>
      <c r="E639" s="291"/>
      <c r="F639" s="291"/>
      <c r="G639" s="291"/>
    </row>
    <row r="640" spans="1:7" x14ac:dyDescent="0.3">
      <c r="A640" s="287" t="s">
        <v>1268</v>
      </c>
      <c r="B640" s="287" t="s">
        <v>575</v>
      </c>
      <c r="C640" s="291"/>
      <c r="D640" s="291"/>
      <c r="E640" s="291"/>
      <c r="F640" s="291"/>
      <c r="G640" s="291"/>
    </row>
    <row r="641" spans="1:7" x14ac:dyDescent="0.3">
      <c r="A641" s="287" t="s">
        <v>1269</v>
      </c>
      <c r="B641" s="287" t="s">
        <v>183</v>
      </c>
      <c r="C641" s="291"/>
      <c r="D641" s="291"/>
      <c r="E641" s="291"/>
      <c r="F641" s="291"/>
      <c r="G641" s="291"/>
    </row>
    <row r="642" spans="1:7" x14ac:dyDescent="0.3">
      <c r="A642" s="287" t="s">
        <v>1270</v>
      </c>
      <c r="B642" s="287" t="s">
        <v>575</v>
      </c>
      <c r="C642" s="291"/>
      <c r="D642" s="291"/>
      <c r="E642" s="291"/>
      <c r="F642" s="291"/>
      <c r="G642" s="291"/>
    </row>
    <row r="643" spans="1:7" x14ac:dyDescent="0.3">
      <c r="A643" s="287" t="s">
        <v>1271</v>
      </c>
      <c r="B643" s="287" t="s">
        <v>1272</v>
      </c>
      <c r="C643" s="291"/>
      <c r="D643" s="291"/>
      <c r="E643" s="291"/>
      <c r="F643" s="291"/>
      <c r="G643" s="291"/>
    </row>
    <row r="644" spans="1:7" x14ac:dyDescent="0.3">
      <c r="A644" s="287" t="s">
        <v>1273</v>
      </c>
      <c r="B644" s="287" t="s">
        <v>183</v>
      </c>
      <c r="C644" s="291"/>
      <c r="D644" s="291"/>
      <c r="E644" s="291"/>
      <c r="F644" s="291"/>
      <c r="G644" s="291"/>
    </row>
    <row r="645" spans="1:7" x14ac:dyDescent="0.3">
      <c r="A645" s="287" t="s">
        <v>1274</v>
      </c>
      <c r="B645" s="287" t="s">
        <v>575</v>
      </c>
      <c r="C645" s="291"/>
      <c r="D645" s="291"/>
      <c r="E645" s="291"/>
      <c r="F645" s="291"/>
      <c r="G645" s="291"/>
    </row>
    <row r="646" spans="1:7" x14ac:dyDescent="0.3">
      <c r="A646" s="287" t="s">
        <v>1275</v>
      </c>
      <c r="B646" s="287" t="s">
        <v>575</v>
      </c>
      <c r="C646" s="291"/>
      <c r="D646" s="291"/>
      <c r="E646" s="291"/>
      <c r="F646" s="291"/>
      <c r="G646" s="291"/>
    </row>
    <row r="647" spans="1:7" x14ac:dyDescent="0.3">
      <c r="A647" s="287" t="s">
        <v>1276</v>
      </c>
      <c r="B647" s="287" t="s">
        <v>1242</v>
      </c>
      <c r="C647" s="291"/>
      <c r="D647" s="291"/>
      <c r="E647" s="291"/>
      <c r="F647" s="291"/>
      <c r="G647" s="291"/>
    </row>
    <row r="648" spans="1:7" x14ac:dyDescent="0.3">
      <c r="A648" s="287" t="s">
        <v>1277</v>
      </c>
      <c r="B648" s="287" t="s">
        <v>575</v>
      </c>
      <c r="C648" s="291"/>
      <c r="D648" s="291"/>
      <c r="E648" s="291"/>
      <c r="F648" s="291"/>
      <c r="G648" s="291"/>
    </row>
    <row r="649" spans="1:7" x14ac:dyDescent="0.3">
      <c r="A649" s="287" t="s">
        <v>1278</v>
      </c>
      <c r="B649" s="287" t="s">
        <v>1279</v>
      </c>
      <c r="C649" s="291"/>
      <c r="D649" s="291"/>
      <c r="E649" s="291"/>
      <c r="F649" s="291"/>
      <c r="G649" s="291"/>
    </row>
    <row r="650" spans="1:7" x14ac:dyDescent="0.3">
      <c r="A650" s="287" t="s">
        <v>1280</v>
      </c>
      <c r="B650" s="287" t="s">
        <v>575</v>
      </c>
      <c r="C650" s="291"/>
      <c r="D650" s="291"/>
      <c r="E650" s="291"/>
      <c r="F650" s="291"/>
      <c r="G650" s="291"/>
    </row>
    <row r="651" spans="1:7" x14ac:dyDescent="0.3">
      <c r="A651" s="287" t="s">
        <v>1281</v>
      </c>
      <c r="B651" s="287" t="s">
        <v>575</v>
      </c>
      <c r="C651" s="291"/>
      <c r="D651" s="291"/>
      <c r="E651" s="291"/>
      <c r="F651" s="291"/>
      <c r="G651" s="291"/>
    </row>
    <row r="652" spans="1:7" x14ac:dyDescent="0.3">
      <c r="A652" s="287" t="s">
        <v>1282</v>
      </c>
      <c r="B652" s="287" t="s">
        <v>1283</v>
      </c>
      <c r="C652" s="292"/>
      <c r="D652" s="292"/>
      <c r="E652" s="292"/>
      <c r="F652" s="292"/>
      <c r="G652" s="292"/>
    </row>
    <row r="653" spans="1:7" x14ac:dyDescent="0.3">
      <c r="A653" s="287" t="s">
        <v>1284</v>
      </c>
      <c r="B653" s="293"/>
      <c r="C653" s="291"/>
      <c r="D653" s="291"/>
      <c r="E653" s="291"/>
      <c r="F653" s="291"/>
      <c r="G653" s="291"/>
    </row>
    <row r="654" spans="1:7" x14ac:dyDescent="0.3">
      <c r="A654" s="240"/>
      <c r="B654" s="244"/>
      <c r="C654" s="245"/>
      <c r="D654" s="245"/>
      <c r="E654" s="245"/>
      <c r="F654" s="245"/>
      <c r="G654" s="245"/>
    </row>
    <row r="655" spans="1:7" x14ac:dyDescent="0.3">
      <c r="A655" s="287" t="s">
        <v>975</v>
      </c>
      <c r="B655" s="293"/>
      <c r="C655" s="291"/>
      <c r="D655" s="291"/>
      <c r="E655" s="291"/>
      <c r="F655" s="291"/>
      <c r="G655" s="291"/>
    </row>
    <row r="656" spans="1:7" x14ac:dyDescent="0.3">
      <c r="A656" s="287" t="s">
        <v>976</v>
      </c>
      <c r="B656" s="293"/>
      <c r="C656" s="292"/>
      <c r="D656" s="292"/>
      <c r="E656" s="292"/>
      <c r="F656" s="292"/>
      <c r="G656" s="292"/>
    </row>
    <row r="657" spans="1:7" x14ac:dyDescent="0.3">
      <c r="A657" s="287" t="s">
        <v>977</v>
      </c>
      <c r="B657" s="293"/>
      <c r="C657" s="291"/>
      <c r="D657" s="291"/>
      <c r="E657" s="291"/>
      <c r="F657" s="291"/>
      <c r="G657" s="291"/>
    </row>
    <row r="658" spans="1:7" x14ac:dyDescent="0.3">
      <c r="A658" s="240"/>
    </row>
    <row r="659" spans="1:7" x14ac:dyDescent="0.3">
      <c r="A659" s="287" t="s">
        <v>372</v>
      </c>
      <c r="B659" s="286"/>
      <c r="C659" s="286"/>
      <c r="D659" s="286"/>
      <c r="E659" s="286"/>
      <c r="F659" s="286"/>
      <c r="G659" s="286"/>
    </row>
    <row r="660" spans="1:7" x14ac:dyDescent="0.3">
      <c r="A660" s="287" t="s">
        <v>1285</v>
      </c>
      <c r="B660" s="287" t="s">
        <v>43</v>
      </c>
      <c r="C660" s="291"/>
      <c r="D660" s="291"/>
      <c r="E660" s="291"/>
      <c r="F660" s="291"/>
      <c r="G660" s="291"/>
    </row>
    <row r="661" spans="1:7" x14ac:dyDescent="0.3">
      <c r="A661" s="287" t="s">
        <v>1286</v>
      </c>
      <c r="B661" s="287" t="s">
        <v>49</v>
      </c>
      <c r="C661" s="291"/>
      <c r="D661" s="291"/>
      <c r="E661" s="291"/>
      <c r="F661" s="291"/>
      <c r="G661" s="291"/>
    </row>
    <row r="662" spans="1:7" x14ac:dyDescent="0.3">
      <c r="A662" s="287" t="s">
        <v>1287</v>
      </c>
      <c r="B662" s="287" t="s">
        <v>1288</v>
      </c>
      <c r="C662" s="291"/>
      <c r="D662" s="291"/>
      <c r="E662" s="291"/>
      <c r="F662" s="291"/>
      <c r="G662" s="291"/>
    </row>
    <row r="663" spans="1:7" x14ac:dyDescent="0.3">
      <c r="A663" s="287" t="s">
        <v>1289</v>
      </c>
      <c r="B663" s="287" t="s">
        <v>44</v>
      </c>
      <c r="C663" s="291"/>
      <c r="D663" s="291"/>
      <c r="E663" s="291"/>
      <c r="F663" s="291"/>
      <c r="G663" s="291"/>
    </row>
    <row r="664" spans="1:7" x14ac:dyDescent="0.3">
      <c r="A664" s="287" t="s">
        <v>1290</v>
      </c>
      <c r="B664" s="287" t="s">
        <v>244</v>
      </c>
      <c r="C664" s="291"/>
      <c r="D664" s="291"/>
      <c r="E664" s="291"/>
      <c r="F664" s="291"/>
      <c r="G664" s="291"/>
    </row>
    <row r="665" spans="1:7" x14ac:dyDescent="0.3">
      <c r="A665" s="287" t="s">
        <v>1291</v>
      </c>
      <c r="B665" s="287" t="s">
        <v>1227</v>
      </c>
      <c r="C665" s="291"/>
      <c r="D665" s="291"/>
      <c r="E665" s="291"/>
      <c r="F665" s="291"/>
      <c r="G665" s="291"/>
    </row>
    <row r="666" spans="1:7" x14ac:dyDescent="0.3">
      <c r="A666" s="287" t="s">
        <v>1292</v>
      </c>
      <c r="B666" s="287" t="s">
        <v>183</v>
      </c>
      <c r="C666" s="291"/>
      <c r="D666" s="291"/>
      <c r="E666" s="291"/>
      <c r="F666" s="291"/>
      <c r="G666" s="291"/>
    </row>
    <row r="667" spans="1:7" x14ac:dyDescent="0.3">
      <c r="A667" s="287" t="s">
        <v>1293</v>
      </c>
      <c r="B667" s="287" t="s">
        <v>180</v>
      </c>
      <c r="C667" s="291"/>
      <c r="D667" s="291"/>
      <c r="E667" s="291"/>
      <c r="F667" s="291"/>
      <c r="G667" s="291"/>
    </row>
    <row r="668" spans="1:7" x14ac:dyDescent="0.3">
      <c r="A668" s="287" t="s">
        <v>1294</v>
      </c>
      <c r="B668" s="287" t="s">
        <v>181</v>
      </c>
      <c r="C668" s="291"/>
      <c r="D668" s="291"/>
      <c r="E668" s="291"/>
      <c r="F668" s="291"/>
      <c r="G668" s="291"/>
    </row>
    <row r="669" spans="1:7" x14ac:dyDescent="0.3">
      <c r="A669" s="287" t="s">
        <v>1295</v>
      </c>
      <c r="B669" s="287" t="s">
        <v>582</v>
      </c>
      <c r="C669" s="291"/>
      <c r="D669" s="291"/>
      <c r="E669" s="291"/>
      <c r="F669" s="291"/>
      <c r="G669" s="291"/>
    </row>
    <row r="670" spans="1:7" x14ac:dyDescent="0.3">
      <c r="A670" s="287" t="s">
        <v>1296</v>
      </c>
      <c r="B670" s="287" t="s">
        <v>259</v>
      </c>
      <c r="C670" s="291"/>
      <c r="D670" s="291"/>
      <c r="E670" s="291"/>
      <c r="F670" s="291"/>
      <c r="G670" s="291"/>
    </row>
    <row r="671" spans="1:7" x14ac:dyDescent="0.3">
      <c r="A671" s="287" t="s">
        <v>1297</v>
      </c>
      <c r="B671" s="287" t="s">
        <v>53</v>
      </c>
      <c r="C671" s="291"/>
      <c r="D671" s="291"/>
      <c r="E671" s="291"/>
      <c r="F671" s="291"/>
      <c r="G671" s="291"/>
    </row>
    <row r="672" spans="1:7" x14ac:dyDescent="0.3">
      <c r="A672" s="287" t="s">
        <v>1298</v>
      </c>
      <c r="B672" s="287" t="s">
        <v>257</v>
      </c>
      <c r="C672" s="291"/>
      <c r="D672" s="291"/>
      <c r="E672" s="291"/>
      <c r="F672" s="291"/>
      <c r="G672" s="291"/>
    </row>
    <row r="673" spans="1:7" x14ac:dyDescent="0.3">
      <c r="A673" s="287" t="s">
        <v>1299</v>
      </c>
      <c r="B673" s="287" t="s">
        <v>54</v>
      </c>
      <c r="C673" s="291"/>
      <c r="D673" s="291"/>
      <c r="E673" s="291"/>
      <c r="F673" s="291"/>
      <c r="G673" s="291"/>
    </row>
    <row r="674" spans="1:7" x14ac:dyDescent="0.3">
      <c r="A674" s="287" t="s">
        <v>1300</v>
      </c>
      <c r="B674" s="287" t="s">
        <v>590</v>
      </c>
      <c r="C674" s="291"/>
      <c r="D674" s="291"/>
      <c r="E674" s="291"/>
      <c r="F674" s="291"/>
      <c r="G674" s="291"/>
    </row>
    <row r="675" spans="1:7" x14ac:dyDescent="0.3">
      <c r="A675" s="287" t="s">
        <v>1301</v>
      </c>
      <c r="B675" s="287" t="s">
        <v>592</v>
      </c>
      <c r="C675" s="291"/>
      <c r="D675" s="291"/>
      <c r="E675" s="291"/>
      <c r="F675" s="291"/>
      <c r="G675" s="291"/>
    </row>
    <row r="676" spans="1:7" x14ac:dyDescent="0.3">
      <c r="A676" s="287" t="s">
        <v>1302</v>
      </c>
      <c r="B676" s="287" t="s">
        <v>595</v>
      </c>
      <c r="C676" s="291"/>
      <c r="D676" s="291"/>
      <c r="E676" s="291"/>
      <c r="F676" s="291"/>
      <c r="G676" s="291"/>
    </row>
    <row r="677" spans="1:7" x14ac:dyDescent="0.3">
      <c r="A677" s="287" t="s">
        <v>1303</v>
      </c>
      <c r="B677" s="287" t="s">
        <v>616</v>
      </c>
      <c r="C677" s="291"/>
      <c r="D677" s="291"/>
      <c r="E677" s="291"/>
      <c r="F677" s="291"/>
      <c r="G677" s="291"/>
    </row>
    <row r="678" spans="1:7" x14ac:dyDescent="0.3">
      <c r="A678" s="287" t="s">
        <v>1304</v>
      </c>
      <c r="B678" s="287" t="s">
        <v>682</v>
      </c>
      <c r="C678" s="291"/>
      <c r="D678" s="291"/>
      <c r="E678" s="291"/>
      <c r="F678" s="291"/>
      <c r="G678" s="291"/>
    </row>
    <row r="679" spans="1:7" x14ac:dyDescent="0.3">
      <c r="A679" s="287" t="s">
        <v>1305</v>
      </c>
      <c r="B679" s="287" t="s">
        <v>258</v>
      </c>
      <c r="C679" s="291"/>
      <c r="D679" s="291"/>
      <c r="E679" s="291"/>
      <c r="F679" s="291"/>
      <c r="G679" s="291"/>
    </row>
    <row r="680" spans="1:7" x14ac:dyDescent="0.3">
      <c r="A680" s="287" t="s">
        <v>1306</v>
      </c>
      <c r="B680" s="287" t="s">
        <v>44</v>
      </c>
      <c r="C680" s="291"/>
      <c r="D680" s="291"/>
      <c r="E680" s="291"/>
      <c r="F680" s="291"/>
      <c r="G680" s="291"/>
    </row>
    <row r="681" spans="1:7" x14ac:dyDescent="0.3">
      <c r="A681" s="287" t="s">
        <v>1307</v>
      </c>
      <c r="B681" s="287" t="s">
        <v>685</v>
      </c>
      <c r="C681" s="291"/>
      <c r="D681" s="291"/>
      <c r="E681" s="291"/>
      <c r="F681" s="291"/>
      <c r="G681" s="291"/>
    </row>
    <row r="682" spans="1:7" x14ac:dyDescent="0.3">
      <c r="A682" s="287" t="s">
        <v>1308</v>
      </c>
      <c r="B682" s="287" t="s">
        <v>687</v>
      </c>
      <c r="C682" s="291"/>
      <c r="D682" s="291"/>
      <c r="E682" s="291"/>
      <c r="F682" s="291"/>
      <c r="G682" s="291"/>
    </row>
    <row r="683" spans="1:7" x14ac:dyDescent="0.3">
      <c r="A683" s="287" t="s">
        <v>1309</v>
      </c>
      <c r="B683" s="287" t="s">
        <v>1310</v>
      </c>
      <c r="C683" s="291"/>
      <c r="D683" s="291"/>
      <c r="E683" s="291"/>
      <c r="F683" s="291"/>
      <c r="G683" s="291"/>
    </row>
    <row r="684" spans="1:7" x14ac:dyDescent="0.3">
      <c r="A684" s="287" t="s">
        <v>1311</v>
      </c>
      <c r="B684" s="287" t="s">
        <v>1312</v>
      </c>
      <c r="C684" s="291"/>
      <c r="D684" s="291"/>
      <c r="E684" s="291"/>
      <c r="F684" s="291"/>
      <c r="G684" s="291"/>
    </row>
    <row r="685" spans="1:7" x14ac:dyDescent="0.3">
      <c r="A685" s="287" t="s">
        <v>1313</v>
      </c>
      <c r="B685" s="287" t="s">
        <v>1314</v>
      </c>
      <c r="C685" s="291"/>
      <c r="D685" s="291"/>
      <c r="E685" s="291"/>
      <c r="F685" s="291"/>
      <c r="G685" s="291"/>
    </row>
    <row r="686" spans="1:7" x14ac:dyDescent="0.3">
      <c r="A686" s="287" t="s">
        <v>1315</v>
      </c>
      <c r="B686" s="287" t="s">
        <v>1316</v>
      </c>
      <c r="C686" s="291"/>
      <c r="D686" s="291"/>
      <c r="E686" s="291"/>
      <c r="F686" s="291"/>
      <c r="G686" s="291"/>
    </row>
    <row r="687" spans="1:7" x14ac:dyDescent="0.3">
      <c r="A687" s="287" t="s">
        <v>1317</v>
      </c>
      <c r="B687" s="287" t="s">
        <v>1318</v>
      </c>
      <c r="C687" s="291"/>
      <c r="D687" s="291"/>
      <c r="E687" s="291"/>
      <c r="F687" s="291"/>
      <c r="G687" s="291"/>
    </row>
    <row r="688" spans="1:7" x14ac:dyDescent="0.3">
      <c r="A688" s="287" t="s">
        <v>1319</v>
      </c>
      <c r="B688" s="287" t="s">
        <v>1221</v>
      </c>
      <c r="C688" s="291"/>
      <c r="D688" s="291"/>
      <c r="E688" s="291"/>
      <c r="F688" s="291"/>
      <c r="G688" s="291"/>
    </row>
    <row r="689" spans="1:7" x14ac:dyDescent="0.3">
      <c r="A689" s="287" t="s">
        <v>1320</v>
      </c>
      <c r="B689" s="287" t="s">
        <v>262</v>
      </c>
      <c r="C689" s="291"/>
      <c r="D689" s="291"/>
      <c r="E689" s="291"/>
      <c r="F689" s="291"/>
      <c r="G689" s="291"/>
    </row>
    <row r="690" spans="1:7" x14ac:dyDescent="0.3">
      <c r="A690" s="287" t="s">
        <v>1321</v>
      </c>
      <c r="B690" s="287" t="s">
        <v>697</v>
      </c>
      <c r="C690" s="291"/>
      <c r="D690" s="291"/>
      <c r="E690" s="291"/>
      <c r="F690" s="291"/>
      <c r="G690" s="291"/>
    </row>
    <row r="691" spans="1:7" x14ac:dyDescent="0.3">
      <c r="A691" s="287" t="s">
        <v>1322</v>
      </c>
      <c r="B691" s="287" t="s">
        <v>1323</v>
      </c>
      <c r="C691" s="291"/>
      <c r="D691" s="291"/>
      <c r="E691" s="291"/>
      <c r="F691" s="291"/>
      <c r="G691" s="291"/>
    </row>
    <row r="692" spans="1:7" x14ac:dyDescent="0.3">
      <c r="A692" s="287" t="s">
        <v>1324</v>
      </c>
      <c r="B692" s="287" t="s">
        <v>569</v>
      </c>
      <c r="C692" s="291"/>
      <c r="D692" s="291"/>
      <c r="E692" s="291"/>
      <c r="F692" s="291"/>
      <c r="G692" s="291"/>
    </row>
    <row r="693" spans="1:7" x14ac:dyDescent="0.3">
      <c r="A693" s="287" t="s">
        <v>1325</v>
      </c>
      <c r="B693" s="287" t="s">
        <v>571</v>
      </c>
      <c r="C693" s="291"/>
      <c r="D693" s="291"/>
      <c r="E693" s="291"/>
      <c r="F693" s="291"/>
      <c r="G693" s="291"/>
    </row>
    <row r="694" spans="1:7" x14ac:dyDescent="0.3">
      <c r="A694" s="287" t="s">
        <v>1326</v>
      </c>
      <c r="B694" s="287" t="s">
        <v>605</v>
      </c>
      <c r="C694" s="291"/>
      <c r="D694" s="291"/>
      <c r="E694" s="291"/>
      <c r="F694" s="291"/>
      <c r="G694" s="291"/>
    </row>
    <row r="695" spans="1:7" x14ac:dyDescent="0.3">
      <c r="A695" s="287" t="s">
        <v>1327</v>
      </c>
      <c r="B695" s="287" t="s">
        <v>607</v>
      </c>
      <c r="C695" s="291"/>
      <c r="D695" s="291"/>
      <c r="E695" s="291"/>
      <c r="F695" s="291"/>
      <c r="G695" s="291"/>
    </row>
    <row r="696" spans="1:7" x14ac:dyDescent="0.3">
      <c r="A696" s="287" t="s">
        <v>1328</v>
      </c>
      <c r="B696" s="287" t="s">
        <v>261</v>
      </c>
      <c r="C696" s="291"/>
      <c r="D696" s="291"/>
      <c r="E696" s="291"/>
      <c r="F696" s="291"/>
      <c r="G696" s="291"/>
    </row>
    <row r="697" spans="1:7" x14ac:dyDescent="0.3">
      <c r="A697" s="287" t="s">
        <v>1329</v>
      </c>
      <c r="B697" s="287" t="s">
        <v>330</v>
      </c>
      <c r="C697" s="291"/>
      <c r="D697" s="291"/>
      <c r="E697" s="291"/>
      <c r="F697" s="291"/>
      <c r="G697" s="291"/>
    </row>
    <row r="698" spans="1:7" x14ac:dyDescent="0.3">
      <c r="A698" s="287" t="s">
        <v>1330</v>
      </c>
      <c r="B698" s="287" t="s">
        <v>674</v>
      </c>
      <c r="C698" s="291"/>
      <c r="D698" s="291"/>
      <c r="E698" s="291"/>
      <c r="F698" s="291"/>
      <c r="G698" s="291"/>
    </row>
    <row r="699" spans="1:7" x14ac:dyDescent="0.3">
      <c r="A699" s="287" t="s">
        <v>1331</v>
      </c>
      <c r="B699" s="287" t="s">
        <v>317</v>
      </c>
      <c r="C699" s="291"/>
      <c r="D699" s="291"/>
      <c r="E699" s="291"/>
      <c r="F699" s="291"/>
      <c r="G699" s="291"/>
    </row>
    <row r="700" spans="1:7" x14ac:dyDescent="0.3">
      <c r="A700" s="287" t="s">
        <v>1332</v>
      </c>
      <c r="B700" s="287" t="s">
        <v>1333</v>
      </c>
      <c r="C700" s="291"/>
      <c r="D700" s="291"/>
      <c r="E700" s="291"/>
      <c r="F700" s="291"/>
      <c r="G700" s="291"/>
    </row>
    <row r="701" spans="1:7" x14ac:dyDescent="0.3">
      <c r="A701" s="287" t="s">
        <v>1334</v>
      </c>
      <c r="B701" s="287" t="s">
        <v>573</v>
      </c>
      <c r="C701" s="291"/>
      <c r="D701" s="291"/>
      <c r="E701" s="291"/>
      <c r="F701" s="291"/>
      <c r="G701" s="291"/>
    </row>
    <row r="702" spans="1:7" x14ac:dyDescent="0.3">
      <c r="A702" s="287" t="s">
        <v>1335</v>
      </c>
      <c r="B702" s="287" t="s">
        <v>1336</v>
      </c>
      <c r="C702" s="291"/>
      <c r="D702" s="291"/>
      <c r="E702" s="291"/>
      <c r="F702" s="291"/>
      <c r="G702" s="291"/>
    </row>
    <row r="703" spans="1:7" x14ac:dyDescent="0.3">
      <c r="A703" s="287" t="s">
        <v>1337</v>
      </c>
      <c r="B703" s="287" t="s">
        <v>1338</v>
      </c>
      <c r="C703" s="291"/>
      <c r="D703" s="291"/>
      <c r="E703" s="291"/>
      <c r="F703" s="291"/>
      <c r="G703" s="291"/>
    </row>
    <row r="704" spans="1:7" x14ac:dyDescent="0.3">
      <c r="A704" s="287" t="s">
        <v>1339</v>
      </c>
      <c r="B704" s="287" t="s">
        <v>1340</v>
      </c>
      <c r="C704" s="291"/>
      <c r="D704" s="291"/>
      <c r="E704" s="291"/>
      <c r="F704" s="291"/>
      <c r="G704" s="291"/>
    </row>
    <row r="705" spans="1:7" x14ac:dyDescent="0.3">
      <c r="A705" s="287" t="s">
        <v>1341</v>
      </c>
      <c r="B705" s="287" t="s">
        <v>1342</v>
      </c>
      <c r="C705" s="291"/>
      <c r="D705" s="291"/>
      <c r="E705" s="291"/>
      <c r="F705" s="291"/>
      <c r="G705" s="291"/>
    </row>
    <row r="706" spans="1:7" x14ac:dyDescent="0.3">
      <c r="A706" s="287" t="s">
        <v>1343</v>
      </c>
      <c r="B706" s="287" t="s">
        <v>967</v>
      </c>
      <c r="C706" s="291"/>
      <c r="D706" s="291"/>
      <c r="E706" s="291"/>
      <c r="F706" s="291"/>
      <c r="G706" s="291"/>
    </row>
    <row r="707" spans="1:7" x14ac:dyDescent="0.3">
      <c r="A707" s="287" t="s">
        <v>1344</v>
      </c>
      <c r="B707" s="287" t="s">
        <v>1345</v>
      </c>
      <c r="C707" s="292"/>
      <c r="D707" s="292"/>
      <c r="E707" s="292"/>
      <c r="F707" s="292"/>
      <c r="G707" s="292"/>
    </row>
    <row r="708" spans="1:7" x14ac:dyDescent="0.3">
      <c r="A708" s="287" t="s">
        <v>1346</v>
      </c>
      <c r="B708" s="293"/>
      <c r="C708" s="291"/>
      <c r="D708" s="291"/>
      <c r="E708" s="291"/>
      <c r="F708" s="291"/>
      <c r="G708" s="291"/>
    </row>
    <row r="709" spans="1:7" x14ac:dyDescent="0.3">
      <c r="A709" s="240"/>
      <c r="B709" s="244"/>
      <c r="C709" s="245"/>
      <c r="D709" s="245"/>
      <c r="E709" s="245"/>
      <c r="F709" s="245"/>
      <c r="G709" s="245"/>
    </row>
    <row r="710" spans="1:7" x14ac:dyDescent="0.3">
      <c r="A710" s="287" t="s">
        <v>975</v>
      </c>
      <c r="B710" s="293"/>
      <c r="C710" s="291"/>
      <c r="D710" s="291"/>
      <c r="E710" s="291"/>
      <c r="F710" s="291"/>
      <c r="G710" s="291"/>
    </row>
    <row r="711" spans="1:7" x14ac:dyDescent="0.3">
      <c r="A711" s="287" t="s">
        <v>976</v>
      </c>
      <c r="B711" s="293"/>
      <c r="C711" s="292"/>
      <c r="D711" s="292"/>
      <c r="E711" s="292"/>
      <c r="F711" s="292"/>
      <c r="G711" s="292"/>
    </row>
    <row r="712" spans="1:7" x14ac:dyDescent="0.3">
      <c r="A712" s="287" t="s">
        <v>977</v>
      </c>
      <c r="B712" s="293"/>
      <c r="C712" s="291"/>
      <c r="D712" s="291"/>
      <c r="E712" s="291"/>
      <c r="F712" s="291"/>
      <c r="G712" s="291"/>
    </row>
    <row r="713" spans="1:7" x14ac:dyDescent="0.3">
      <c r="A713" s="240"/>
    </row>
    <row r="714" spans="1:7" x14ac:dyDescent="0.3">
      <c r="A714" s="287" t="s">
        <v>373</v>
      </c>
      <c r="B714" s="286"/>
      <c r="C714" s="286"/>
      <c r="D714" s="286"/>
      <c r="E714" s="286"/>
      <c r="F714" s="286"/>
      <c r="G714" s="286"/>
    </row>
    <row r="715" spans="1:7" x14ac:dyDescent="0.3">
      <c r="A715" s="287" t="s">
        <v>1347</v>
      </c>
      <c r="B715" s="287" t="s">
        <v>1074</v>
      </c>
      <c r="C715" s="291"/>
      <c r="D715" s="291"/>
      <c r="E715" s="291"/>
      <c r="F715" s="291"/>
      <c r="G715" s="291"/>
    </row>
    <row r="716" spans="1:7" x14ac:dyDescent="0.3">
      <c r="A716" s="287" t="s">
        <v>1348</v>
      </c>
      <c r="B716" s="287" t="s">
        <v>1349</v>
      </c>
      <c r="C716" s="292"/>
      <c r="D716" s="292"/>
      <c r="E716" s="292"/>
      <c r="F716" s="292"/>
      <c r="G716" s="292"/>
    </row>
    <row r="717" spans="1:7" x14ac:dyDescent="0.3">
      <c r="A717" s="287" t="s">
        <v>1350</v>
      </c>
      <c r="B717" s="293"/>
      <c r="C717" s="291"/>
      <c r="D717" s="291"/>
      <c r="E717" s="291"/>
      <c r="F717" s="291"/>
      <c r="G717" s="291"/>
    </row>
    <row r="718" spans="1:7" x14ac:dyDescent="0.3">
      <c r="A718" s="240"/>
      <c r="B718" s="244"/>
      <c r="C718" s="245"/>
      <c r="D718" s="245"/>
      <c r="E718" s="245"/>
      <c r="F718" s="245"/>
      <c r="G718" s="245"/>
    </row>
    <row r="719" spans="1:7" x14ac:dyDescent="0.3">
      <c r="A719" s="287" t="s">
        <v>975</v>
      </c>
      <c r="B719" s="293"/>
      <c r="C719" s="291"/>
      <c r="D719" s="291"/>
      <c r="E719" s="291"/>
      <c r="F719" s="291"/>
      <c r="G719" s="291"/>
    </row>
    <row r="720" spans="1:7" x14ac:dyDescent="0.3">
      <c r="A720" s="287" t="s">
        <v>976</v>
      </c>
      <c r="B720" s="293"/>
      <c r="C720" s="292"/>
      <c r="D720" s="292"/>
      <c r="E720" s="292"/>
      <c r="F720" s="292"/>
      <c r="G720" s="292"/>
    </row>
    <row r="721" spans="1:7" x14ac:dyDescent="0.3">
      <c r="A721" s="287" t="s">
        <v>977</v>
      </c>
      <c r="B721" s="293"/>
      <c r="C721" s="291"/>
      <c r="D721" s="291"/>
      <c r="E721" s="291"/>
      <c r="F721" s="291"/>
      <c r="G721" s="291"/>
    </row>
    <row r="722" spans="1:7" x14ac:dyDescent="0.3">
      <c r="A722" s="240"/>
      <c r="B722" s="244"/>
      <c r="C722" s="245"/>
      <c r="D722" s="245"/>
      <c r="E722" s="245"/>
      <c r="F722" s="245"/>
      <c r="G722" s="245"/>
    </row>
    <row r="723" spans="1:7" x14ac:dyDescent="0.3">
      <c r="A723" s="287" t="s">
        <v>374</v>
      </c>
      <c r="B723" s="286"/>
      <c r="C723" s="286"/>
      <c r="D723" s="286"/>
      <c r="E723" s="286"/>
      <c r="F723" s="286"/>
      <c r="G723" s="286"/>
    </row>
    <row r="724" spans="1:7" x14ac:dyDescent="0.3">
      <c r="A724" s="287" t="s">
        <v>1351</v>
      </c>
      <c r="B724" s="287" t="s">
        <v>240</v>
      </c>
      <c r="C724" s="291"/>
      <c r="D724" s="291"/>
      <c r="E724" s="291"/>
      <c r="F724" s="291"/>
      <c r="G724" s="291"/>
    </row>
    <row r="725" spans="1:7" x14ac:dyDescent="0.3">
      <c r="A725" s="287" t="s">
        <v>1352</v>
      </c>
      <c r="B725" s="287" t="s">
        <v>242</v>
      </c>
      <c r="C725" s="291"/>
      <c r="D725" s="291"/>
      <c r="E725" s="291"/>
      <c r="F725" s="291"/>
      <c r="G725" s="291"/>
    </row>
    <row r="726" spans="1:7" x14ac:dyDescent="0.3">
      <c r="A726" s="287" t="s">
        <v>1353</v>
      </c>
      <c r="B726" s="287" t="s">
        <v>243</v>
      </c>
      <c r="C726" s="291"/>
      <c r="D726" s="291"/>
      <c r="E726" s="291"/>
      <c r="F726" s="291"/>
      <c r="G726" s="291"/>
    </row>
    <row r="727" spans="1:7" x14ac:dyDescent="0.3">
      <c r="A727" s="287" t="s">
        <v>1354</v>
      </c>
      <c r="B727" s="287" t="s">
        <v>245</v>
      </c>
      <c r="C727" s="291"/>
      <c r="D727" s="291"/>
      <c r="E727" s="291"/>
      <c r="F727" s="291"/>
      <c r="G727" s="291"/>
    </row>
    <row r="728" spans="1:7" x14ac:dyDescent="0.3">
      <c r="A728" s="287" t="s">
        <v>1355</v>
      </c>
      <c r="B728" s="287" t="s">
        <v>241</v>
      </c>
      <c r="C728" s="291"/>
      <c r="D728" s="291"/>
      <c r="E728" s="291"/>
      <c r="F728" s="291"/>
      <c r="G728" s="291"/>
    </row>
    <row r="729" spans="1:7" x14ac:dyDescent="0.3">
      <c r="A729" s="287" t="s">
        <v>1356</v>
      </c>
      <c r="B729" s="287" t="s">
        <v>44</v>
      </c>
      <c r="C729" s="291"/>
      <c r="D729" s="291"/>
      <c r="E729" s="291"/>
      <c r="F729" s="291"/>
      <c r="G729" s="291"/>
    </row>
    <row r="730" spans="1:7" x14ac:dyDescent="0.3">
      <c r="A730" s="287" t="s">
        <v>1357</v>
      </c>
      <c r="B730" s="287" t="s">
        <v>244</v>
      </c>
      <c r="C730" s="291"/>
      <c r="D730" s="291"/>
      <c r="E730" s="291"/>
      <c r="F730" s="291"/>
      <c r="G730" s="291"/>
    </row>
    <row r="731" spans="1:7" x14ac:dyDescent="0.3">
      <c r="A731" s="287" t="s">
        <v>1358</v>
      </c>
      <c r="B731" s="287" t="s">
        <v>246</v>
      </c>
      <c r="C731" s="291"/>
      <c r="D731" s="291"/>
      <c r="E731" s="291"/>
      <c r="F731" s="291"/>
      <c r="G731" s="291"/>
    </row>
    <row r="732" spans="1:7" x14ac:dyDescent="0.3">
      <c r="A732" s="287" t="s">
        <v>1359</v>
      </c>
      <c r="B732" s="287" t="s">
        <v>580</v>
      </c>
      <c r="C732" s="291"/>
      <c r="D732" s="291"/>
      <c r="E732" s="291"/>
      <c r="F732" s="291"/>
      <c r="G732" s="291"/>
    </row>
    <row r="733" spans="1:7" x14ac:dyDescent="0.3">
      <c r="A733" s="287" t="s">
        <v>1360</v>
      </c>
      <c r="B733" s="287" t="s">
        <v>249</v>
      </c>
      <c r="C733" s="291"/>
      <c r="D733" s="291"/>
      <c r="E733" s="291"/>
      <c r="F733" s="291"/>
      <c r="G733" s="291"/>
    </row>
    <row r="734" spans="1:7" x14ac:dyDescent="0.3">
      <c r="A734" s="287" t="s">
        <v>1361</v>
      </c>
      <c r="B734" s="287" t="s">
        <v>256</v>
      </c>
      <c r="C734" s="291"/>
      <c r="D734" s="291"/>
      <c r="E734" s="291"/>
      <c r="F734" s="291"/>
      <c r="G734" s="291"/>
    </row>
    <row r="735" spans="1:7" x14ac:dyDescent="0.3">
      <c r="A735" s="287" t="s">
        <v>1362</v>
      </c>
      <c r="B735" s="287" t="s">
        <v>259</v>
      </c>
      <c r="C735" s="291"/>
      <c r="D735" s="291"/>
      <c r="E735" s="291"/>
      <c r="F735" s="291"/>
      <c r="G735" s="291"/>
    </row>
    <row r="736" spans="1:7" x14ac:dyDescent="0.3">
      <c r="A736" s="287" t="s">
        <v>1363</v>
      </c>
      <c r="B736" s="287" t="s">
        <v>53</v>
      </c>
      <c r="C736" s="291"/>
      <c r="D736" s="291"/>
      <c r="E736" s="291"/>
      <c r="F736" s="291"/>
      <c r="G736" s="291"/>
    </row>
    <row r="737" spans="1:7" x14ac:dyDescent="0.3">
      <c r="A737" s="287" t="s">
        <v>1364</v>
      </c>
      <c r="B737" s="287" t="s">
        <v>257</v>
      </c>
      <c r="C737" s="291"/>
      <c r="D737" s="291"/>
      <c r="E737" s="291"/>
      <c r="F737" s="291"/>
      <c r="G737" s="291"/>
    </row>
    <row r="738" spans="1:7" x14ac:dyDescent="0.3">
      <c r="A738" s="287" t="s">
        <v>1365</v>
      </c>
      <c r="B738" s="287" t="s">
        <v>588</v>
      </c>
      <c r="C738" s="291"/>
      <c r="D738" s="291"/>
      <c r="E738" s="291"/>
      <c r="F738" s="291"/>
      <c r="G738" s="291"/>
    </row>
    <row r="739" spans="1:7" x14ac:dyDescent="0.3">
      <c r="A739" s="287" t="s">
        <v>1366</v>
      </c>
      <c r="B739" s="287" t="s">
        <v>812</v>
      </c>
      <c r="C739" s="291"/>
      <c r="D739" s="291"/>
      <c r="E739" s="291"/>
      <c r="F739" s="291"/>
      <c r="G739" s="291"/>
    </row>
    <row r="740" spans="1:7" x14ac:dyDescent="0.3">
      <c r="A740" s="287" t="s">
        <v>1367</v>
      </c>
      <c r="B740" s="287" t="s">
        <v>258</v>
      </c>
      <c r="C740" s="291"/>
      <c r="D740" s="291"/>
      <c r="E740" s="291"/>
      <c r="F740" s="291"/>
      <c r="G740" s="291"/>
    </row>
    <row r="741" spans="1:7" x14ac:dyDescent="0.3">
      <c r="A741" s="287" t="s">
        <v>1368</v>
      </c>
      <c r="B741" s="287" t="s">
        <v>1077</v>
      </c>
      <c r="C741" s="291"/>
      <c r="D741" s="291"/>
      <c r="E741" s="291"/>
      <c r="F741" s="291"/>
      <c r="G741" s="291"/>
    </row>
    <row r="742" spans="1:7" x14ac:dyDescent="0.3">
      <c r="A742" s="287" t="s">
        <v>1369</v>
      </c>
      <c r="B742" s="287" t="s">
        <v>255</v>
      </c>
      <c r="C742" s="291"/>
      <c r="D742" s="291"/>
      <c r="E742" s="291"/>
      <c r="F742" s="291"/>
      <c r="G742" s="291"/>
    </row>
    <row r="743" spans="1:7" x14ac:dyDescent="0.3">
      <c r="A743" s="287" t="s">
        <v>1370</v>
      </c>
      <c r="B743" s="287" t="s">
        <v>44</v>
      </c>
      <c r="C743" s="291"/>
      <c r="D743" s="291"/>
      <c r="E743" s="291"/>
      <c r="F743" s="291"/>
      <c r="G743" s="291"/>
    </row>
    <row r="744" spans="1:7" x14ac:dyDescent="0.3">
      <c r="A744" s="287" t="s">
        <v>1371</v>
      </c>
      <c r="B744" s="287" t="s">
        <v>685</v>
      </c>
      <c r="C744" s="291"/>
      <c r="D744" s="291"/>
      <c r="E744" s="291"/>
      <c r="F744" s="291"/>
      <c r="G744" s="291"/>
    </row>
    <row r="745" spans="1:7" x14ac:dyDescent="0.3">
      <c r="A745" s="287" t="s">
        <v>1372</v>
      </c>
      <c r="B745" s="287" t="s">
        <v>687</v>
      </c>
      <c r="C745" s="291"/>
      <c r="D745" s="291"/>
      <c r="E745" s="291"/>
      <c r="F745" s="291"/>
      <c r="G745" s="291"/>
    </row>
    <row r="746" spans="1:7" x14ac:dyDescent="0.3">
      <c r="A746" s="287" t="s">
        <v>1373</v>
      </c>
      <c r="B746" s="287" t="s">
        <v>183</v>
      </c>
      <c r="C746" s="291"/>
      <c r="D746" s="291"/>
      <c r="E746" s="291"/>
      <c r="F746" s="291"/>
      <c r="G746" s="291"/>
    </row>
    <row r="747" spans="1:7" x14ac:dyDescent="0.3">
      <c r="A747" s="287" t="s">
        <v>1374</v>
      </c>
      <c r="B747" s="287" t="s">
        <v>262</v>
      </c>
      <c r="C747" s="291"/>
      <c r="D747" s="291"/>
      <c r="E747" s="291"/>
      <c r="F747" s="291"/>
      <c r="G747" s="291"/>
    </row>
    <row r="748" spans="1:7" x14ac:dyDescent="0.3">
      <c r="A748" s="287" t="s">
        <v>1375</v>
      </c>
      <c r="B748" s="287" t="s">
        <v>697</v>
      </c>
      <c r="C748" s="291"/>
      <c r="D748" s="291"/>
      <c r="E748" s="291"/>
      <c r="F748" s="291"/>
      <c r="G748" s="291"/>
    </row>
    <row r="749" spans="1:7" x14ac:dyDescent="0.3">
      <c r="A749" s="287" t="s">
        <v>1376</v>
      </c>
      <c r="B749" s="287" t="s">
        <v>55</v>
      </c>
      <c r="C749" s="291"/>
      <c r="D749" s="291"/>
      <c r="E749" s="291"/>
      <c r="F749" s="291"/>
      <c r="G749" s="291"/>
    </row>
    <row r="750" spans="1:7" x14ac:dyDescent="0.3">
      <c r="A750" s="287" t="s">
        <v>1377</v>
      </c>
      <c r="B750" s="287" t="s">
        <v>261</v>
      </c>
      <c r="C750" s="291"/>
      <c r="D750" s="291"/>
      <c r="E750" s="291"/>
      <c r="F750" s="291"/>
      <c r="G750" s="291"/>
    </row>
    <row r="751" spans="1:7" x14ac:dyDescent="0.3">
      <c r="A751" s="287" t="s">
        <v>1378</v>
      </c>
      <c r="B751" s="287" t="s">
        <v>330</v>
      </c>
      <c r="C751" s="291"/>
      <c r="D751" s="291"/>
      <c r="E751" s="291"/>
      <c r="F751" s="291"/>
      <c r="G751" s="291"/>
    </row>
    <row r="752" spans="1:7" x14ac:dyDescent="0.3">
      <c r="A752" s="287" t="s">
        <v>1379</v>
      </c>
      <c r="B752" s="287" t="s">
        <v>676</v>
      </c>
      <c r="C752" s="291"/>
      <c r="D752" s="291"/>
      <c r="E752" s="291"/>
      <c r="F752" s="291"/>
      <c r="G752" s="291"/>
    </row>
    <row r="753" spans="1:7" x14ac:dyDescent="0.3">
      <c r="A753" s="287" t="s">
        <v>1380</v>
      </c>
      <c r="B753" s="287" t="s">
        <v>253</v>
      </c>
      <c r="C753" s="291"/>
      <c r="D753" s="291"/>
      <c r="E753" s="291"/>
      <c r="F753" s="291"/>
      <c r="G753" s="291"/>
    </row>
    <row r="754" spans="1:7" x14ac:dyDescent="0.3">
      <c r="A754" s="287" t="s">
        <v>1381</v>
      </c>
      <c r="B754" s="287" t="s">
        <v>317</v>
      </c>
      <c r="C754" s="291"/>
      <c r="D754" s="291"/>
      <c r="E754" s="291"/>
      <c r="F754" s="291"/>
      <c r="G754" s="291"/>
    </row>
    <row r="755" spans="1:7" x14ac:dyDescent="0.3">
      <c r="A755" s="287" t="s">
        <v>1382</v>
      </c>
      <c r="B755" s="287" t="s">
        <v>318</v>
      </c>
      <c r="C755" s="291"/>
      <c r="D755" s="291"/>
      <c r="E755" s="291"/>
      <c r="F755" s="291"/>
      <c r="G755" s="291"/>
    </row>
    <row r="756" spans="1:7" x14ac:dyDescent="0.3">
      <c r="A756" s="287" t="s">
        <v>1383</v>
      </c>
      <c r="B756" s="287" t="s">
        <v>575</v>
      </c>
      <c r="C756" s="291"/>
      <c r="D756" s="291"/>
      <c r="E756" s="291"/>
      <c r="F756" s="291"/>
      <c r="G756" s="291"/>
    </row>
    <row r="757" spans="1:7" x14ac:dyDescent="0.3">
      <c r="A757" s="287" t="s">
        <v>1384</v>
      </c>
      <c r="B757" s="287" t="s">
        <v>252</v>
      </c>
      <c r="C757" s="291"/>
      <c r="D757" s="291"/>
      <c r="E757" s="291"/>
      <c r="F757" s="291"/>
      <c r="G757" s="291"/>
    </row>
    <row r="758" spans="1:7" x14ac:dyDescent="0.3">
      <c r="A758" s="287" t="s">
        <v>1385</v>
      </c>
      <c r="B758" s="287" t="s">
        <v>250</v>
      </c>
      <c r="C758" s="291"/>
      <c r="D758" s="291"/>
      <c r="E758" s="291"/>
      <c r="F758" s="291"/>
      <c r="G758" s="291"/>
    </row>
    <row r="759" spans="1:7" x14ac:dyDescent="0.3">
      <c r="A759" s="287" t="s">
        <v>1386</v>
      </c>
      <c r="B759" s="287" t="s">
        <v>260</v>
      </c>
      <c r="C759" s="291"/>
      <c r="D759" s="291"/>
      <c r="E759" s="291"/>
      <c r="F759" s="291"/>
      <c r="G759" s="291"/>
    </row>
    <row r="760" spans="1:7" x14ac:dyDescent="0.3">
      <c r="A760" s="287" t="s">
        <v>1387</v>
      </c>
      <c r="B760" s="287" t="s">
        <v>254</v>
      </c>
      <c r="C760" s="291"/>
      <c r="D760" s="291"/>
      <c r="E760" s="291"/>
      <c r="F760" s="291"/>
      <c r="G760" s="291"/>
    </row>
    <row r="761" spans="1:7" x14ac:dyDescent="0.3">
      <c r="A761" s="287" t="s">
        <v>1388</v>
      </c>
      <c r="B761" s="287" t="s">
        <v>251</v>
      </c>
      <c r="C761" s="291"/>
      <c r="D761" s="291"/>
      <c r="E761" s="291"/>
      <c r="F761" s="291"/>
      <c r="G761" s="291"/>
    </row>
    <row r="762" spans="1:7" x14ac:dyDescent="0.3">
      <c r="A762" s="287" t="s">
        <v>1390</v>
      </c>
      <c r="B762" s="287" t="s">
        <v>247</v>
      </c>
      <c r="C762" s="291"/>
      <c r="D762" s="291"/>
      <c r="E762" s="291"/>
      <c r="F762" s="291"/>
      <c r="G762" s="291"/>
    </row>
    <row r="763" spans="1:7" x14ac:dyDescent="0.3">
      <c r="A763" s="287" t="s">
        <v>1391</v>
      </c>
      <c r="B763" s="287" t="s">
        <v>248</v>
      </c>
      <c r="C763" s="291"/>
      <c r="D763" s="291"/>
      <c r="E763" s="291"/>
      <c r="F763" s="291"/>
      <c r="G763" s="291"/>
    </row>
    <row r="764" spans="1:7" x14ac:dyDescent="0.3">
      <c r="A764" s="287" t="s">
        <v>1392</v>
      </c>
      <c r="B764" s="287" t="s">
        <v>1115</v>
      </c>
      <c r="C764" s="292"/>
      <c r="D764" s="292"/>
      <c r="E764" s="292"/>
      <c r="F764" s="292"/>
      <c r="G764" s="292"/>
    </row>
    <row r="765" spans="1:7" x14ac:dyDescent="0.3">
      <c r="A765" s="287" t="s">
        <v>1393</v>
      </c>
      <c r="B765" s="293"/>
      <c r="C765" s="291"/>
      <c r="D765" s="291"/>
      <c r="E765" s="291"/>
      <c r="F765" s="291"/>
      <c r="G765" s="291"/>
    </row>
    <row r="766" spans="1:7" x14ac:dyDescent="0.3">
      <c r="A766" s="240"/>
      <c r="B766" s="240"/>
      <c r="C766" s="245"/>
      <c r="D766" s="245"/>
      <c r="E766" s="245"/>
      <c r="F766" s="245"/>
      <c r="G766" s="245"/>
    </row>
    <row r="767" spans="1:7" x14ac:dyDescent="0.3">
      <c r="A767" s="287" t="s">
        <v>975</v>
      </c>
      <c r="B767" s="293"/>
      <c r="C767" s="291"/>
      <c r="D767" s="291"/>
      <c r="E767" s="291"/>
      <c r="F767" s="291"/>
      <c r="G767" s="291"/>
    </row>
    <row r="768" spans="1:7" x14ac:dyDescent="0.3">
      <c r="A768" s="287" t="s">
        <v>976</v>
      </c>
      <c r="B768" s="293"/>
      <c r="C768" s="292"/>
      <c r="D768" s="292"/>
      <c r="E768" s="292"/>
      <c r="F768" s="292"/>
      <c r="G768" s="292"/>
    </row>
    <row r="769" spans="1:7" x14ac:dyDescent="0.3">
      <c r="A769" s="287" t="s">
        <v>977</v>
      </c>
      <c r="B769" s="293"/>
      <c r="C769" s="291"/>
      <c r="D769" s="291"/>
      <c r="E769" s="291"/>
      <c r="F769" s="291"/>
      <c r="G769" s="291"/>
    </row>
    <row r="770" spans="1:7" x14ac:dyDescent="0.3">
      <c r="A770" s="240"/>
      <c r="B770" s="240"/>
      <c r="C770" s="245"/>
      <c r="D770" s="245"/>
      <c r="E770" s="245"/>
      <c r="F770" s="245"/>
      <c r="G770" s="245"/>
    </row>
    <row r="771" spans="1:7" x14ac:dyDescent="0.3">
      <c r="A771" s="287" t="s">
        <v>376</v>
      </c>
      <c r="B771" s="286"/>
      <c r="C771" s="286"/>
      <c r="D771" s="286"/>
      <c r="E771" s="286"/>
      <c r="F771" s="286"/>
      <c r="G771" s="286"/>
    </row>
    <row r="772" spans="1:7" x14ac:dyDescent="0.3">
      <c r="A772" s="287" t="s">
        <v>1394</v>
      </c>
      <c r="B772" s="287" t="s">
        <v>1395</v>
      </c>
      <c r="C772" s="291"/>
      <c r="D772" s="291"/>
      <c r="E772" s="291"/>
      <c r="F772" s="291"/>
      <c r="G772" s="291"/>
    </row>
    <row r="773" spans="1:7" x14ac:dyDescent="0.3">
      <c r="A773" s="287" t="s">
        <v>1396</v>
      </c>
      <c r="B773" s="287" t="s">
        <v>1397</v>
      </c>
      <c r="C773" s="291"/>
      <c r="D773" s="291"/>
      <c r="E773" s="291"/>
      <c r="F773" s="291"/>
      <c r="G773" s="291"/>
    </row>
    <row r="774" spans="1:7" x14ac:dyDescent="0.3">
      <c r="A774" s="287" t="s">
        <v>1398</v>
      </c>
      <c r="B774" s="287" t="s">
        <v>1399</v>
      </c>
      <c r="C774" s="291"/>
      <c r="D774" s="291"/>
      <c r="E774" s="291"/>
      <c r="F774" s="291"/>
      <c r="G774" s="291"/>
    </row>
    <row r="775" spans="1:7" x14ac:dyDescent="0.3">
      <c r="A775" s="287" t="s">
        <v>1400</v>
      </c>
      <c r="B775" s="287" t="s">
        <v>1401</v>
      </c>
      <c r="C775" s="291"/>
      <c r="D775" s="291"/>
      <c r="E775" s="291"/>
      <c r="F775" s="291"/>
      <c r="G775" s="291"/>
    </row>
    <row r="776" spans="1:7" x14ac:dyDescent="0.3">
      <c r="A776" s="287" t="s">
        <v>1402</v>
      </c>
      <c r="B776" s="287" t="s">
        <v>1403</v>
      </c>
      <c r="C776" s="291"/>
      <c r="D776" s="291"/>
      <c r="E776" s="291"/>
      <c r="F776" s="291"/>
      <c r="G776" s="291"/>
    </row>
    <row r="777" spans="1:7" x14ac:dyDescent="0.3">
      <c r="A777" s="287" t="s">
        <v>1404</v>
      </c>
      <c r="B777" s="287" t="s">
        <v>1405</v>
      </c>
      <c r="C777" s="291"/>
      <c r="D777" s="291"/>
      <c r="E777" s="291"/>
      <c r="F777" s="291"/>
      <c r="G777" s="291"/>
    </row>
    <row r="778" spans="1:7" x14ac:dyDescent="0.3">
      <c r="A778" s="287" t="s">
        <v>1406</v>
      </c>
      <c r="B778" s="287" t="s">
        <v>1407</v>
      </c>
      <c r="C778" s="291"/>
      <c r="D778" s="291"/>
      <c r="E778" s="291"/>
      <c r="F778" s="291"/>
      <c r="G778" s="291"/>
    </row>
    <row r="779" spans="1:7" x14ac:dyDescent="0.3">
      <c r="A779" s="287" t="s">
        <v>1408</v>
      </c>
      <c r="B779" s="287" t="s">
        <v>1409</v>
      </c>
      <c r="C779" s="291"/>
      <c r="D779" s="291"/>
      <c r="E779" s="291"/>
      <c r="F779" s="291"/>
      <c r="G779" s="291"/>
    </row>
    <row r="780" spans="1:7" x14ac:dyDescent="0.3">
      <c r="A780" s="287" t="s">
        <v>1410</v>
      </c>
      <c r="B780" s="287" t="s">
        <v>1411</v>
      </c>
      <c r="C780" s="291"/>
      <c r="D780" s="291"/>
      <c r="E780" s="291"/>
      <c r="F780" s="291"/>
      <c r="G780" s="291"/>
    </row>
    <row r="781" spans="1:7" x14ac:dyDescent="0.3">
      <c r="A781" s="287" t="s">
        <v>1412</v>
      </c>
      <c r="B781" s="287" t="s">
        <v>1413</v>
      </c>
      <c r="C781" s="291"/>
      <c r="D781" s="291"/>
      <c r="E781" s="291"/>
      <c r="F781" s="291"/>
      <c r="G781" s="291"/>
    </row>
    <row r="782" spans="1:7" x14ac:dyDescent="0.3">
      <c r="A782" s="287" t="s">
        <v>1414</v>
      </c>
      <c r="B782" s="287" t="s">
        <v>1132</v>
      </c>
      <c r="C782" s="291"/>
      <c r="D782" s="291"/>
      <c r="E782" s="291"/>
      <c r="F782" s="291"/>
      <c r="G782" s="291"/>
    </row>
    <row r="783" spans="1:7" x14ac:dyDescent="0.3">
      <c r="A783" s="287" t="s">
        <v>1415</v>
      </c>
      <c r="B783" s="287" t="s">
        <v>245</v>
      </c>
      <c r="C783" s="291"/>
      <c r="D783" s="291"/>
      <c r="E783" s="291"/>
      <c r="F783" s="291"/>
      <c r="G783" s="291"/>
    </row>
    <row r="784" spans="1:7" x14ac:dyDescent="0.3">
      <c r="A784" s="287" t="s">
        <v>1416</v>
      </c>
      <c r="B784" s="287" t="s">
        <v>244</v>
      </c>
      <c r="C784" s="291"/>
      <c r="D784" s="291"/>
      <c r="E784" s="291"/>
      <c r="F784" s="291"/>
      <c r="G784" s="291"/>
    </row>
    <row r="785" spans="1:7" x14ac:dyDescent="0.3">
      <c r="A785" s="287" t="s">
        <v>1417</v>
      </c>
      <c r="B785" s="287" t="s">
        <v>595</v>
      </c>
      <c r="C785" s="291"/>
      <c r="D785" s="291"/>
      <c r="E785" s="291"/>
      <c r="F785" s="291"/>
      <c r="G785" s="291"/>
    </row>
    <row r="786" spans="1:7" x14ac:dyDescent="0.3">
      <c r="A786" s="287" t="s">
        <v>1418</v>
      </c>
      <c r="B786" s="287" t="s">
        <v>1419</v>
      </c>
      <c r="C786" s="291"/>
      <c r="D786" s="291"/>
      <c r="E786" s="291"/>
      <c r="F786" s="291"/>
      <c r="G786" s="291"/>
    </row>
    <row r="787" spans="1:7" x14ac:dyDescent="0.3">
      <c r="A787" s="287" t="s">
        <v>1420</v>
      </c>
      <c r="B787" s="287" t="s">
        <v>907</v>
      </c>
      <c r="C787" s="291"/>
      <c r="D787" s="291"/>
      <c r="E787" s="291"/>
      <c r="F787" s="291"/>
      <c r="G787" s="291"/>
    </row>
    <row r="788" spans="1:7" x14ac:dyDescent="0.3">
      <c r="A788" s="287" t="s">
        <v>1421</v>
      </c>
      <c r="B788" s="287" t="s">
        <v>255</v>
      </c>
      <c r="C788" s="291"/>
      <c r="D788" s="291"/>
      <c r="E788" s="291"/>
      <c r="F788" s="291"/>
      <c r="G788" s="291"/>
    </row>
    <row r="789" spans="1:7" x14ac:dyDescent="0.3">
      <c r="A789" s="287" t="s">
        <v>1422</v>
      </c>
      <c r="B789" s="287" t="s">
        <v>690</v>
      </c>
      <c r="C789" s="291"/>
      <c r="D789" s="291"/>
      <c r="E789" s="291"/>
      <c r="F789" s="291"/>
      <c r="G789" s="291"/>
    </row>
    <row r="790" spans="1:7" x14ac:dyDescent="0.3">
      <c r="A790" s="287" t="s">
        <v>1423</v>
      </c>
      <c r="B790" s="287" t="s">
        <v>183</v>
      </c>
      <c r="C790" s="291"/>
      <c r="D790" s="291"/>
      <c r="E790" s="291"/>
      <c r="F790" s="291"/>
      <c r="G790" s="291"/>
    </row>
    <row r="791" spans="1:7" x14ac:dyDescent="0.3">
      <c r="A791" s="287" t="s">
        <v>1424</v>
      </c>
      <c r="B791" s="287" t="s">
        <v>262</v>
      </c>
      <c r="C791" s="291"/>
      <c r="D791" s="291"/>
      <c r="E791" s="291"/>
      <c r="F791" s="291"/>
      <c r="G791" s="291"/>
    </row>
    <row r="792" spans="1:7" x14ac:dyDescent="0.3">
      <c r="A792" s="287" t="s">
        <v>1425</v>
      </c>
      <c r="B792" s="287" t="s">
        <v>569</v>
      </c>
      <c r="C792" s="291"/>
      <c r="D792" s="291"/>
      <c r="E792" s="291"/>
      <c r="F792" s="291"/>
      <c r="G792" s="291"/>
    </row>
    <row r="793" spans="1:7" x14ac:dyDescent="0.3">
      <c r="A793" s="287" t="s">
        <v>1426</v>
      </c>
      <c r="B793" s="287" t="s">
        <v>571</v>
      </c>
      <c r="C793" s="291"/>
      <c r="D793" s="291"/>
      <c r="E793" s="291"/>
      <c r="F793" s="291"/>
      <c r="G793" s="291"/>
    </row>
    <row r="794" spans="1:7" x14ac:dyDescent="0.3">
      <c r="A794" s="287" t="s">
        <v>1427</v>
      </c>
      <c r="B794" s="287" t="s">
        <v>330</v>
      </c>
      <c r="C794" s="291"/>
      <c r="D794" s="291"/>
      <c r="E794" s="291"/>
      <c r="F794" s="291"/>
      <c r="G794" s="291"/>
    </row>
    <row r="795" spans="1:7" x14ac:dyDescent="0.3">
      <c r="A795" s="287" t="s">
        <v>1428</v>
      </c>
      <c r="B795" s="287" t="s">
        <v>1429</v>
      </c>
      <c r="C795" s="291"/>
      <c r="D795" s="291"/>
      <c r="E795" s="291"/>
      <c r="F795" s="291"/>
      <c r="G795" s="291"/>
    </row>
    <row r="796" spans="1:7" x14ac:dyDescent="0.3">
      <c r="A796" s="287" t="s">
        <v>1430</v>
      </c>
      <c r="B796" s="287" t="s">
        <v>1431</v>
      </c>
      <c r="C796" s="291"/>
      <c r="D796" s="291"/>
      <c r="E796" s="291"/>
      <c r="F796" s="291"/>
      <c r="G796" s="291"/>
    </row>
    <row r="797" spans="1:7" x14ac:dyDescent="0.3">
      <c r="A797" s="287" t="s">
        <v>1432</v>
      </c>
      <c r="B797" s="287" t="s">
        <v>1433</v>
      </c>
      <c r="C797" s="291"/>
      <c r="D797" s="291"/>
      <c r="E797" s="291"/>
      <c r="F797" s="291"/>
      <c r="G797" s="291"/>
    </row>
    <row r="798" spans="1:7" x14ac:dyDescent="0.3">
      <c r="A798" s="287" t="s">
        <v>1434</v>
      </c>
      <c r="B798" s="287" t="s">
        <v>1435</v>
      </c>
      <c r="C798" s="291"/>
      <c r="D798" s="291"/>
      <c r="E798" s="291"/>
      <c r="F798" s="291"/>
      <c r="G798" s="291"/>
    </row>
    <row r="799" spans="1:7" x14ac:dyDescent="0.3">
      <c r="A799" s="287" t="s">
        <v>1436</v>
      </c>
      <c r="B799" s="287" t="s">
        <v>575</v>
      </c>
      <c r="C799" s="291"/>
      <c r="D799" s="291"/>
      <c r="E799" s="291"/>
      <c r="F799" s="291"/>
      <c r="G799" s="291"/>
    </row>
    <row r="800" spans="1:7" x14ac:dyDescent="0.3">
      <c r="A800" s="287" t="s">
        <v>1437</v>
      </c>
      <c r="B800" s="287" t="s">
        <v>1438</v>
      </c>
      <c r="C800" s="291"/>
      <c r="D800" s="291"/>
      <c r="E800" s="291"/>
      <c r="F800" s="291"/>
      <c r="G800" s="291"/>
    </row>
    <row r="801" spans="1:7" x14ac:dyDescent="0.3">
      <c r="A801" s="287" t="s">
        <v>1440</v>
      </c>
      <c r="B801" s="287" t="s">
        <v>1441</v>
      </c>
      <c r="C801" s="291"/>
      <c r="D801" s="291"/>
      <c r="E801" s="291"/>
      <c r="F801" s="291"/>
      <c r="G801" s="291"/>
    </row>
    <row r="802" spans="1:7" x14ac:dyDescent="0.3">
      <c r="A802" s="287" t="s">
        <v>1442</v>
      </c>
      <c r="B802" s="287" t="s">
        <v>255</v>
      </c>
      <c r="C802" s="291"/>
      <c r="D802" s="291"/>
      <c r="E802" s="291"/>
      <c r="F802" s="291"/>
      <c r="G802" s="291"/>
    </row>
    <row r="803" spans="1:7" x14ac:dyDescent="0.3">
      <c r="A803" s="287" t="s">
        <v>1443</v>
      </c>
      <c r="B803" s="287" t="s">
        <v>690</v>
      </c>
      <c r="C803" s="291"/>
      <c r="D803" s="291"/>
      <c r="E803" s="291"/>
      <c r="F803" s="291"/>
      <c r="G803" s="291"/>
    </row>
    <row r="804" spans="1:7" x14ac:dyDescent="0.3">
      <c r="A804" s="287" t="s">
        <v>1444</v>
      </c>
      <c r="B804" s="287" t="s">
        <v>183</v>
      </c>
      <c r="C804" s="291"/>
      <c r="D804" s="291"/>
      <c r="E804" s="291"/>
      <c r="F804" s="291"/>
      <c r="G804" s="291"/>
    </row>
    <row r="805" spans="1:7" x14ac:dyDescent="0.3">
      <c r="A805" s="287" t="s">
        <v>1445</v>
      </c>
      <c r="B805" s="287" t="s">
        <v>569</v>
      </c>
      <c r="C805" s="291"/>
      <c r="D805" s="291"/>
      <c r="E805" s="291"/>
      <c r="F805" s="291"/>
      <c r="G805" s="291"/>
    </row>
    <row r="806" spans="1:7" x14ac:dyDescent="0.3">
      <c r="A806" s="287" t="s">
        <v>1446</v>
      </c>
      <c r="B806" s="287" t="s">
        <v>330</v>
      </c>
      <c r="C806" s="291"/>
      <c r="D806" s="291"/>
      <c r="E806" s="291"/>
      <c r="F806" s="291"/>
      <c r="G806" s="291"/>
    </row>
    <row r="807" spans="1:7" x14ac:dyDescent="0.3">
      <c r="A807" s="287" t="s">
        <v>1447</v>
      </c>
      <c r="B807" s="287" t="s">
        <v>1448</v>
      </c>
      <c r="C807" s="291"/>
      <c r="D807" s="291"/>
      <c r="E807" s="291"/>
      <c r="F807" s="291"/>
      <c r="G807" s="291"/>
    </row>
    <row r="808" spans="1:7" x14ac:dyDescent="0.3">
      <c r="A808" s="287" t="s">
        <v>1450</v>
      </c>
      <c r="B808" s="287" t="s">
        <v>907</v>
      </c>
      <c r="C808" s="291"/>
      <c r="D808" s="291"/>
      <c r="E808" s="291"/>
      <c r="F808" s="291"/>
      <c r="G808" s="291"/>
    </row>
    <row r="809" spans="1:7" x14ac:dyDescent="0.3">
      <c r="A809" s="287" t="s">
        <v>1451</v>
      </c>
      <c r="B809" s="287" t="s">
        <v>258</v>
      </c>
      <c r="C809" s="291"/>
      <c r="D809" s="291"/>
      <c r="E809" s="291"/>
      <c r="F809" s="291"/>
      <c r="G809" s="291"/>
    </row>
    <row r="810" spans="1:7" x14ac:dyDescent="0.3">
      <c r="A810" s="287" t="s">
        <v>1452</v>
      </c>
      <c r="B810" s="287" t="s">
        <v>255</v>
      </c>
      <c r="C810" s="291"/>
      <c r="D810" s="291"/>
      <c r="E810" s="291"/>
      <c r="F810" s="291"/>
      <c r="G810" s="291"/>
    </row>
    <row r="811" spans="1:7" x14ac:dyDescent="0.3">
      <c r="A811" s="287" t="s">
        <v>1453</v>
      </c>
      <c r="B811" s="287" t="s">
        <v>690</v>
      </c>
      <c r="C811" s="291"/>
      <c r="D811" s="291"/>
      <c r="E811" s="291"/>
      <c r="F811" s="291"/>
      <c r="G811" s="291"/>
    </row>
    <row r="812" spans="1:7" x14ac:dyDescent="0.3">
      <c r="A812" s="287" t="s">
        <v>1454</v>
      </c>
      <c r="B812" s="287" t="s">
        <v>183</v>
      </c>
      <c r="C812" s="291"/>
      <c r="D812" s="291"/>
      <c r="E812" s="291"/>
      <c r="F812" s="291"/>
      <c r="G812" s="291"/>
    </row>
    <row r="813" spans="1:7" x14ac:dyDescent="0.3">
      <c r="A813" s="287" t="s">
        <v>1455</v>
      </c>
      <c r="B813" s="287" t="s">
        <v>1456</v>
      </c>
      <c r="C813" s="291"/>
      <c r="D813" s="291"/>
      <c r="E813" s="291"/>
      <c r="F813" s="291"/>
      <c r="G813" s="291"/>
    </row>
    <row r="814" spans="1:7" x14ac:dyDescent="0.3">
      <c r="A814" s="287" t="s">
        <v>1457</v>
      </c>
      <c r="B814" s="287" t="s">
        <v>1458</v>
      </c>
      <c r="C814" s="291"/>
      <c r="D814" s="291"/>
      <c r="E814" s="291"/>
      <c r="F814" s="291"/>
      <c r="G814" s="291"/>
    </row>
    <row r="815" spans="1:7" x14ac:dyDescent="0.3">
      <c r="A815" s="287" t="s">
        <v>1459</v>
      </c>
      <c r="B815" s="287" t="s">
        <v>330</v>
      </c>
      <c r="C815" s="291"/>
      <c r="D815" s="291"/>
      <c r="E815" s="291"/>
      <c r="F815" s="291"/>
      <c r="G815" s="291"/>
    </row>
    <row r="816" spans="1:7" x14ac:dyDescent="0.3">
      <c r="A816" s="287" t="s">
        <v>1460</v>
      </c>
      <c r="B816" s="287" t="s">
        <v>676</v>
      </c>
      <c r="C816" s="291"/>
      <c r="D816" s="291"/>
      <c r="E816" s="291"/>
      <c r="F816" s="291"/>
      <c r="G816" s="291"/>
    </row>
    <row r="817" spans="1:7" x14ac:dyDescent="0.3">
      <c r="A817" s="287" t="s">
        <v>1461</v>
      </c>
      <c r="B817" s="287" t="s">
        <v>1462</v>
      </c>
      <c r="C817" s="291"/>
      <c r="D817" s="291"/>
      <c r="E817" s="291"/>
      <c r="F817" s="291"/>
      <c r="G817" s="291"/>
    </row>
    <row r="818" spans="1:7" x14ac:dyDescent="0.3">
      <c r="A818" s="287" t="s">
        <v>1463</v>
      </c>
      <c r="B818" s="287" t="s">
        <v>1433</v>
      </c>
      <c r="C818" s="291"/>
      <c r="D818" s="291"/>
      <c r="E818" s="291"/>
      <c r="F818" s="291"/>
      <c r="G818" s="291"/>
    </row>
    <row r="819" spans="1:7" x14ac:dyDescent="0.3">
      <c r="A819" s="287" t="s">
        <v>1464</v>
      </c>
      <c r="B819" s="287" t="s">
        <v>1465</v>
      </c>
      <c r="C819" s="291"/>
      <c r="D819" s="291"/>
      <c r="E819" s="291"/>
      <c r="F819" s="291"/>
      <c r="G819" s="291"/>
    </row>
    <row r="820" spans="1:7" x14ac:dyDescent="0.3">
      <c r="A820" s="287" t="s">
        <v>1466</v>
      </c>
      <c r="B820" s="287" t="s">
        <v>575</v>
      </c>
      <c r="C820" s="291"/>
      <c r="D820" s="291"/>
      <c r="E820" s="291"/>
      <c r="F820" s="291"/>
      <c r="G820" s="291"/>
    </row>
    <row r="821" spans="1:7" x14ac:dyDescent="0.3">
      <c r="A821" s="287" t="s">
        <v>339</v>
      </c>
      <c r="B821" s="287" t="s">
        <v>1467</v>
      </c>
      <c r="C821" s="291"/>
      <c r="D821" s="291"/>
      <c r="E821" s="291"/>
      <c r="F821" s="291"/>
      <c r="G821" s="291"/>
    </row>
    <row r="822" spans="1:7" x14ac:dyDescent="0.3">
      <c r="A822" s="287" t="s">
        <v>1469</v>
      </c>
      <c r="B822" s="287" t="s">
        <v>616</v>
      </c>
      <c r="C822" s="291"/>
      <c r="D822" s="291"/>
      <c r="E822" s="291"/>
      <c r="F822" s="291"/>
      <c r="G822" s="291"/>
    </row>
    <row r="823" spans="1:7" x14ac:dyDescent="0.3">
      <c r="A823" s="287" t="s">
        <v>1470</v>
      </c>
      <c r="B823" s="287" t="s">
        <v>682</v>
      </c>
      <c r="C823" s="291"/>
      <c r="D823" s="291"/>
      <c r="E823" s="291"/>
      <c r="F823" s="291"/>
      <c r="G823" s="291"/>
    </row>
    <row r="824" spans="1:7" x14ac:dyDescent="0.3">
      <c r="A824" s="287" t="s">
        <v>1471</v>
      </c>
      <c r="B824" s="287" t="s">
        <v>44</v>
      </c>
      <c r="C824" s="291"/>
      <c r="D824" s="291"/>
      <c r="E824" s="291"/>
      <c r="F824" s="291"/>
      <c r="G824" s="291"/>
    </row>
    <row r="825" spans="1:7" x14ac:dyDescent="0.3">
      <c r="A825" s="287" t="s">
        <v>1472</v>
      </c>
      <c r="B825" s="287" t="s">
        <v>685</v>
      </c>
      <c r="C825" s="291"/>
      <c r="D825" s="291"/>
      <c r="E825" s="291"/>
      <c r="F825" s="291"/>
      <c r="G825" s="291"/>
    </row>
    <row r="826" spans="1:7" x14ac:dyDescent="0.3">
      <c r="A826" s="287" t="s">
        <v>1473</v>
      </c>
      <c r="B826" s="287" t="s">
        <v>687</v>
      </c>
      <c r="C826" s="291"/>
      <c r="D826" s="291"/>
      <c r="E826" s="291"/>
      <c r="F826" s="291"/>
      <c r="G826" s="291"/>
    </row>
    <row r="827" spans="1:7" x14ac:dyDescent="0.3">
      <c r="A827" s="287" t="s">
        <v>1474</v>
      </c>
      <c r="B827" s="287" t="s">
        <v>183</v>
      </c>
      <c r="C827" s="291"/>
      <c r="D827" s="291"/>
      <c r="E827" s="291"/>
      <c r="F827" s="291"/>
      <c r="G827" s="291"/>
    </row>
    <row r="828" spans="1:7" x14ac:dyDescent="0.3">
      <c r="A828" s="287" t="s">
        <v>1475</v>
      </c>
      <c r="B828" s="287" t="s">
        <v>262</v>
      </c>
      <c r="C828" s="291"/>
      <c r="D828" s="291"/>
      <c r="E828" s="291"/>
      <c r="F828" s="291"/>
      <c r="G828" s="291"/>
    </row>
    <row r="829" spans="1:7" x14ac:dyDescent="0.3">
      <c r="A829" s="287" t="s">
        <v>1476</v>
      </c>
      <c r="B829" s="287" t="s">
        <v>697</v>
      </c>
      <c r="C829" s="291"/>
      <c r="D829" s="291"/>
      <c r="E829" s="291"/>
      <c r="F829" s="291"/>
      <c r="G829" s="291"/>
    </row>
    <row r="830" spans="1:7" x14ac:dyDescent="0.3">
      <c r="A830" s="287" t="s">
        <v>1477</v>
      </c>
      <c r="B830" s="287" t="s">
        <v>261</v>
      </c>
      <c r="C830" s="291"/>
      <c r="D830" s="291"/>
      <c r="E830" s="291"/>
      <c r="F830" s="291"/>
      <c r="G830" s="291"/>
    </row>
    <row r="831" spans="1:7" x14ac:dyDescent="0.3">
      <c r="A831" s="287" t="s">
        <v>1478</v>
      </c>
      <c r="B831" s="287" t="s">
        <v>1479</v>
      </c>
      <c r="C831" s="291"/>
      <c r="D831" s="291"/>
      <c r="E831" s="291"/>
      <c r="F831" s="291"/>
      <c r="G831" s="291"/>
    </row>
    <row r="832" spans="1:7" x14ac:dyDescent="0.3">
      <c r="A832" s="287" t="s">
        <v>1480</v>
      </c>
      <c r="B832" s="287" t="s">
        <v>791</v>
      </c>
      <c r="C832" s="291"/>
      <c r="D832" s="291"/>
      <c r="E832" s="291"/>
      <c r="F832" s="291"/>
      <c r="G832" s="291"/>
    </row>
    <row r="833" spans="1:7" x14ac:dyDescent="0.3">
      <c r="A833" s="287" t="s">
        <v>1481</v>
      </c>
      <c r="B833" s="287" t="s">
        <v>794</v>
      </c>
      <c r="C833" s="291"/>
      <c r="D833" s="291"/>
      <c r="E833" s="291"/>
      <c r="F833" s="291"/>
      <c r="G833" s="291"/>
    </row>
    <row r="834" spans="1:7" x14ac:dyDescent="0.3">
      <c r="A834" s="287" t="s">
        <v>1482</v>
      </c>
      <c r="B834" s="287" t="s">
        <v>1483</v>
      </c>
      <c r="C834" s="292"/>
      <c r="D834" s="292"/>
      <c r="E834" s="292"/>
      <c r="F834" s="292"/>
      <c r="G834" s="292"/>
    </row>
    <row r="835" spans="1:7" x14ac:dyDescent="0.3">
      <c r="A835" s="287" t="s">
        <v>1485</v>
      </c>
      <c r="B835" s="293"/>
      <c r="C835" s="291"/>
      <c r="D835" s="291"/>
      <c r="E835" s="291"/>
      <c r="F835" s="291"/>
      <c r="G835" s="291"/>
    </row>
    <row r="836" spans="1:7" x14ac:dyDescent="0.3">
      <c r="A836" s="240"/>
      <c r="B836" s="240"/>
      <c r="C836" s="245"/>
      <c r="D836" s="245"/>
      <c r="E836" s="245"/>
      <c r="F836" s="245"/>
      <c r="G836" s="245"/>
    </row>
    <row r="837" spans="1:7" x14ac:dyDescent="0.3">
      <c r="A837" s="287" t="s">
        <v>975</v>
      </c>
      <c r="B837" s="293"/>
      <c r="C837" s="291"/>
      <c r="D837" s="291"/>
      <c r="E837" s="291"/>
      <c r="F837" s="291"/>
      <c r="G837" s="291"/>
    </row>
    <row r="838" spans="1:7" x14ac:dyDescent="0.3">
      <c r="A838" s="287" t="s">
        <v>976</v>
      </c>
      <c r="B838" s="293"/>
      <c r="C838" s="292"/>
      <c r="D838" s="292"/>
      <c r="E838" s="292"/>
      <c r="F838" s="292"/>
      <c r="G838" s="292"/>
    </row>
    <row r="839" spans="1:7" x14ac:dyDescent="0.3">
      <c r="A839" s="287" t="s">
        <v>977</v>
      </c>
      <c r="B839" s="293"/>
      <c r="C839" s="291"/>
      <c r="D839" s="291"/>
      <c r="E839" s="291"/>
      <c r="F839" s="291"/>
      <c r="G839" s="291"/>
    </row>
    <row r="840" spans="1:7" x14ac:dyDescent="0.3">
      <c r="A840" s="240"/>
      <c r="B840" s="244"/>
      <c r="C840" s="245"/>
      <c r="D840" s="245"/>
      <c r="E840" s="245"/>
      <c r="F840" s="245"/>
      <c r="G840" s="245"/>
    </row>
    <row r="841" spans="1:7" x14ac:dyDescent="0.3">
      <c r="A841" s="287" t="s">
        <v>386</v>
      </c>
      <c r="B841" s="286"/>
      <c r="C841" s="286"/>
      <c r="D841" s="286"/>
      <c r="E841" s="286"/>
      <c r="F841" s="286"/>
      <c r="G841" s="286"/>
    </row>
    <row r="842" spans="1:7" x14ac:dyDescent="0.3">
      <c r="A842" s="287" t="s">
        <v>1486</v>
      </c>
      <c r="B842" s="287" t="s">
        <v>1036</v>
      </c>
      <c r="C842" s="291"/>
      <c r="D842" s="291"/>
      <c r="E842" s="291"/>
      <c r="F842" s="291"/>
      <c r="G842" s="291"/>
    </row>
    <row r="843" spans="1:7" x14ac:dyDescent="0.3">
      <c r="A843" s="287" t="s">
        <v>1487</v>
      </c>
      <c r="B843" s="287" t="s">
        <v>1488</v>
      </c>
      <c r="C843" s="291"/>
      <c r="D843" s="291"/>
      <c r="E843" s="291"/>
      <c r="F843" s="291"/>
      <c r="G843" s="291"/>
    </row>
    <row r="844" spans="1:7" x14ac:dyDescent="0.3">
      <c r="A844" s="287" t="s">
        <v>1489</v>
      </c>
      <c r="B844" s="287" t="s">
        <v>1490</v>
      </c>
      <c r="C844" s="291"/>
      <c r="D844" s="291"/>
      <c r="E844" s="291"/>
      <c r="F844" s="291"/>
      <c r="G844" s="291"/>
    </row>
    <row r="845" spans="1:7" x14ac:dyDescent="0.3">
      <c r="A845" s="287" t="s">
        <v>1491</v>
      </c>
      <c r="B845" s="287" t="s">
        <v>1492</v>
      </c>
      <c r="C845" s="291"/>
      <c r="D845" s="291"/>
      <c r="E845" s="291"/>
      <c r="F845" s="291"/>
      <c r="G845" s="291"/>
    </row>
    <row r="846" spans="1:7" x14ac:dyDescent="0.3">
      <c r="A846" s="287" t="s">
        <v>1493</v>
      </c>
      <c r="B846" s="287" t="s">
        <v>1494</v>
      </c>
      <c r="C846" s="291"/>
      <c r="D846" s="291"/>
      <c r="E846" s="291"/>
      <c r="F846" s="291"/>
      <c r="G846" s="291"/>
    </row>
    <row r="847" spans="1:7" x14ac:dyDescent="0.3">
      <c r="A847" s="287" t="s">
        <v>1495</v>
      </c>
      <c r="B847" s="287" t="s">
        <v>1077</v>
      </c>
      <c r="C847" s="291"/>
      <c r="D847" s="291"/>
      <c r="E847" s="291"/>
      <c r="F847" s="291"/>
      <c r="G847" s="291"/>
    </row>
    <row r="848" spans="1:7" x14ac:dyDescent="0.3">
      <c r="A848" s="287" t="s">
        <v>1496</v>
      </c>
      <c r="B848" s="287" t="s">
        <v>1497</v>
      </c>
      <c r="C848" s="291"/>
      <c r="D848" s="291"/>
      <c r="E848" s="291"/>
      <c r="F848" s="291"/>
      <c r="G848" s="291"/>
    </row>
    <row r="849" spans="1:7" x14ac:dyDescent="0.3">
      <c r="A849" s="287" t="s">
        <v>1498</v>
      </c>
      <c r="B849" s="287" t="s">
        <v>1499</v>
      </c>
      <c r="C849" s="291"/>
      <c r="D849" s="291"/>
      <c r="E849" s="291"/>
      <c r="F849" s="291"/>
      <c r="G849" s="291"/>
    </row>
    <row r="850" spans="1:7" x14ac:dyDescent="0.3">
      <c r="A850" s="287" t="s">
        <v>1500</v>
      </c>
      <c r="B850" s="287" t="s">
        <v>1501</v>
      </c>
      <c r="C850" s="291"/>
      <c r="D850" s="291"/>
      <c r="E850" s="291"/>
      <c r="F850" s="291"/>
      <c r="G850" s="291"/>
    </row>
    <row r="851" spans="1:7" x14ac:dyDescent="0.3">
      <c r="A851" s="287" t="s">
        <v>1502</v>
      </c>
      <c r="B851" s="287" t="s">
        <v>1503</v>
      </c>
      <c r="C851" s="291"/>
      <c r="D851" s="291"/>
      <c r="E851" s="291"/>
      <c r="F851" s="291"/>
      <c r="G851" s="291"/>
    </row>
    <row r="852" spans="1:7" x14ac:dyDescent="0.3">
      <c r="A852" s="287" t="s">
        <v>1504</v>
      </c>
      <c r="B852" s="287" t="s">
        <v>1505</v>
      </c>
      <c r="C852" s="291"/>
      <c r="D852" s="291"/>
      <c r="E852" s="291"/>
      <c r="F852" s="291"/>
      <c r="G852" s="291"/>
    </row>
    <row r="853" spans="1:7" x14ac:dyDescent="0.3">
      <c r="A853" s="287" t="s">
        <v>1506</v>
      </c>
      <c r="B853" s="287" t="s">
        <v>1507</v>
      </c>
      <c r="C853" s="291"/>
      <c r="D853" s="291"/>
      <c r="E853" s="291"/>
      <c r="F853" s="291"/>
      <c r="G853" s="291"/>
    </row>
    <row r="854" spans="1:7" x14ac:dyDescent="0.3">
      <c r="A854" s="287" t="s">
        <v>1508</v>
      </c>
      <c r="B854" s="287" t="s">
        <v>1509</v>
      </c>
      <c r="C854" s="291"/>
      <c r="D854" s="291"/>
      <c r="E854" s="291"/>
      <c r="F854" s="291"/>
      <c r="G854" s="291"/>
    </row>
    <row r="855" spans="1:7" x14ac:dyDescent="0.3">
      <c r="A855" s="287" t="s">
        <v>1510</v>
      </c>
      <c r="B855" s="287" t="s">
        <v>1511</v>
      </c>
      <c r="C855" s="291"/>
      <c r="D855" s="291"/>
      <c r="E855" s="291"/>
      <c r="F855" s="291"/>
      <c r="G855" s="291"/>
    </row>
    <row r="856" spans="1:7" x14ac:dyDescent="0.3">
      <c r="A856" s="287" t="s">
        <v>1512</v>
      </c>
      <c r="B856" s="287" t="s">
        <v>1513</v>
      </c>
      <c r="C856" s="291"/>
      <c r="D856" s="291"/>
      <c r="E856" s="291"/>
      <c r="F856" s="291"/>
      <c r="G856" s="291"/>
    </row>
    <row r="857" spans="1:7" x14ac:dyDescent="0.3">
      <c r="A857" s="287" t="s">
        <v>1514</v>
      </c>
      <c r="B857" s="287" t="s">
        <v>1515</v>
      </c>
      <c r="C857" s="291"/>
      <c r="D857" s="291"/>
      <c r="E857" s="291"/>
      <c r="F857" s="291"/>
      <c r="G857" s="291"/>
    </row>
    <row r="858" spans="1:7" x14ac:dyDescent="0.3">
      <c r="A858" s="287" t="s">
        <v>1516</v>
      </c>
      <c r="B858" s="287" t="s">
        <v>1517</v>
      </c>
      <c r="C858" s="291"/>
      <c r="D858" s="291"/>
      <c r="E858" s="291"/>
      <c r="F858" s="291"/>
      <c r="G858" s="291"/>
    </row>
    <row r="859" spans="1:7" x14ac:dyDescent="0.3">
      <c r="A859" s="287" t="s">
        <v>1518</v>
      </c>
      <c r="B859" s="287" t="s">
        <v>1519</v>
      </c>
      <c r="C859" s="291"/>
      <c r="D859" s="291"/>
      <c r="E859" s="291"/>
      <c r="F859" s="291"/>
      <c r="G859" s="291"/>
    </row>
    <row r="860" spans="1:7" x14ac:dyDescent="0.3">
      <c r="A860" s="287" t="s">
        <v>1520</v>
      </c>
      <c r="B860" s="287" t="s">
        <v>1521</v>
      </c>
      <c r="C860" s="291"/>
      <c r="D860" s="291"/>
      <c r="E860" s="291"/>
      <c r="F860" s="291"/>
      <c r="G860" s="291"/>
    </row>
    <row r="861" spans="1:7" x14ac:dyDescent="0.3">
      <c r="A861" s="287" t="s">
        <v>1522</v>
      </c>
      <c r="B861" s="287" t="s">
        <v>1523</v>
      </c>
      <c r="C861" s="291"/>
      <c r="D861" s="291"/>
      <c r="E861" s="291"/>
      <c r="F861" s="291"/>
      <c r="G861" s="291"/>
    </row>
    <row r="862" spans="1:7" x14ac:dyDescent="0.3">
      <c r="A862" s="287" t="s">
        <v>1524</v>
      </c>
      <c r="B862" s="287" t="s">
        <v>1525</v>
      </c>
      <c r="C862" s="291"/>
      <c r="D862" s="291"/>
      <c r="E862" s="291"/>
      <c r="F862" s="291"/>
      <c r="G862" s="291"/>
    </row>
    <row r="863" spans="1:7" x14ac:dyDescent="0.3">
      <c r="A863" s="287" t="s">
        <v>1526</v>
      </c>
      <c r="B863" s="287" t="s">
        <v>1527</v>
      </c>
      <c r="C863" s="291"/>
      <c r="D863" s="291"/>
      <c r="E863" s="291"/>
      <c r="F863" s="291"/>
      <c r="G863" s="291"/>
    </row>
    <row r="864" spans="1:7" x14ac:dyDescent="0.3">
      <c r="A864" s="287" t="s">
        <v>1528</v>
      </c>
      <c r="B864" s="287" t="s">
        <v>1529</v>
      </c>
      <c r="C864" s="291"/>
      <c r="D864" s="291"/>
      <c r="E864" s="291"/>
      <c r="F864" s="291"/>
      <c r="G864" s="291"/>
    </row>
    <row r="865" spans="1:7" x14ac:dyDescent="0.3">
      <c r="A865" s="287" t="s">
        <v>1530</v>
      </c>
      <c r="B865" s="287" t="s">
        <v>1531</v>
      </c>
      <c r="C865" s="291"/>
      <c r="D865" s="291"/>
      <c r="E865" s="291"/>
      <c r="F865" s="291"/>
      <c r="G865" s="291"/>
    </row>
    <row r="866" spans="1:7" x14ac:dyDescent="0.3">
      <c r="A866" s="287" t="s">
        <v>1532</v>
      </c>
      <c r="B866" s="287" t="s">
        <v>1533</v>
      </c>
      <c r="C866" s="291"/>
      <c r="D866" s="291"/>
      <c r="E866" s="291"/>
      <c r="F866" s="291"/>
      <c r="G866" s="291"/>
    </row>
    <row r="867" spans="1:7" x14ac:dyDescent="0.3">
      <c r="A867" s="287" t="s">
        <v>1534</v>
      </c>
      <c r="B867" s="287" t="s">
        <v>1535</v>
      </c>
      <c r="C867" s="291"/>
      <c r="D867" s="291"/>
      <c r="E867" s="291"/>
      <c r="F867" s="291"/>
      <c r="G867" s="291"/>
    </row>
    <row r="868" spans="1:7" x14ac:dyDescent="0.3">
      <c r="A868" s="287" t="s">
        <v>1536</v>
      </c>
      <c r="B868" s="287" t="s">
        <v>1537</v>
      </c>
      <c r="C868" s="291"/>
      <c r="D868" s="291"/>
      <c r="E868" s="291"/>
      <c r="F868" s="291"/>
      <c r="G868" s="291"/>
    </row>
    <row r="869" spans="1:7" x14ac:dyDescent="0.3">
      <c r="A869" s="287" t="s">
        <v>1538</v>
      </c>
      <c r="B869" s="287" t="s">
        <v>1539</v>
      </c>
      <c r="C869" s="291"/>
      <c r="D869" s="291"/>
      <c r="E869" s="291"/>
      <c r="F869" s="291"/>
      <c r="G869" s="291"/>
    </row>
    <row r="870" spans="1:7" x14ac:dyDescent="0.3">
      <c r="A870" s="287" t="s">
        <v>1540</v>
      </c>
      <c r="B870" s="287" t="s">
        <v>1541</v>
      </c>
      <c r="C870" s="291"/>
      <c r="D870" s="291"/>
      <c r="E870" s="291"/>
      <c r="F870" s="291"/>
      <c r="G870" s="291"/>
    </row>
    <row r="871" spans="1:7" x14ac:dyDescent="0.3">
      <c r="A871" s="287" t="s">
        <v>1542</v>
      </c>
      <c r="B871" s="287" t="s">
        <v>1543</v>
      </c>
      <c r="C871" s="292"/>
      <c r="D871" s="292"/>
      <c r="E871" s="292"/>
      <c r="F871" s="292"/>
      <c r="G871" s="292"/>
    </row>
    <row r="872" spans="1:7" x14ac:dyDescent="0.3">
      <c r="A872" s="287" t="s">
        <v>1544</v>
      </c>
      <c r="B872" s="293"/>
      <c r="C872" s="291"/>
      <c r="D872" s="291"/>
      <c r="E872" s="291"/>
      <c r="F872" s="291"/>
      <c r="G872" s="291"/>
    </row>
    <row r="873" spans="1:7" x14ac:dyDescent="0.3">
      <c r="A873" s="240"/>
      <c r="B873" s="244"/>
      <c r="C873" s="245"/>
      <c r="D873" s="245"/>
      <c r="E873" s="245"/>
      <c r="F873" s="245"/>
      <c r="G873" s="245"/>
    </row>
    <row r="874" spans="1:7" x14ac:dyDescent="0.3">
      <c r="A874" s="287" t="s">
        <v>975</v>
      </c>
      <c r="B874" s="293"/>
      <c r="C874" s="291"/>
      <c r="D874" s="291"/>
      <c r="E874" s="291"/>
      <c r="F874" s="291"/>
      <c r="G874" s="291"/>
    </row>
    <row r="875" spans="1:7" x14ac:dyDescent="0.3">
      <c r="A875" s="287" t="s">
        <v>976</v>
      </c>
      <c r="B875" s="293"/>
      <c r="C875" s="292"/>
      <c r="D875" s="292"/>
      <c r="E875" s="292"/>
      <c r="F875" s="292"/>
      <c r="G875" s="292"/>
    </row>
    <row r="876" spans="1:7" x14ac:dyDescent="0.3">
      <c r="A876" s="287" t="s">
        <v>977</v>
      </c>
      <c r="B876" s="293"/>
      <c r="C876" s="291"/>
      <c r="D876" s="291"/>
      <c r="E876" s="291"/>
      <c r="F876" s="291"/>
      <c r="G876" s="291"/>
    </row>
    <row r="877" spans="1:7" x14ac:dyDescent="0.3">
      <c r="A877" s="240"/>
      <c r="B877" s="240"/>
      <c r="C877" s="246"/>
      <c r="D877" s="246"/>
      <c r="E877" s="246"/>
      <c r="F877" s="246"/>
      <c r="G877" s="246"/>
    </row>
    <row r="878" spans="1:7" x14ac:dyDescent="0.3">
      <c r="A878" s="287" t="s">
        <v>398</v>
      </c>
      <c r="B878" s="286"/>
      <c r="C878" s="286"/>
      <c r="D878" s="286"/>
      <c r="E878" s="286"/>
      <c r="F878" s="286"/>
      <c r="G878" s="286"/>
    </row>
    <row r="879" spans="1:7" x14ac:dyDescent="0.3">
      <c r="A879" s="287" t="s">
        <v>1545</v>
      </c>
      <c r="B879" s="287" t="s">
        <v>245</v>
      </c>
      <c r="C879" s="291"/>
      <c r="D879" s="291"/>
      <c r="E879" s="291"/>
      <c r="F879" s="291"/>
      <c r="G879" s="291"/>
    </row>
    <row r="880" spans="1:7" x14ac:dyDescent="0.3">
      <c r="A880" s="287" t="s">
        <v>1546</v>
      </c>
      <c r="B880" s="287" t="s">
        <v>1547</v>
      </c>
      <c r="C880" s="291"/>
      <c r="D880" s="291"/>
      <c r="E880" s="291"/>
      <c r="F880" s="291"/>
      <c r="G880" s="291"/>
    </row>
    <row r="881" spans="1:7" x14ac:dyDescent="0.3">
      <c r="A881" s="287" t="s">
        <v>1548</v>
      </c>
      <c r="B881" s="287" t="s">
        <v>1549</v>
      </c>
      <c r="C881" s="291"/>
      <c r="D881" s="291"/>
      <c r="E881" s="291"/>
      <c r="F881" s="291"/>
      <c r="G881" s="291"/>
    </row>
    <row r="882" spans="1:7" x14ac:dyDescent="0.3">
      <c r="A882" s="287" t="s">
        <v>1550</v>
      </c>
      <c r="B882" s="287" t="s">
        <v>1551</v>
      </c>
      <c r="C882" s="291"/>
      <c r="D882" s="291"/>
      <c r="E882" s="291"/>
      <c r="F882" s="291"/>
      <c r="G882" s="291"/>
    </row>
    <row r="883" spans="1:7" x14ac:dyDescent="0.3">
      <c r="A883" s="287" t="s">
        <v>1552</v>
      </c>
      <c r="B883" s="287" t="s">
        <v>1553</v>
      </c>
      <c r="C883" s="291"/>
      <c r="D883" s="291"/>
      <c r="E883" s="291"/>
      <c r="F883" s="291"/>
      <c r="G883" s="291"/>
    </row>
    <row r="884" spans="1:7" x14ac:dyDescent="0.3">
      <c r="A884" s="287" t="s">
        <v>1554</v>
      </c>
      <c r="B884" s="287" t="s">
        <v>1555</v>
      </c>
      <c r="C884" s="291"/>
      <c r="D884" s="291"/>
      <c r="E884" s="291"/>
      <c r="F884" s="291"/>
      <c r="G884" s="291"/>
    </row>
    <row r="885" spans="1:7" x14ac:dyDescent="0.3">
      <c r="A885" s="287" t="s">
        <v>1556</v>
      </c>
      <c r="B885" s="287" t="s">
        <v>1557</v>
      </c>
      <c r="C885" s="291"/>
      <c r="D885" s="291"/>
      <c r="E885" s="291"/>
      <c r="F885" s="291"/>
      <c r="G885" s="291"/>
    </row>
    <row r="886" spans="1:7" x14ac:dyDescent="0.3">
      <c r="A886" s="287" t="s">
        <v>1558</v>
      </c>
      <c r="B886" s="287" t="s">
        <v>1559</v>
      </c>
      <c r="C886" s="291"/>
      <c r="D886" s="291"/>
      <c r="E886" s="291"/>
      <c r="F886" s="291"/>
      <c r="G886" s="291"/>
    </row>
    <row r="887" spans="1:7" x14ac:dyDescent="0.3">
      <c r="A887" s="287" t="s">
        <v>1560</v>
      </c>
      <c r="B887" s="287" t="s">
        <v>1561</v>
      </c>
      <c r="C887" s="291"/>
      <c r="D887" s="291"/>
      <c r="E887" s="291"/>
      <c r="F887" s="291"/>
      <c r="G887" s="291"/>
    </row>
    <row r="888" spans="1:7" x14ac:dyDescent="0.3">
      <c r="A888" s="287" t="s">
        <v>1562</v>
      </c>
      <c r="B888" s="287" t="s">
        <v>1563</v>
      </c>
      <c r="C888" s="291"/>
      <c r="D888" s="291"/>
      <c r="E888" s="291"/>
      <c r="F888" s="291"/>
      <c r="G888" s="291"/>
    </row>
    <row r="889" spans="1:7" x14ac:dyDescent="0.3">
      <c r="A889" s="287" t="s">
        <v>1564</v>
      </c>
      <c r="B889" s="287" t="s">
        <v>1565</v>
      </c>
      <c r="C889" s="291"/>
      <c r="D889" s="291"/>
      <c r="E889" s="291"/>
      <c r="F889" s="291"/>
      <c r="G889" s="291"/>
    </row>
    <row r="890" spans="1:7" x14ac:dyDescent="0.3">
      <c r="A890" s="287" t="s">
        <v>1566</v>
      </c>
      <c r="B890" s="287" t="s">
        <v>1567</v>
      </c>
      <c r="C890" s="291"/>
      <c r="D890" s="291"/>
      <c r="E890" s="291"/>
      <c r="F890" s="291"/>
      <c r="G890" s="291"/>
    </row>
    <row r="891" spans="1:7" x14ac:dyDescent="0.3">
      <c r="A891" s="287" t="s">
        <v>1568</v>
      </c>
      <c r="B891" s="287" t="s">
        <v>1569</v>
      </c>
      <c r="C891" s="291"/>
      <c r="D891" s="291"/>
      <c r="E891" s="291"/>
      <c r="F891" s="291"/>
      <c r="G891" s="291"/>
    </row>
    <row r="892" spans="1:7" x14ac:dyDescent="0.3">
      <c r="A892" s="287" t="s">
        <v>1570</v>
      </c>
      <c r="B892" s="287" t="s">
        <v>1571</v>
      </c>
      <c r="C892" s="291"/>
      <c r="D892" s="291"/>
      <c r="E892" s="291"/>
      <c r="F892" s="291"/>
      <c r="G892" s="291"/>
    </row>
    <row r="893" spans="1:7" x14ac:dyDescent="0.3">
      <c r="A893" s="287" t="s">
        <v>1572</v>
      </c>
      <c r="B893" s="287" t="s">
        <v>1573</v>
      </c>
      <c r="C893" s="291"/>
      <c r="D893" s="291"/>
      <c r="E893" s="291"/>
      <c r="F893" s="291"/>
      <c r="G893" s="291"/>
    </row>
    <row r="894" spans="1:7" x14ac:dyDescent="0.3">
      <c r="A894" s="287" t="s">
        <v>1574</v>
      </c>
      <c r="B894" s="287" t="s">
        <v>1575</v>
      </c>
      <c r="C894" s="291"/>
      <c r="D894" s="291"/>
      <c r="E894" s="291"/>
      <c r="F894" s="291"/>
      <c r="G894" s="291"/>
    </row>
    <row r="895" spans="1:7" x14ac:dyDescent="0.3">
      <c r="A895" s="287" t="s">
        <v>1576</v>
      </c>
      <c r="B895" s="287" t="s">
        <v>1577</v>
      </c>
      <c r="C895" s="291"/>
      <c r="D895" s="291"/>
      <c r="E895" s="291"/>
      <c r="F895" s="291"/>
      <c r="G895" s="291"/>
    </row>
    <row r="896" spans="1:7" x14ac:dyDescent="0.3">
      <c r="A896" s="287" t="s">
        <v>1578</v>
      </c>
      <c r="B896" s="287" t="s">
        <v>1579</v>
      </c>
      <c r="C896" s="291"/>
      <c r="D896" s="291"/>
      <c r="E896" s="291"/>
      <c r="F896" s="291"/>
      <c r="G896" s="291"/>
    </row>
    <row r="897" spans="1:7" x14ac:dyDescent="0.3">
      <c r="A897" s="287" t="s">
        <v>1580</v>
      </c>
      <c r="B897" s="287" t="s">
        <v>1581</v>
      </c>
      <c r="C897" s="291"/>
      <c r="D897" s="291"/>
      <c r="E897" s="291"/>
      <c r="F897" s="291"/>
      <c r="G897" s="291"/>
    </row>
    <row r="898" spans="1:7" x14ac:dyDescent="0.3">
      <c r="A898" s="287" t="s">
        <v>1582</v>
      </c>
      <c r="B898" s="287" t="s">
        <v>1583</v>
      </c>
      <c r="C898" s="291"/>
      <c r="D898" s="291"/>
      <c r="E898" s="291"/>
      <c r="F898" s="291"/>
      <c r="G898" s="291"/>
    </row>
    <row r="899" spans="1:7" x14ac:dyDescent="0.3">
      <c r="A899" s="287" t="s">
        <v>1584</v>
      </c>
      <c r="B899" s="287" t="s">
        <v>1585</v>
      </c>
      <c r="C899" s="291"/>
      <c r="D899" s="291"/>
      <c r="E899" s="291"/>
      <c r="F899" s="291"/>
      <c r="G899" s="291"/>
    </row>
    <row r="900" spans="1:7" x14ac:dyDescent="0.3">
      <c r="A900" s="287" t="s">
        <v>1586</v>
      </c>
      <c r="B900" s="287" t="s">
        <v>1587</v>
      </c>
      <c r="C900" s="291"/>
      <c r="D900" s="291"/>
      <c r="E900" s="291"/>
      <c r="F900" s="291"/>
      <c r="G900" s="291"/>
    </row>
    <row r="901" spans="1:7" x14ac:dyDescent="0.3">
      <c r="A901" s="287" t="s">
        <v>1588</v>
      </c>
      <c r="B901" s="287" t="s">
        <v>1589</v>
      </c>
      <c r="C901" s="291"/>
      <c r="D901" s="291"/>
      <c r="E901" s="291"/>
      <c r="F901" s="291"/>
      <c r="G901" s="291"/>
    </row>
    <row r="902" spans="1:7" x14ac:dyDescent="0.3">
      <c r="A902" s="287" t="s">
        <v>1590</v>
      </c>
      <c r="B902" s="287" t="s">
        <v>1591</v>
      </c>
      <c r="C902" s="291"/>
      <c r="D902" s="291"/>
      <c r="E902" s="291"/>
      <c r="F902" s="291"/>
      <c r="G902" s="291"/>
    </row>
    <row r="903" spans="1:7" x14ac:dyDescent="0.3">
      <c r="A903" s="287" t="s">
        <v>1592</v>
      </c>
      <c r="B903" s="287" t="s">
        <v>1593</v>
      </c>
      <c r="C903" s="291"/>
      <c r="D903" s="291"/>
      <c r="E903" s="291"/>
      <c r="F903" s="291"/>
      <c r="G903" s="291"/>
    </row>
    <row r="904" spans="1:7" x14ac:dyDescent="0.3">
      <c r="A904" s="287" t="s">
        <v>1594</v>
      </c>
      <c r="B904" s="287" t="s">
        <v>1595</v>
      </c>
      <c r="C904" s="291"/>
      <c r="D904" s="291"/>
      <c r="E904" s="291"/>
      <c r="F904" s="291"/>
      <c r="G904" s="291"/>
    </row>
    <row r="905" spans="1:7" x14ac:dyDescent="0.3">
      <c r="A905" s="287" t="s">
        <v>1596</v>
      </c>
      <c r="B905" s="287" t="s">
        <v>1597</v>
      </c>
      <c r="C905" s="291"/>
      <c r="D905" s="291"/>
      <c r="E905" s="291"/>
      <c r="F905" s="291"/>
      <c r="G905" s="291"/>
    </row>
    <row r="906" spans="1:7" x14ac:dyDescent="0.3">
      <c r="A906" s="287" t="s">
        <v>1598</v>
      </c>
      <c r="B906" s="287" t="s">
        <v>1599</v>
      </c>
      <c r="C906" s="291"/>
      <c r="D906" s="291"/>
      <c r="E906" s="291"/>
      <c r="F906" s="291"/>
      <c r="G906" s="291"/>
    </row>
    <row r="907" spans="1:7" x14ac:dyDescent="0.3">
      <c r="A907" s="287" t="s">
        <v>1600</v>
      </c>
      <c r="B907" s="287" t="s">
        <v>330</v>
      </c>
      <c r="C907" s="291"/>
      <c r="D907" s="291"/>
      <c r="E907" s="291"/>
      <c r="F907" s="291"/>
      <c r="G907" s="291"/>
    </row>
    <row r="908" spans="1:7" x14ac:dyDescent="0.3">
      <c r="A908" s="287" t="s">
        <v>1601</v>
      </c>
      <c r="B908" s="287" t="s">
        <v>674</v>
      </c>
      <c r="C908" s="291"/>
      <c r="D908" s="291"/>
      <c r="E908" s="291"/>
      <c r="F908" s="291"/>
      <c r="G908" s="291"/>
    </row>
    <row r="909" spans="1:7" x14ac:dyDescent="0.3">
      <c r="A909" s="287" t="s">
        <v>1602</v>
      </c>
      <c r="B909" s="287" t="s">
        <v>676</v>
      </c>
      <c r="C909" s="291"/>
      <c r="D909" s="291"/>
      <c r="E909" s="291"/>
      <c r="F909" s="291"/>
      <c r="G909" s="291"/>
    </row>
    <row r="910" spans="1:7" x14ac:dyDescent="0.3">
      <c r="A910" s="287" t="s">
        <v>1603</v>
      </c>
      <c r="B910" s="287" t="s">
        <v>1604</v>
      </c>
      <c r="C910" s="291"/>
      <c r="D910" s="291"/>
      <c r="E910" s="291"/>
      <c r="F910" s="291"/>
      <c r="G910" s="291"/>
    </row>
    <row r="911" spans="1:7" x14ac:dyDescent="0.3">
      <c r="A911" s="287" t="s">
        <v>1606</v>
      </c>
      <c r="B911" s="287" t="s">
        <v>595</v>
      </c>
      <c r="C911" s="291"/>
      <c r="D911" s="291"/>
      <c r="E911" s="291"/>
      <c r="F911" s="291"/>
      <c r="G911" s="291"/>
    </row>
    <row r="912" spans="1:7" x14ac:dyDescent="0.3">
      <c r="A912" s="287" t="s">
        <v>1607</v>
      </c>
      <c r="B912" s="287" t="s">
        <v>907</v>
      </c>
      <c r="C912" s="291"/>
      <c r="D912" s="291"/>
      <c r="E912" s="291"/>
      <c r="F912" s="291"/>
      <c r="G912" s="291"/>
    </row>
    <row r="913" spans="1:7" x14ac:dyDescent="0.3">
      <c r="A913" s="287" t="s">
        <v>1608</v>
      </c>
      <c r="B913" s="287" t="s">
        <v>765</v>
      </c>
      <c r="C913" s="291"/>
      <c r="D913" s="291"/>
      <c r="E913" s="291"/>
      <c r="F913" s="291"/>
      <c r="G913" s="291"/>
    </row>
    <row r="914" spans="1:7" x14ac:dyDescent="0.3">
      <c r="A914" s="287" t="s">
        <v>1609</v>
      </c>
      <c r="B914" s="287" t="s">
        <v>258</v>
      </c>
      <c r="C914" s="291"/>
      <c r="D914" s="291"/>
      <c r="E914" s="291"/>
      <c r="F914" s="291"/>
      <c r="G914" s="291"/>
    </row>
    <row r="915" spans="1:7" x14ac:dyDescent="0.3">
      <c r="A915" s="287" t="s">
        <v>1610</v>
      </c>
      <c r="B915" s="287" t="s">
        <v>1611</v>
      </c>
      <c r="C915" s="291"/>
      <c r="D915" s="291"/>
      <c r="E915" s="291"/>
      <c r="F915" s="291"/>
      <c r="G915" s="291"/>
    </row>
    <row r="916" spans="1:7" x14ac:dyDescent="0.3">
      <c r="A916" s="287" t="s">
        <v>1612</v>
      </c>
      <c r="B916" s="287" t="s">
        <v>1613</v>
      </c>
      <c r="C916" s="291"/>
      <c r="D916" s="291"/>
      <c r="E916" s="291"/>
      <c r="F916" s="291"/>
      <c r="G916" s="291"/>
    </row>
    <row r="917" spans="1:7" x14ac:dyDescent="0.3">
      <c r="A917" s="287" t="s">
        <v>1614</v>
      </c>
      <c r="B917" s="287" t="s">
        <v>1615</v>
      </c>
      <c r="C917" s="291"/>
      <c r="D917" s="291"/>
      <c r="E917" s="291"/>
      <c r="F917" s="291"/>
      <c r="G917" s="291"/>
    </row>
    <row r="918" spans="1:7" x14ac:dyDescent="0.3">
      <c r="A918" s="287" t="s">
        <v>1616</v>
      </c>
      <c r="B918" s="287" t="s">
        <v>1617</v>
      </c>
      <c r="C918" s="291"/>
      <c r="D918" s="291"/>
      <c r="E918" s="291"/>
      <c r="F918" s="291"/>
      <c r="G918" s="291"/>
    </row>
    <row r="919" spans="1:7" x14ac:dyDescent="0.3">
      <c r="A919" s="287" t="s">
        <v>1618</v>
      </c>
      <c r="B919" s="287" t="s">
        <v>1619</v>
      </c>
      <c r="C919" s="291"/>
      <c r="D919" s="291"/>
      <c r="E919" s="291"/>
      <c r="F919" s="291"/>
      <c r="G919" s="291"/>
    </row>
    <row r="920" spans="1:7" x14ac:dyDescent="0.3">
      <c r="A920" s="287" t="s">
        <v>1621</v>
      </c>
      <c r="B920" s="287" t="s">
        <v>44</v>
      </c>
      <c r="C920" s="291"/>
      <c r="D920" s="291"/>
      <c r="E920" s="291"/>
      <c r="F920" s="291"/>
      <c r="G920" s="291"/>
    </row>
    <row r="921" spans="1:7" x14ac:dyDescent="0.3">
      <c r="A921" s="287" t="s">
        <v>1622</v>
      </c>
      <c r="B921" s="287" t="s">
        <v>687</v>
      </c>
      <c r="C921" s="291"/>
      <c r="D921" s="291"/>
      <c r="E921" s="291"/>
      <c r="F921" s="291"/>
      <c r="G921" s="291"/>
    </row>
    <row r="922" spans="1:7" x14ac:dyDescent="0.3">
      <c r="A922" s="287" t="s">
        <v>1623</v>
      </c>
      <c r="B922" s="287" t="s">
        <v>183</v>
      </c>
      <c r="C922" s="291"/>
      <c r="D922" s="291"/>
      <c r="E922" s="291"/>
      <c r="F922" s="291"/>
      <c r="G922" s="291"/>
    </row>
    <row r="923" spans="1:7" x14ac:dyDescent="0.3">
      <c r="A923" s="287" t="s">
        <v>1624</v>
      </c>
      <c r="B923" s="287" t="s">
        <v>1625</v>
      </c>
      <c r="C923" s="291"/>
      <c r="D923" s="291"/>
      <c r="E923" s="291"/>
      <c r="F923" s="291"/>
      <c r="G923" s="291"/>
    </row>
    <row r="924" spans="1:7" x14ac:dyDescent="0.3">
      <c r="A924" s="287" t="s">
        <v>1626</v>
      </c>
      <c r="B924" s="287" t="s">
        <v>600</v>
      </c>
      <c r="C924" s="291"/>
      <c r="D924" s="291"/>
      <c r="E924" s="291"/>
      <c r="F924" s="291"/>
      <c r="G924" s="291"/>
    </row>
    <row r="925" spans="1:7" x14ac:dyDescent="0.3">
      <c r="A925" s="287" t="s">
        <v>1627</v>
      </c>
      <c r="B925" s="287" t="s">
        <v>261</v>
      </c>
      <c r="C925" s="291"/>
      <c r="D925" s="291"/>
      <c r="E925" s="291"/>
      <c r="F925" s="291"/>
      <c r="G925" s="291"/>
    </row>
    <row r="926" spans="1:7" x14ac:dyDescent="0.3">
      <c r="A926" s="287" t="s">
        <v>1628</v>
      </c>
      <c r="B926" s="287" t="s">
        <v>646</v>
      </c>
      <c r="C926" s="291"/>
      <c r="D926" s="291"/>
      <c r="E926" s="291"/>
      <c r="F926" s="291"/>
      <c r="G926" s="291"/>
    </row>
    <row r="927" spans="1:7" x14ac:dyDescent="0.3">
      <c r="A927" s="287" t="s">
        <v>1629</v>
      </c>
      <c r="B927" s="287" t="s">
        <v>722</v>
      </c>
      <c r="C927" s="291"/>
      <c r="D927" s="291"/>
      <c r="E927" s="291"/>
      <c r="F927" s="291"/>
      <c r="G927" s="291"/>
    </row>
    <row r="928" spans="1:7" x14ac:dyDescent="0.3">
      <c r="A928" s="287" t="s">
        <v>1630</v>
      </c>
      <c r="B928" s="287" t="s">
        <v>794</v>
      </c>
      <c r="C928" s="292"/>
      <c r="D928" s="292"/>
      <c r="E928" s="292"/>
      <c r="F928" s="292"/>
      <c r="G928" s="292"/>
    </row>
    <row r="929" spans="1:7" x14ac:dyDescent="0.3">
      <c r="A929" s="287" t="s">
        <v>1631</v>
      </c>
      <c r="B929" s="293"/>
      <c r="C929" s="291"/>
      <c r="D929" s="291"/>
      <c r="E929" s="291"/>
      <c r="F929" s="291"/>
      <c r="G929" s="291"/>
    </row>
    <row r="930" spans="1:7" x14ac:dyDescent="0.3">
      <c r="A930" s="240"/>
      <c r="B930" s="240"/>
      <c r="C930" s="245"/>
      <c r="D930" s="245"/>
      <c r="E930" s="245"/>
      <c r="F930" s="245"/>
      <c r="G930" s="245"/>
    </row>
    <row r="931" spans="1:7" x14ac:dyDescent="0.3">
      <c r="A931" s="287" t="s">
        <v>975</v>
      </c>
      <c r="B931" s="293"/>
      <c r="C931" s="291"/>
      <c r="D931" s="291"/>
      <c r="E931" s="291"/>
      <c r="F931" s="291"/>
      <c r="G931" s="291"/>
    </row>
    <row r="932" spans="1:7" x14ac:dyDescent="0.3">
      <c r="A932" s="287" t="s">
        <v>976</v>
      </c>
      <c r="B932" s="293"/>
      <c r="C932" s="292"/>
      <c r="D932" s="292"/>
      <c r="E932" s="292"/>
      <c r="F932" s="292"/>
      <c r="G932" s="292"/>
    </row>
    <row r="933" spans="1:7" x14ac:dyDescent="0.3">
      <c r="A933" s="287" t="s">
        <v>977</v>
      </c>
      <c r="B933" s="293"/>
      <c r="C933" s="291"/>
      <c r="D933" s="291"/>
      <c r="E933" s="291"/>
      <c r="F933" s="291"/>
      <c r="G933" s="291"/>
    </row>
    <row r="934" spans="1:7" x14ac:dyDescent="0.3">
      <c r="A934" s="240"/>
      <c r="B934" s="240"/>
      <c r="C934" s="245"/>
      <c r="D934" s="245"/>
      <c r="E934" s="245"/>
      <c r="F934" s="245"/>
      <c r="G934" s="245"/>
    </row>
    <row r="935" spans="1:7" x14ac:dyDescent="0.3">
      <c r="A935" s="287" t="s">
        <v>422</v>
      </c>
      <c r="B935" s="286"/>
      <c r="C935" s="286"/>
      <c r="D935" s="286"/>
      <c r="E935" s="286"/>
      <c r="F935" s="286"/>
      <c r="G935" s="286"/>
    </row>
    <row r="936" spans="1:7" x14ac:dyDescent="0.3">
      <c r="A936" s="287" t="s">
        <v>1632</v>
      </c>
      <c r="B936" s="287" t="s">
        <v>1633</v>
      </c>
      <c r="C936" s="291"/>
      <c r="D936" s="291"/>
      <c r="E936" s="291"/>
      <c r="F936" s="291"/>
      <c r="G936" s="291"/>
    </row>
    <row r="937" spans="1:7" x14ac:dyDescent="0.3">
      <c r="A937" s="287" t="s">
        <v>1634</v>
      </c>
      <c r="B937" s="287" t="s">
        <v>244</v>
      </c>
      <c r="C937" s="291"/>
      <c r="D937" s="291"/>
      <c r="E937" s="291"/>
      <c r="F937" s="291"/>
      <c r="G937" s="291"/>
    </row>
    <row r="938" spans="1:7" x14ac:dyDescent="0.3">
      <c r="A938" s="287" t="s">
        <v>1635</v>
      </c>
      <c r="B938" s="287" t="s">
        <v>800</v>
      </c>
      <c r="C938" s="291"/>
      <c r="D938" s="291"/>
      <c r="E938" s="291"/>
      <c r="F938" s="291"/>
      <c r="G938" s="291"/>
    </row>
    <row r="939" spans="1:7" x14ac:dyDescent="0.3">
      <c r="A939" s="287" t="s">
        <v>1636</v>
      </c>
      <c r="B939" s="287" t="s">
        <v>53</v>
      </c>
      <c r="C939" s="291"/>
      <c r="D939" s="291"/>
      <c r="E939" s="291"/>
      <c r="F939" s="291"/>
      <c r="G939" s="291"/>
    </row>
    <row r="940" spans="1:7" x14ac:dyDescent="0.3">
      <c r="A940" s="287" t="s">
        <v>1637</v>
      </c>
      <c r="B940" s="287" t="s">
        <v>53</v>
      </c>
      <c r="C940" s="291"/>
      <c r="D940" s="291"/>
      <c r="E940" s="291"/>
      <c r="F940" s="291"/>
      <c r="G940" s="291"/>
    </row>
    <row r="941" spans="1:7" x14ac:dyDescent="0.3">
      <c r="A941" s="287" t="s">
        <v>1638</v>
      </c>
      <c r="B941" s="287" t="s">
        <v>1639</v>
      </c>
      <c r="C941" s="292"/>
      <c r="D941" s="292"/>
      <c r="E941" s="292"/>
      <c r="F941" s="292"/>
      <c r="G941" s="292"/>
    </row>
    <row r="942" spans="1:7" x14ac:dyDescent="0.3">
      <c r="A942" s="287" t="s">
        <v>1640</v>
      </c>
      <c r="B942" s="293"/>
      <c r="C942" s="291"/>
      <c r="D942" s="291"/>
      <c r="E942" s="291"/>
      <c r="F942" s="291"/>
      <c r="G942" s="291"/>
    </row>
    <row r="943" spans="1:7" x14ac:dyDescent="0.3">
      <c r="A943" s="240"/>
      <c r="B943" s="240"/>
      <c r="C943" s="245"/>
      <c r="D943" s="245"/>
      <c r="E943" s="245"/>
      <c r="F943" s="245"/>
      <c r="G943" s="245"/>
    </row>
    <row r="944" spans="1:7" x14ac:dyDescent="0.3">
      <c r="A944" s="287" t="s">
        <v>975</v>
      </c>
      <c r="B944" s="293"/>
      <c r="C944" s="291"/>
      <c r="D944" s="291"/>
      <c r="E944" s="291"/>
      <c r="F944" s="291"/>
      <c r="G944" s="291"/>
    </row>
    <row r="945" spans="1:7" x14ac:dyDescent="0.3">
      <c r="A945" s="287" t="s">
        <v>976</v>
      </c>
      <c r="B945" s="293"/>
      <c r="C945" s="292"/>
      <c r="D945" s="292"/>
      <c r="E945" s="292"/>
      <c r="F945" s="292"/>
      <c r="G945" s="292"/>
    </row>
    <row r="946" spans="1:7" x14ac:dyDescent="0.3">
      <c r="A946" s="287" t="s">
        <v>977</v>
      </c>
      <c r="B946" s="293"/>
      <c r="C946" s="291"/>
      <c r="D946" s="291"/>
      <c r="E946" s="291"/>
      <c r="F946" s="291"/>
      <c r="G946" s="291"/>
    </row>
    <row r="947" spans="1:7" x14ac:dyDescent="0.3">
      <c r="A947" s="240"/>
      <c r="B947" s="240"/>
      <c r="C947" s="245"/>
      <c r="D947" s="245"/>
      <c r="E947" s="245"/>
      <c r="F947" s="245"/>
      <c r="G947" s="245"/>
    </row>
    <row r="948" spans="1:7" x14ac:dyDescent="0.3">
      <c r="A948" s="287" t="s">
        <v>430</v>
      </c>
      <c r="B948" s="286"/>
      <c r="C948" s="286"/>
      <c r="D948" s="286"/>
      <c r="E948" s="286"/>
      <c r="F948" s="286"/>
      <c r="G948" s="286"/>
    </row>
    <row r="949" spans="1:7" x14ac:dyDescent="0.3">
      <c r="A949" s="287" t="s">
        <v>1641</v>
      </c>
      <c r="B949" s="287" t="s">
        <v>713</v>
      </c>
      <c r="C949" s="292"/>
      <c r="D949" s="292"/>
      <c r="E949" s="292"/>
      <c r="F949" s="292"/>
      <c r="G949" s="292"/>
    </row>
    <row r="950" spans="1:7" x14ac:dyDescent="0.3">
      <c r="A950" s="287" t="s">
        <v>1642</v>
      </c>
      <c r="B950" s="293"/>
      <c r="C950" s="291"/>
      <c r="D950" s="291"/>
      <c r="E950" s="291"/>
      <c r="F950" s="291"/>
      <c r="G950" s="291"/>
    </row>
    <row r="951" spans="1:7" x14ac:dyDescent="0.3">
      <c r="A951" s="240"/>
      <c r="B951" s="240"/>
      <c r="C951" s="245"/>
      <c r="D951" s="245"/>
      <c r="E951" s="245"/>
      <c r="F951" s="245"/>
      <c r="G951" s="245"/>
    </row>
    <row r="952" spans="1:7" x14ac:dyDescent="0.3">
      <c r="A952" s="287" t="s">
        <v>975</v>
      </c>
      <c r="B952" s="293"/>
      <c r="C952" s="291"/>
      <c r="D952" s="291"/>
      <c r="E952" s="291"/>
      <c r="F952" s="291"/>
      <c r="G952" s="291"/>
    </row>
    <row r="953" spans="1:7" x14ac:dyDescent="0.3">
      <c r="A953" s="287" t="s">
        <v>976</v>
      </c>
      <c r="B953" s="293"/>
      <c r="C953" s="292"/>
      <c r="D953" s="292"/>
      <c r="E953" s="292"/>
      <c r="F953" s="292"/>
      <c r="G953" s="292"/>
    </row>
    <row r="954" spans="1:7" x14ac:dyDescent="0.3">
      <c r="A954" s="287" t="s">
        <v>977</v>
      </c>
      <c r="B954" s="293"/>
      <c r="C954" s="291"/>
      <c r="D954" s="291"/>
      <c r="E954" s="291"/>
      <c r="F954" s="291"/>
      <c r="G954" s="291"/>
    </row>
    <row r="955" spans="1:7" x14ac:dyDescent="0.3">
      <c r="A955" s="240"/>
      <c r="B955" s="244"/>
      <c r="C955" s="245"/>
      <c r="D955" s="245"/>
      <c r="E955" s="245"/>
      <c r="F955" s="245"/>
      <c r="G955" s="245"/>
    </row>
    <row r="956" spans="1:7" x14ac:dyDescent="0.3">
      <c r="A956" s="287" t="s">
        <v>433</v>
      </c>
      <c r="B956" s="286"/>
      <c r="C956" s="286"/>
      <c r="D956" s="286"/>
      <c r="E956" s="286"/>
      <c r="F956" s="286"/>
      <c r="G956" s="286"/>
    </row>
    <row r="957" spans="1:7" x14ac:dyDescent="0.3">
      <c r="A957" s="287" t="s">
        <v>1643</v>
      </c>
      <c r="B957" s="287" t="s">
        <v>53</v>
      </c>
      <c r="C957" s="292"/>
      <c r="D957" s="292"/>
      <c r="E957" s="292"/>
      <c r="F957" s="292"/>
      <c r="G957" s="292"/>
    </row>
    <row r="958" spans="1:7" x14ac:dyDescent="0.3">
      <c r="A958" s="287" t="s">
        <v>1644</v>
      </c>
      <c r="B958" s="293"/>
      <c r="C958" s="291"/>
      <c r="D958" s="291"/>
      <c r="E958" s="291"/>
      <c r="F958" s="291"/>
      <c r="G958" s="291"/>
    </row>
    <row r="959" spans="1:7" x14ac:dyDescent="0.3">
      <c r="A959" s="240"/>
      <c r="B959" s="240"/>
      <c r="C959" s="245"/>
      <c r="D959" s="245"/>
      <c r="E959" s="245"/>
      <c r="F959" s="245"/>
      <c r="G959" s="245"/>
    </row>
    <row r="960" spans="1:7" x14ac:dyDescent="0.3">
      <c r="A960" s="287" t="s">
        <v>975</v>
      </c>
      <c r="B960" s="293"/>
      <c r="C960" s="291"/>
      <c r="D960" s="291"/>
      <c r="E960" s="291"/>
      <c r="F960" s="291"/>
      <c r="G960" s="291"/>
    </row>
    <row r="961" spans="1:7" x14ac:dyDescent="0.3">
      <c r="A961" s="287" t="s">
        <v>976</v>
      </c>
      <c r="B961" s="293"/>
      <c r="C961" s="292"/>
      <c r="D961" s="292"/>
      <c r="E961" s="292"/>
      <c r="F961" s="292"/>
      <c r="G961" s="292"/>
    </row>
    <row r="962" spans="1:7" x14ac:dyDescent="0.3">
      <c r="A962" s="287" t="s">
        <v>977</v>
      </c>
      <c r="B962" s="293"/>
      <c r="C962" s="291"/>
      <c r="D962" s="291"/>
      <c r="E962" s="291"/>
      <c r="F962" s="291"/>
      <c r="G962" s="291"/>
    </row>
    <row r="963" spans="1:7" x14ac:dyDescent="0.3">
      <c r="A963" s="240"/>
    </row>
    <row r="964" spans="1:7" x14ac:dyDescent="0.3">
      <c r="A964" s="287" t="s">
        <v>436</v>
      </c>
      <c r="B964" s="286"/>
      <c r="C964" s="286"/>
      <c r="D964" s="286"/>
      <c r="E964" s="286"/>
      <c r="F964" s="286"/>
      <c r="G964" s="286"/>
    </row>
    <row r="965" spans="1:7" x14ac:dyDescent="0.3">
      <c r="A965" s="287" t="s">
        <v>1645</v>
      </c>
      <c r="B965" s="287" t="s">
        <v>1646</v>
      </c>
      <c r="C965" s="292"/>
      <c r="D965" s="292"/>
      <c r="E965" s="292"/>
      <c r="F965" s="292"/>
      <c r="G965" s="292"/>
    </row>
    <row r="966" spans="1:7" x14ac:dyDescent="0.3">
      <c r="A966" s="287" t="s">
        <v>1647</v>
      </c>
      <c r="B966" s="293"/>
      <c r="C966" s="291"/>
      <c r="D966" s="291"/>
      <c r="E966" s="291"/>
      <c r="F966" s="291"/>
      <c r="G966" s="291"/>
    </row>
    <row r="967" spans="1:7" x14ac:dyDescent="0.3">
      <c r="A967" s="240"/>
      <c r="B967" s="244"/>
      <c r="C967" s="245"/>
      <c r="D967" s="245"/>
      <c r="E967" s="245"/>
      <c r="F967" s="245"/>
      <c r="G967" s="245"/>
    </row>
    <row r="968" spans="1:7" x14ac:dyDescent="0.3">
      <c r="A968" s="287" t="s">
        <v>975</v>
      </c>
      <c r="B968" s="293"/>
      <c r="C968" s="291"/>
      <c r="D968" s="291"/>
      <c r="E968" s="291"/>
      <c r="F968" s="291"/>
      <c r="G968" s="291"/>
    </row>
    <row r="969" spans="1:7" x14ac:dyDescent="0.3">
      <c r="A969" s="287" t="s">
        <v>976</v>
      </c>
      <c r="B969" s="293"/>
      <c r="C969" s="292"/>
      <c r="D969" s="292"/>
      <c r="E969" s="292"/>
      <c r="F969" s="292"/>
      <c r="G969" s="292"/>
    </row>
    <row r="970" spans="1:7" x14ac:dyDescent="0.3">
      <c r="A970" s="287" t="s">
        <v>977</v>
      </c>
      <c r="B970" s="293"/>
      <c r="C970" s="291"/>
      <c r="D970" s="291"/>
      <c r="E970" s="291"/>
      <c r="F970" s="291"/>
      <c r="G970" s="291"/>
    </row>
    <row r="971" spans="1:7" x14ac:dyDescent="0.3">
      <c r="A971" s="240"/>
      <c r="B971" s="244"/>
      <c r="C971" s="245"/>
      <c r="D971" s="245"/>
      <c r="E971" s="245"/>
      <c r="F971" s="245"/>
      <c r="G971" s="245"/>
    </row>
    <row r="972" spans="1:7" x14ac:dyDescent="0.3">
      <c r="A972" s="293"/>
      <c r="B972" s="286"/>
      <c r="C972" s="286"/>
      <c r="D972" s="286"/>
      <c r="E972" s="286"/>
      <c r="F972" s="286"/>
      <c r="G972" s="286"/>
    </row>
    <row r="973" spans="1:7" x14ac:dyDescent="0.3">
      <c r="A973" s="240"/>
      <c r="B973" s="244"/>
      <c r="C973" s="245"/>
      <c r="D973" s="245"/>
      <c r="E973" s="245"/>
      <c r="F973" s="245"/>
      <c r="G973" s="245"/>
    </row>
    <row r="974" spans="1:7" x14ac:dyDescent="0.3">
      <c r="A974" s="287" t="s">
        <v>1648</v>
      </c>
      <c r="B974" s="293"/>
      <c r="C974" s="291"/>
      <c r="D974" s="291"/>
      <c r="E974" s="291"/>
      <c r="F974" s="291"/>
      <c r="G974" s="291"/>
    </row>
    <row r="975" spans="1:7" x14ac:dyDescent="0.3">
      <c r="A975" s="287" t="s">
        <v>1649</v>
      </c>
      <c r="B975" s="293"/>
      <c r="C975" s="292"/>
      <c r="D975" s="292"/>
      <c r="E975" s="292"/>
      <c r="F975" s="292"/>
      <c r="G975" s="292"/>
    </row>
    <row r="976" spans="1:7" x14ac:dyDescent="0.3">
      <c r="A976" s="287" t="s">
        <v>977</v>
      </c>
      <c r="B976" s="293"/>
      <c r="C976" s="291"/>
      <c r="D976" s="291"/>
      <c r="E976" s="291"/>
      <c r="F976" s="291"/>
      <c r="G976" s="291"/>
    </row>
    <row r="977" spans="1:7" x14ac:dyDescent="0.3">
      <c r="A977" s="240" t="s">
        <v>1347</v>
      </c>
      <c r="B977" s="240" t="s">
        <v>1074</v>
      </c>
      <c r="C977" s="246"/>
      <c r="D977" s="246"/>
      <c r="E977" s="246"/>
      <c r="F977" s="246"/>
      <c r="G977" s="246"/>
    </row>
    <row r="978" spans="1:7" x14ac:dyDescent="0.3">
      <c r="A978" s="240" t="s">
        <v>558</v>
      </c>
      <c r="B978" s="244"/>
      <c r="C978" s="245"/>
      <c r="D978" s="245"/>
      <c r="E978" s="245"/>
      <c r="F978" s="245"/>
      <c r="G978" s="245"/>
    </row>
    <row r="979" spans="1:7" x14ac:dyDescent="0.3">
      <c r="A979" s="240"/>
    </row>
    <row r="980" spans="1:7" x14ac:dyDescent="0.3">
      <c r="A980" s="240" t="s">
        <v>364</v>
      </c>
      <c r="B980" s="244"/>
      <c r="C980" s="245"/>
      <c r="D980" s="245"/>
      <c r="E980" s="245"/>
      <c r="F980" s="245"/>
      <c r="G980" s="245"/>
    </row>
    <row r="981" spans="1:7" x14ac:dyDescent="0.3">
      <c r="A981" s="240" t="s">
        <v>1348</v>
      </c>
      <c r="B981" s="240" t="s">
        <v>1349</v>
      </c>
      <c r="C981" s="246"/>
      <c r="D981" s="246"/>
      <c r="E981" s="246"/>
      <c r="F981" s="246"/>
      <c r="G981" s="246"/>
    </row>
    <row r="982" spans="1:7" x14ac:dyDescent="0.3">
      <c r="A982" s="240" t="s">
        <v>1144</v>
      </c>
      <c r="B982" s="244"/>
      <c r="C982" s="245"/>
      <c r="D982" s="245"/>
      <c r="E982" s="245"/>
      <c r="F982" s="245"/>
      <c r="G982" s="245"/>
    </row>
    <row r="983" spans="1:7" x14ac:dyDescent="0.3">
      <c r="C983" s="247"/>
      <c r="D983" s="247"/>
      <c r="E983" s="247"/>
      <c r="F983" s="247"/>
      <c r="G983" s="247"/>
    </row>
    <row r="984" spans="1:7" x14ac:dyDescent="0.3">
      <c r="A984" s="240" t="s">
        <v>1350</v>
      </c>
      <c r="B984" s="244"/>
      <c r="C984" s="245"/>
      <c r="D984" s="245"/>
      <c r="E984" s="245"/>
      <c r="F984" s="245"/>
      <c r="G984" s="245"/>
    </row>
    <row r="985" spans="1:7" x14ac:dyDescent="0.3">
      <c r="A985" s="240"/>
    </row>
    <row r="986" spans="1:7" x14ac:dyDescent="0.3">
      <c r="A986" s="240" t="s">
        <v>975</v>
      </c>
      <c r="B986" s="244"/>
      <c r="C986" s="245"/>
      <c r="D986" s="245"/>
      <c r="E986" s="245"/>
      <c r="F986" s="245"/>
      <c r="G986" s="245"/>
    </row>
    <row r="987" spans="1:7" x14ac:dyDescent="0.3">
      <c r="A987" s="240" t="s">
        <v>976</v>
      </c>
      <c r="B987" s="244"/>
      <c r="C987" s="246"/>
      <c r="D987" s="246"/>
      <c r="E987" s="246"/>
      <c r="F987" s="246"/>
      <c r="G987" s="246"/>
    </row>
    <row r="988" spans="1:7" x14ac:dyDescent="0.3">
      <c r="A988" s="240" t="s">
        <v>977</v>
      </c>
      <c r="B988" s="244"/>
      <c r="C988" s="245"/>
      <c r="D988" s="245"/>
      <c r="E988" s="245"/>
      <c r="F988" s="245"/>
      <c r="G988" s="245"/>
    </row>
    <row r="990" spans="1:7" x14ac:dyDescent="0.3">
      <c r="A990" s="240" t="s">
        <v>374</v>
      </c>
    </row>
    <row r="991" spans="1:7" x14ac:dyDescent="0.3">
      <c r="A991" s="240" t="s">
        <v>346</v>
      </c>
      <c r="B991" s="244"/>
      <c r="C991" s="245"/>
      <c r="D991" s="245"/>
      <c r="E991" s="245"/>
      <c r="F991" s="245"/>
      <c r="G991" s="245"/>
    </row>
    <row r="992" spans="1:7" x14ac:dyDescent="0.3">
      <c r="A992" s="240" t="s">
        <v>1351</v>
      </c>
      <c r="B992" s="240" t="s">
        <v>240</v>
      </c>
      <c r="C992" s="245"/>
      <c r="D992" s="245"/>
      <c r="E992" s="245"/>
      <c r="F992" s="245"/>
      <c r="G992" s="245"/>
    </row>
    <row r="993" spans="1:7" x14ac:dyDescent="0.3">
      <c r="A993" s="240" t="s">
        <v>1352</v>
      </c>
      <c r="B993" s="240" t="s">
        <v>242</v>
      </c>
      <c r="C993" s="245"/>
      <c r="D993" s="245"/>
      <c r="E993" s="245"/>
      <c r="F993" s="245"/>
      <c r="G993" s="245"/>
    </row>
    <row r="994" spans="1:7" x14ac:dyDescent="0.3">
      <c r="A994" s="240" t="s">
        <v>1353</v>
      </c>
      <c r="B994" s="240" t="s">
        <v>243</v>
      </c>
      <c r="C994" s="245"/>
      <c r="D994" s="245"/>
      <c r="E994" s="245"/>
      <c r="F994" s="245"/>
      <c r="G994" s="245"/>
    </row>
    <row r="995" spans="1:7" x14ac:dyDescent="0.3">
      <c r="A995" s="240" t="s">
        <v>1354</v>
      </c>
      <c r="B995" s="240" t="s">
        <v>245</v>
      </c>
      <c r="C995" s="245"/>
      <c r="D995" s="245"/>
      <c r="E995" s="245"/>
      <c r="F995" s="245"/>
      <c r="G995" s="245"/>
    </row>
    <row r="996" spans="1:7" x14ac:dyDescent="0.3">
      <c r="A996" s="240" t="s">
        <v>1355</v>
      </c>
      <c r="B996" s="240" t="s">
        <v>241</v>
      </c>
      <c r="C996" s="245"/>
      <c r="D996" s="245"/>
      <c r="E996" s="245"/>
      <c r="F996" s="245"/>
      <c r="G996" s="245"/>
    </row>
    <row r="997" spans="1:7" x14ac:dyDescent="0.3">
      <c r="A997" s="240" t="s">
        <v>1356</v>
      </c>
      <c r="B997" s="240" t="s">
        <v>44</v>
      </c>
      <c r="C997" s="245"/>
      <c r="D997" s="245"/>
      <c r="E997" s="245"/>
      <c r="F997" s="245"/>
      <c r="G997" s="245"/>
    </row>
    <row r="998" spans="1:7" x14ac:dyDescent="0.3">
      <c r="A998" s="240" t="s">
        <v>1357</v>
      </c>
      <c r="B998" s="240" t="s">
        <v>244</v>
      </c>
      <c r="C998" s="245"/>
      <c r="D998" s="245"/>
      <c r="E998" s="245"/>
      <c r="F998" s="245"/>
      <c r="G998" s="245"/>
    </row>
    <row r="999" spans="1:7" x14ac:dyDescent="0.3">
      <c r="A999" s="240" t="s">
        <v>1358</v>
      </c>
      <c r="B999" s="240" t="s">
        <v>246</v>
      </c>
      <c r="C999" s="246"/>
      <c r="D999" s="246"/>
      <c r="E999" s="246"/>
      <c r="F999" s="246"/>
      <c r="G999" s="246"/>
    </row>
    <row r="1000" spans="1:7" x14ac:dyDescent="0.3">
      <c r="A1000" s="240" t="s">
        <v>558</v>
      </c>
      <c r="B1000" s="244"/>
      <c r="C1000" s="245"/>
      <c r="D1000" s="245"/>
      <c r="E1000" s="245"/>
      <c r="F1000" s="245"/>
      <c r="G1000" s="245"/>
    </row>
    <row r="1002" spans="1:7" x14ac:dyDescent="0.3">
      <c r="A1002" s="240" t="s">
        <v>375</v>
      </c>
      <c r="B1002" s="244"/>
      <c r="C1002" s="245"/>
      <c r="D1002" s="245"/>
      <c r="E1002" s="245"/>
      <c r="F1002" s="245"/>
      <c r="G1002" s="245"/>
    </row>
    <row r="1003" spans="1:7" x14ac:dyDescent="0.3">
      <c r="A1003" s="240" t="s">
        <v>1359</v>
      </c>
      <c r="B1003" s="240" t="s">
        <v>580</v>
      </c>
      <c r="C1003" s="245"/>
      <c r="D1003" s="245"/>
      <c r="E1003" s="245"/>
      <c r="F1003" s="245"/>
      <c r="G1003" s="245"/>
    </row>
    <row r="1004" spans="1:7" x14ac:dyDescent="0.3">
      <c r="A1004" s="240" t="s">
        <v>1360</v>
      </c>
      <c r="B1004" s="240" t="s">
        <v>249</v>
      </c>
      <c r="C1004" s="245"/>
      <c r="D1004" s="245"/>
      <c r="E1004" s="245"/>
      <c r="F1004" s="245"/>
      <c r="G1004" s="245"/>
    </row>
    <row r="1005" spans="1:7" x14ac:dyDescent="0.3">
      <c r="A1005" s="240" t="s">
        <v>1361</v>
      </c>
      <c r="B1005" s="240" t="s">
        <v>256</v>
      </c>
      <c r="C1005" s="245"/>
      <c r="D1005" s="245"/>
      <c r="E1005" s="245"/>
      <c r="F1005" s="245"/>
      <c r="G1005" s="245"/>
    </row>
    <row r="1006" spans="1:7" x14ac:dyDescent="0.3">
      <c r="A1006" s="240" t="s">
        <v>1362</v>
      </c>
      <c r="B1006" s="240" t="s">
        <v>259</v>
      </c>
      <c r="C1006" s="245"/>
      <c r="D1006" s="245"/>
      <c r="E1006" s="245"/>
      <c r="F1006" s="245"/>
      <c r="G1006" s="245"/>
    </row>
    <row r="1007" spans="1:7" x14ac:dyDescent="0.3">
      <c r="A1007" s="240" t="s">
        <v>1363</v>
      </c>
      <c r="B1007" s="240" t="s">
        <v>53</v>
      </c>
      <c r="C1007" s="245"/>
      <c r="D1007" s="245"/>
      <c r="E1007" s="245"/>
      <c r="F1007" s="245"/>
      <c r="G1007" s="245"/>
    </row>
    <row r="1008" spans="1:7" x14ac:dyDescent="0.3">
      <c r="A1008" s="240" t="s">
        <v>1364</v>
      </c>
      <c r="B1008" s="240" t="s">
        <v>257</v>
      </c>
      <c r="C1008" s="245"/>
      <c r="D1008" s="245"/>
      <c r="E1008" s="245"/>
      <c r="F1008" s="245"/>
      <c r="G1008" s="245"/>
    </row>
    <row r="1009" spans="1:7" x14ac:dyDescent="0.3">
      <c r="A1009" s="240" t="s">
        <v>1365</v>
      </c>
      <c r="B1009" s="240" t="s">
        <v>588</v>
      </c>
      <c r="C1009" s="245"/>
      <c r="D1009" s="245"/>
      <c r="E1009" s="245"/>
      <c r="F1009" s="245"/>
      <c r="G1009" s="245"/>
    </row>
    <row r="1010" spans="1:7" x14ac:dyDescent="0.3">
      <c r="A1010" s="240" t="s">
        <v>1366</v>
      </c>
      <c r="B1010" s="240" t="s">
        <v>812</v>
      </c>
      <c r="C1010" s="245"/>
      <c r="D1010" s="245"/>
      <c r="E1010" s="245"/>
      <c r="F1010" s="245"/>
      <c r="G1010" s="245"/>
    </row>
    <row r="1011" spans="1:7" x14ac:dyDescent="0.3">
      <c r="A1011" s="240" t="s">
        <v>1367</v>
      </c>
      <c r="B1011" s="240" t="s">
        <v>258</v>
      </c>
      <c r="C1011" s="245"/>
      <c r="D1011" s="245"/>
      <c r="E1011" s="245"/>
      <c r="F1011" s="245"/>
      <c r="G1011" s="245"/>
    </row>
    <row r="1012" spans="1:7" x14ac:dyDescent="0.3">
      <c r="A1012" s="240" t="s">
        <v>1368</v>
      </c>
      <c r="B1012" s="240" t="s">
        <v>1077</v>
      </c>
      <c r="C1012" s="245"/>
      <c r="D1012" s="245"/>
      <c r="E1012" s="245"/>
      <c r="F1012" s="245"/>
      <c r="G1012" s="245"/>
    </row>
    <row r="1013" spans="1:7" x14ac:dyDescent="0.3">
      <c r="A1013" s="240" t="s">
        <v>1369</v>
      </c>
      <c r="B1013" s="240" t="s">
        <v>255</v>
      </c>
      <c r="C1013" s="245"/>
      <c r="D1013" s="245"/>
      <c r="E1013" s="245"/>
      <c r="F1013" s="245"/>
      <c r="G1013" s="245"/>
    </row>
    <row r="1014" spans="1:7" x14ac:dyDescent="0.3">
      <c r="A1014" s="240" t="s">
        <v>1370</v>
      </c>
      <c r="B1014" s="240" t="s">
        <v>44</v>
      </c>
      <c r="C1014" s="245"/>
      <c r="D1014" s="245"/>
      <c r="E1014" s="245"/>
      <c r="F1014" s="245"/>
      <c r="G1014" s="245"/>
    </row>
    <row r="1015" spans="1:7" x14ac:dyDescent="0.3">
      <c r="A1015" s="240" t="s">
        <v>1371</v>
      </c>
      <c r="B1015" s="240" t="s">
        <v>685</v>
      </c>
      <c r="C1015" s="245"/>
      <c r="D1015" s="245"/>
      <c r="E1015" s="245"/>
      <c r="F1015" s="245"/>
      <c r="G1015" s="245"/>
    </row>
    <row r="1016" spans="1:7" x14ac:dyDescent="0.3">
      <c r="A1016" s="240" t="s">
        <v>1372</v>
      </c>
      <c r="B1016" s="240" t="s">
        <v>687</v>
      </c>
      <c r="C1016" s="245"/>
      <c r="D1016" s="245"/>
      <c r="E1016" s="245"/>
      <c r="F1016" s="245"/>
      <c r="G1016" s="245"/>
    </row>
    <row r="1017" spans="1:7" x14ac:dyDescent="0.3">
      <c r="A1017" s="240" t="s">
        <v>1373</v>
      </c>
      <c r="B1017" s="240" t="s">
        <v>183</v>
      </c>
      <c r="C1017" s="245"/>
      <c r="D1017" s="245"/>
      <c r="E1017" s="245"/>
      <c r="F1017" s="245"/>
      <c r="G1017" s="245"/>
    </row>
    <row r="1018" spans="1:7" x14ac:dyDescent="0.3">
      <c r="A1018" s="240" t="s">
        <v>1374</v>
      </c>
      <c r="B1018" s="240" t="s">
        <v>262</v>
      </c>
      <c r="C1018" s="245"/>
      <c r="D1018" s="245"/>
      <c r="E1018" s="245"/>
      <c r="F1018" s="245"/>
      <c r="G1018" s="245"/>
    </row>
    <row r="1019" spans="1:7" x14ac:dyDescent="0.3">
      <c r="A1019" s="240" t="s">
        <v>1375</v>
      </c>
      <c r="B1019" s="240" t="s">
        <v>697</v>
      </c>
      <c r="C1019" s="245"/>
      <c r="D1019" s="245"/>
      <c r="E1019" s="245"/>
      <c r="F1019" s="245"/>
      <c r="G1019" s="245"/>
    </row>
    <row r="1020" spans="1:7" x14ac:dyDescent="0.3">
      <c r="A1020" s="240" t="s">
        <v>1376</v>
      </c>
      <c r="B1020" s="240" t="s">
        <v>55</v>
      </c>
      <c r="C1020" s="245"/>
      <c r="D1020" s="245"/>
      <c r="E1020" s="245"/>
      <c r="F1020" s="245"/>
      <c r="G1020" s="245"/>
    </row>
    <row r="1021" spans="1:7" x14ac:dyDescent="0.3">
      <c r="A1021" s="240" t="s">
        <v>1377</v>
      </c>
      <c r="B1021" s="240" t="s">
        <v>261</v>
      </c>
      <c r="C1021" s="245"/>
      <c r="D1021" s="245"/>
      <c r="E1021" s="245"/>
      <c r="F1021" s="245"/>
      <c r="G1021" s="245"/>
    </row>
    <row r="1022" spans="1:7" x14ac:dyDescent="0.3">
      <c r="A1022" s="240" t="s">
        <v>1378</v>
      </c>
      <c r="B1022" s="240" t="s">
        <v>330</v>
      </c>
      <c r="C1022" s="245"/>
      <c r="D1022" s="245"/>
      <c r="E1022" s="245"/>
      <c r="F1022" s="245"/>
      <c r="G1022" s="245"/>
    </row>
    <row r="1023" spans="1:7" x14ac:dyDescent="0.3">
      <c r="A1023" s="240" t="s">
        <v>1379</v>
      </c>
      <c r="B1023" s="240" t="s">
        <v>676</v>
      </c>
      <c r="C1023" s="245"/>
      <c r="D1023" s="245"/>
      <c r="E1023" s="245"/>
      <c r="F1023" s="245"/>
      <c r="G1023" s="245"/>
    </row>
    <row r="1024" spans="1:7" x14ac:dyDescent="0.3">
      <c r="A1024" s="240" t="s">
        <v>1380</v>
      </c>
      <c r="B1024" s="240" t="s">
        <v>253</v>
      </c>
      <c r="C1024" s="245"/>
      <c r="D1024" s="245"/>
      <c r="E1024" s="245"/>
      <c r="F1024" s="245"/>
      <c r="G1024" s="245"/>
    </row>
    <row r="1025" spans="1:7" x14ac:dyDescent="0.3">
      <c r="A1025" s="240" t="s">
        <v>1381</v>
      </c>
      <c r="B1025" s="240" t="s">
        <v>317</v>
      </c>
      <c r="C1025" s="245"/>
      <c r="D1025" s="245"/>
      <c r="E1025" s="245"/>
      <c r="F1025" s="245"/>
      <c r="G1025" s="245"/>
    </row>
    <row r="1026" spans="1:7" x14ac:dyDescent="0.3">
      <c r="A1026" s="240" t="s">
        <v>1382</v>
      </c>
      <c r="B1026" s="240" t="s">
        <v>318</v>
      </c>
      <c r="C1026" s="245"/>
      <c r="D1026" s="245"/>
      <c r="E1026" s="245"/>
      <c r="F1026" s="245"/>
      <c r="G1026" s="245"/>
    </row>
    <row r="1027" spans="1:7" x14ac:dyDescent="0.3">
      <c r="A1027" s="240" t="s">
        <v>1383</v>
      </c>
      <c r="B1027" s="240" t="s">
        <v>575</v>
      </c>
      <c r="C1027" s="245"/>
      <c r="D1027" s="245"/>
      <c r="E1027" s="245"/>
      <c r="F1027" s="245"/>
      <c r="G1027" s="245"/>
    </row>
    <row r="1028" spans="1:7" x14ac:dyDescent="0.3">
      <c r="A1028" s="240" t="s">
        <v>1384</v>
      </c>
      <c r="B1028" s="240" t="s">
        <v>252</v>
      </c>
      <c r="C1028" s="245"/>
      <c r="D1028" s="245"/>
      <c r="E1028" s="245"/>
      <c r="F1028" s="245"/>
      <c r="G1028" s="245"/>
    </row>
    <row r="1029" spans="1:7" x14ac:dyDescent="0.3">
      <c r="A1029" s="240" t="s">
        <v>1385</v>
      </c>
      <c r="B1029" s="240" t="s">
        <v>250</v>
      </c>
      <c r="C1029" s="245"/>
      <c r="D1029" s="245"/>
      <c r="E1029" s="245"/>
      <c r="F1029" s="245"/>
      <c r="G1029" s="245"/>
    </row>
    <row r="1030" spans="1:7" x14ac:dyDescent="0.3">
      <c r="A1030" s="240" t="s">
        <v>1386</v>
      </c>
      <c r="B1030" s="240" t="s">
        <v>260</v>
      </c>
      <c r="C1030" s="245"/>
      <c r="D1030" s="245"/>
      <c r="E1030" s="245"/>
      <c r="F1030" s="245"/>
      <c r="G1030" s="245"/>
    </row>
    <row r="1031" spans="1:7" x14ac:dyDescent="0.3">
      <c r="A1031" s="240" t="s">
        <v>1387</v>
      </c>
      <c r="B1031" s="240" t="s">
        <v>254</v>
      </c>
      <c r="C1031" s="245"/>
      <c r="D1031" s="245"/>
      <c r="E1031" s="245"/>
      <c r="F1031" s="245"/>
      <c r="G1031" s="245"/>
    </row>
    <row r="1032" spans="1:7" x14ac:dyDescent="0.3">
      <c r="A1032" s="240" t="s">
        <v>1388</v>
      </c>
      <c r="B1032" s="240" t="s">
        <v>251</v>
      </c>
      <c r="C1032" s="246"/>
      <c r="D1032" s="246"/>
      <c r="E1032" s="246"/>
      <c r="F1032" s="246"/>
      <c r="G1032" s="246"/>
    </row>
    <row r="1033" spans="1:7" x14ac:dyDescent="0.3">
      <c r="A1033" s="240" t="s">
        <v>1389</v>
      </c>
      <c r="B1033" s="244"/>
      <c r="C1033" s="245"/>
      <c r="D1033" s="245"/>
      <c r="E1033" s="245"/>
      <c r="F1033" s="245"/>
      <c r="G1033" s="245"/>
    </row>
    <row r="1034" spans="1:7" x14ac:dyDescent="0.3">
      <c r="A1034" s="240"/>
    </row>
    <row r="1035" spans="1:7" x14ac:dyDescent="0.3">
      <c r="A1035" s="240" t="s">
        <v>362</v>
      </c>
      <c r="B1035" s="244"/>
      <c r="C1035" s="245"/>
      <c r="D1035" s="245"/>
      <c r="E1035" s="245"/>
      <c r="F1035" s="245"/>
      <c r="G1035" s="245"/>
    </row>
    <row r="1036" spans="1:7" x14ac:dyDescent="0.3">
      <c r="A1036" s="240" t="s">
        <v>1390</v>
      </c>
      <c r="B1036" s="240" t="s">
        <v>247</v>
      </c>
      <c r="C1036" s="245"/>
      <c r="D1036" s="245"/>
      <c r="E1036" s="245"/>
      <c r="F1036" s="245"/>
      <c r="G1036" s="245"/>
    </row>
    <row r="1037" spans="1:7" x14ac:dyDescent="0.3">
      <c r="A1037" s="240" t="s">
        <v>1391</v>
      </c>
      <c r="B1037" s="240" t="s">
        <v>248</v>
      </c>
      <c r="C1037" s="245"/>
      <c r="D1037" s="245"/>
      <c r="E1037" s="245"/>
      <c r="F1037" s="245"/>
      <c r="G1037" s="245"/>
    </row>
    <row r="1038" spans="1:7" x14ac:dyDescent="0.3">
      <c r="A1038" s="240" t="s">
        <v>1392</v>
      </c>
      <c r="B1038" s="240" t="s">
        <v>1115</v>
      </c>
      <c r="C1038" s="246"/>
      <c r="D1038" s="246"/>
      <c r="E1038" s="246"/>
      <c r="F1038" s="246"/>
      <c r="G1038" s="246"/>
    </row>
    <row r="1039" spans="1:7" x14ac:dyDescent="0.3">
      <c r="A1039" s="240" t="s">
        <v>1116</v>
      </c>
      <c r="B1039" s="244"/>
      <c r="C1039" s="245"/>
      <c r="D1039" s="245"/>
      <c r="E1039" s="245"/>
      <c r="F1039" s="245"/>
      <c r="G1039" s="245"/>
    </row>
    <row r="1040" spans="1:7" x14ac:dyDescent="0.3">
      <c r="C1040" s="247"/>
      <c r="D1040" s="247"/>
      <c r="E1040" s="247"/>
      <c r="F1040" s="247"/>
      <c r="G1040" s="247"/>
    </row>
    <row r="1041" spans="1:7" x14ac:dyDescent="0.3">
      <c r="A1041" s="240" t="s">
        <v>1393</v>
      </c>
      <c r="B1041" s="244"/>
      <c r="C1041" s="245"/>
      <c r="D1041" s="245"/>
      <c r="E1041" s="245"/>
      <c r="F1041" s="245"/>
      <c r="G1041" s="245"/>
    </row>
    <row r="1042" spans="1:7" x14ac:dyDescent="0.3">
      <c r="A1042" s="240"/>
      <c r="B1042" s="245"/>
      <c r="C1042" s="245"/>
      <c r="D1042" s="245"/>
      <c r="E1042" s="245"/>
      <c r="F1042" s="245"/>
      <c r="G1042" s="245"/>
    </row>
    <row r="1043" spans="1:7" x14ac:dyDescent="0.3">
      <c r="A1043" s="240" t="s">
        <v>975</v>
      </c>
      <c r="B1043" s="244"/>
      <c r="C1043" s="245"/>
      <c r="D1043" s="245"/>
      <c r="E1043" s="245"/>
      <c r="F1043" s="245"/>
      <c r="G1043" s="245"/>
    </row>
    <row r="1044" spans="1:7" x14ac:dyDescent="0.3">
      <c r="A1044" s="240" t="s">
        <v>976</v>
      </c>
      <c r="B1044" s="244"/>
      <c r="C1044" s="246"/>
      <c r="D1044" s="246"/>
      <c r="E1044" s="246"/>
      <c r="F1044" s="246"/>
      <c r="G1044" s="246"/>
    </row>
    <row r="1045" spans="1:7" x14ac:dyDescent="0.3">
      <c r="A1045" s="240" t="s">
        <v>977</v>
      </c>
      <c r="B1045" s="244"/>
      <c r="C1045" s="245"/>
      <c r="D1045" s="245"/>
      <c r="E1045" s="245"/>
      <c r="F1045" s="245"/>
      <c r="G1045" s="245"/>
    </row>
    <row r="1046" spans="1:7" x14ac:dyDescent="0.3">
      <c r="A1046" s="240"/>
    </row>
    <row r="1047" spans="1:7" x14ac:dyDescent="0.3">
      <c r="A1047" s="240" t="s">
        <v>376</v>
      </c>
    </row>
    <row r="1048" spans="1:7" x14ac:dyDescent="0.3">
      <c r="A1048" s="240" t="s">
        <v>346</v>
      </c>
      <c r="B1048" s="244"/>
      <c r="C1048" s="245"/>
      <c r="D1048" s="245"/>
      <c r="E1048" s="245"/>
      <c r="F1048" s="245"/>
      <c r="G1048" s="245"/>
    </row>
    <row r="1049" spans="1:7" x14ac:dyDescent="0.3">
      <c r="A1049" s="240" t="s">
        <v>1394</v>
      </c>
      <c r="B1049" s="240" t="s">
        <v>1395</v>
      </c>
      <c r="C1049" s="245"/>
      <c r="D1049" s="245"/>
      <c r="E1049" s="245"/>
      <c r="F1049" s="245"/>
      <c r="G1049" s="245"/>
    </row>
    <row r="1050" spans="1:7" x14ac:dyDescent="0.3">
      <c r="A1050" s="240" t="s">
        <v>1396</v>
      </c>
      <c r="B1050" s="240" t="s">
        <v>1397</v>
      </c>
      <c r="C1050" s="245"/>
      <c r="D1050" s="245"/>
      <c r="E1050" s="245"/>
      <c r="F1050" s="245"/>
      <c r="G1050" s="245"/>
    </row>
    <row r="1051" spans="1:7" x14ac:dyDescent="0.3">
      <c r="A1051" s="240" t="s">
        <v>1398</v>
      </c>
      <c r="B1051" s="240" t="s">
        <v>1399</v>
      </c>
      <c r="C1051" s="245"/>
      <c r="D1051" s="245"/>
      <c r="E1051" s="245"/>
      <c r="F1051" s="245"/>
      <c r="G1051" s="245"/>
    </row>
    <row r="1052" spans="1:7" x14ac:dyDescent="0.3">
      <c r="A1052" s="240" t="s">
        <v>1400</v>
      </c>
      <c r="B1052" s="240" t="s">
        <v>1401</v>
      </c>
      <c r="C1052" s="245"/>
      <c r="D1052" s="245"/>
      <c r="E1052" s="245"/>
      <c r="F1052" s="245"/>
      <c r="G1052" s="245"/>
    </row>
    <row r="1053" spans="1:7" x14ac:dyDescent="0.3">
      <c r="A1053" s="240" t="s">
        <v>1402</v>
      </c>
      <c r="B1053" s="240" t="s">
        <v>1403</v>
      </c>
      <c r="C1053" s="245"/>
      <c r="D1053" s="245"/>
      <c r="E1053" s="245"/>
      <c r="F1053" s="245"/>
      <c r="G1053" s="245"/>
    </row>
    <row r="1054" spans="1:7" x14ac:dyDescent="0.3">
      <c r="A1054" s="240" t="s">
        <v>1404</v>
      </c>
      <c r="B1054" s="240" t="s">
        <v>1405</v>
      </c>
      <c r="C1054" s="245"/>
      <c r="D1054" s="245"/>
      <c r="E1054" s="245"/>
      <c r="F1054" s="245"/>
      <c r="G1054" s="245"/>
    </row>
    <row r="1055" spans="1:7" x14ac:dyDescent="0.3">
      <c r="A1055" s="240" t="s">
        <v>1406</v>
      </c>
      <c r="B1055" s="240" t="s">
        <v>1407</v>
      </c>
      <c r="C1055" s="245"/>
      <c r="D1055" s="245"/>
      <c r="E1055" s="245"/>
      <c r="F1055" s="245"/>
      <c r="G1055" s="245"/>
    </row>
    <row r="1056" spans="1:7" x14ac:dyDescent="0.3">
      <c r="A1056" s="240" t="s">
        <v>1408</v>
      </c>
      <c r="B1056" s="240" t="s">
        <v>1409</v>
      </c>
      <c r="C1056" s="245"/>
      <c r="D1056" s="245"/>
      <c r="E1056" s="245"/>
      <c r="F1056" s="245"/>
      <c r="G1056" s="245"/>
    </row>
    <row r="1057" spans="1:7" x14ac:dyDescent="0.3">
      <c r="A1057" s="240" t="s">
        <v>1410</v>
      </c>
      <c r="B1057" s="240" t="s">
        <v>1411</v>
      </c>
      <c r="C1057" s="245"/>
      <c r="D1057" s="245"/>
      <c r="E1057" s="245"/>
      <c r="F1057" s="245"/>
      <c r="G1057" s="245"/>
    </row>
    <row r="1058" spans="1:7" x14ac:dyDescent="0.3">
      <c r="A1058" s="240" t="s">
        <v>1412</v>
      </c>
      <c r="B1058" s="240" t="s">
        <v>1413</v>
      </c>
      <c r="C1058" s="245"/>
      <c r="D1058" s="245"/>
      <c r="E1058" s="245"/>
      <c r="F1058" s="245"/>
      <c r="G1058" s="245"/>
    </row>
    <row r="1059" spans="1:7" x14ac:dyDescent="0.3">
      <c r="A1059" s="240" t="s">
        <v>1414</v>
      </c>
      <c r="B1059" s="240" t="s">
        <v>1132</v>
      </c>
      <c r="C1059" s="245"/>
      <c r="D1059" s="245"/>
      <c r="E1059" s="245"/>
      <c r="F1059" s="245"/>
      <c r="G1059" s="245"/>
    </row>
    <row r="1060" spans="1:7" x14ac:dyDescent="0.3">
      <c r="A1060" s="240" t="s">
        <v>1415</v>
      </c>
      <c r="B1060" s="240" t="s">
        <v>245</v>
      </c>
      <c r="C1060" s="245"/>
      <c r="D1060" s="245"/>
      <c r="E1060" s="245"/>
      <c r="F1060" s="245"/>
      <c r="G1060" s="245"/>
    </row>
    <row r="1061" spans="1:7" x14ac:dyDescent="0.3">
      <c r="A1061" s="240" t="s">
        <v>1416</v>
      </c>
      <c r="B1061" s="240" t="s">
        <v>244</v>
      </c>
      <c r="C1061" s="246"/>
      <c r="D1061" s="246"/>
      <c r="E1061" s="246"/>
      <c r="F1061" s="246"/>
      <c r="G1061" s="246"/>
    </row>
    <row r="1062" spans="1:7" x14ac:dyDescent="0.3">
      <c r="A1062" s="240" t="s">
        <v>558</v>
      </c>
      <c r="B1062" s="244"/>
      <c r="C1062" s="245"/>
      <c r="D1062" s="245"/>
      <c r="E1062" s="245"/>
      <c r="F1062" s="245"/>
      <c r="G1062" s="245"/>
    </row>
    <row r="1063" spans="1:7" x14ac:dyDescent="0.3">
      <c r="A1063" s="240"/>
    </row>
    <row r="1064" spans="1:7" x14ac:dyDescent="0.3">
      <c r="A1064" s="240" t="s">
        <v>377</v>
      </c>
      <c r="B1064" s="244"/>
      <c r="C1064" s="245"/>
      <c r="D1064" s="245"/>
      <c r="E1064" s="245"/>
      <c r="F1064" s="245"/>
      <c r="G1064" s="245"/>
    </row>
    <row r="1065" spans="1:7" x14ac:dyDescent="0.3">
      <c r="A1065" s="240" t="s">
        <v>1417</v>
      </c>
      <c r="B1065" s="240" t="s">
        <v>595</v>
      </c>
      <c r="C1065" s="245"/>
      <c r="D1065" s="245"/>
      <c r="E1065" s="245"/>
      <c r="F1065" s="245"/>
      <c r="G1065" s="245"/>
    </row>
    <row r="1066" spans="1:7" x14ac:dyDescent="0.3">
      <c r="A1066" s="240" t="s">
        <v>1418</v>
      </c>
      <c r="B1066" s="240" t="s">
        <v>1419</v>
      </c>
      <c r="C1066" s="245"/>
      <c r="D1066" s="245"/>
      <c r="E1066" s="245"/>
      <c r="F1066" s="245"/>
      <c r="G1066" s="245"/>
    </row>
    <row r="1067" spans="1:7" x14ac:dyDescent="0.3">
      <c r="A1067" s="240" t="s">
        <v>1420</v>
      </c>
      <c r="B1067" s="240" t="s">
        <v>907</v>
      </c>
      <c r="C1067" s="245"/>
      <c r="D1067" s="245"/>
      <c r="E1067" s="245"/>
      <c r="F1067" s="245"/>
      <c r="G1067" s="245"/>
    </row>
    <row r="1068" spans="1:7" x14ac:dyDescent="0.3">
      <c r="A1068" s="240" t="s">
        <v>1421</v>
      </c>
      <c r="B1068" s="240" t="s">
        <v>255</v>
      </c>
      <c r="C1068" s="245"/>
      <c r="D1068" s="245"/>
      <c r="E1068" s="245"/>
      <c r="F1068" s="245"/>
      <c r="G1068" s="245"/>
    </row>
    <row r="1069" spans="1:7" x14ac:dyDescent="0.3">
      <c r="A1069" s="240" t="s">
        <v>1422</v>
      </c>
      <c r="B1069" s="240" t="s">
        <v>690</v>
      </c>
      <c r="C1069" s="245"/>
      <c r="D1069" s="245"/>
      <c r="E1069" s="245"/>
      <c r="F1069" s="245"/>
      <c r="G1069" s="245"/>
    </row>
    <row r="1070" spans="1:7" x14ac:dyDescent="0.3">
      <c r="A1070" s="240" t="s">
        <v>1423</v>
      </c>
      <c r="B1070" s="240" t="s">
        <v>183</v>
      </c>
      <c r="C1070" s="245"/>
      <c r="D1070" s="245"/>
      <c r="E1070" s="245"/>
      <c r="F1070" s="245"/>
      <c r="G1070" s="245"/>
    </row>
    <row r="1071" spans="1:7" x14ac:dyDescent="0.3">
      <c r="A1071" s="240" t="s">
        <v>1424</v>
      </c>
      <c r="B1071" s="240" t="s">
        <v>262</v>
      </c>
      <c r="C1071" s="245"/>
      <c r="D1071" s="245"/>
      <c r="E1071" s="245"/>
      <c r="F1071" s="245"/>
      <c r="G1071" s="245"/>
    </row>
    <row r="1072" spans="1:7" x14ac:dyDescent="0.3">
      <c r="A1072" s="240" t="s">
        <v>1425</v>
      </c>
      <c r="B1072" s="240" t="s">
        <v>569</v>
      </c>
      <c r="C1072" s="245"/>
      <c r="D1072" s="245"/>
      <c r="E1072" s="245"/>
      <c r="F1072" s="245"/>
      <c r="G1072" s="245"/>
    </row>
    <row r="1073" spans="1:7" x14ac:dyDescent="0.3">
      <c r="A1073" s="240" t="s">
        <v>1426</v>
      </c>
      <c r="B1073" s="240" t="s">
        <v>571</v>
      </c>
      <c r="C1073" s="245"/>
      <c r="D1073" s="245"/>
      <c r="E1073" s="245"/>
      <c r="F1073" s="245"/>
      <c r="G1073" s="245"/>
    </row>
    <row r="1074" spans="1:7" x14ac:dyDescent="0.3">
      <c r="A1074" s="240" t="s">
        <v>1427</v>
      </c>
      <c r="B1074" s="240" t="s">
        <v>330</v>
      </c>
      <c r="C1074" s="245"/>
      <c r="D1074" s="245"/>
      <c r="E1074" s="245"/>
      <c r="F1074" s="245"/>
      <c r="G1074" s="245"/>
    </row>
    <row r="1075" spans="1:7" x14ac:dyDescent="0.3">
      <c r="A1075" s="240" t="s">
        <v>1428</v>
      </c>
      <c r="B1075" s="240" t="s">
        <v>1429</v>
      </c>
      <c r="C1075" s="245"/>
      <c r="D1075" s="245"/>
      <c r="E1075" s="245"/>
      <c r="F1075" s="245"/>
      <c r="G1075" s="245"/>
    </row>
    <row r="1076" spans="1:7" x14ac:dyDescent="0.3">
      <c r="A1076" s="240" t="s">
        <v>1430</v>
      </c>
      <c r="B1076" s="240" t="s">
        <v>1431</v>
      </c>
      <c r="C1076" s="245"/>
      <c r="D1076" s="245"/>
      <c r="E1076" s="245"/>
      <c r="F1076" s="245"/>
      <c r="G1076" s="245"/>
    </row>
    <row r="1077" spans="1:7" x14ac:dyDescent="0.3">
      <c r="A1077" s="240" t="s">
        <v>1432</v>
      </c>
      <c r="B1077" s="240" t="s">
        <v>1433</v>
      </c>
      <c r="C1077" s="245"/>
      <c r="D1077" s="245"/>
      <c r="E1077" s="245"/>
      <c r="F1077" s="245"/>
      <c r="G1077" s="245"/>
    </row>
    <row r="1078" spans="1:7" x14ac:dyDescent="0.3">
      <c r="A1078" s="240" t="s">
        <v>1434</v>
      </c>
      <c r="B1078" s="240" t="s">
        <v>1435</v>
      </c>
      <c r="C1078" s="245"/>
      <c r="D1078" s="245"/>
      <c r="E1078" s="245"/>
      <c r="F1078" s="245"/>
      <c r="G1078" s="245"/>
    </row>
    <row r="1079" spans="1:7" x14ac:dyDescent="0.3">
      <c r="A1079" s="240" t="s">
        <v>1436</v>
      </c>
      <c r="B1079" s="240" t="s">
        <v>575</v>
      </c>
      <c r="C1079" s="245"/>
      <c r="D1079" s="245"/>
      <c r="E1079" s="245"/>
      <c r="F1079" s="245"/>
      <c r="G1079" s="245"/>
    </row>
    <row r="1080" spans="1:7" x14ac:dyDescent="0.3">
      <c r="A1080" s="240" t="s">
        <v>1437</v>
      </c>
      <c r="B1080" s="240" t="s">
        <v>1438</v>
      </c>
      <c r="C1080" s="246"/>
      <c r="D1080" s="246"/>
      <c r="E1080" s="246"/>
      <c r="F1080" s="246"/>
      <c r="G1080" s="246"/>
    </row>
    <row r="1081" spans="1:7" x14ac:dyDescent="0.3">
      <c r="A1081" s="240" t="s">
        <v>1439</v>
      </c>
      <c r="B1081" s="244"/>
      <c r="C1081" s="245"/>
      <c r="D1081" s="245"/>
      <c r="E1081" s="245"/>
      <c r="F1081" s="245"/>
      <c r="G1081" s="245"/>
    </row>
    <row r="1082" spans="1:7" x14ac:dyDescent="0.3">
      <c r="A1082" s="240"/>
      <c r="B1082" s="245"/>
      <c r="C1082" s="245"/>
      <c r="D1082" s="245"/>
      <c r="E1082" s="245"/>
      <c r="F1082" s="245"/>
      <c r="G1082" s="245"/>
    </row>
    <row r="1083" spans="1:7" x14ac:dyDescent="0.3">
      <c r="A1083" s="240" t="s">
        <v>378</v>
      </c>
      <c r="B1083" s="244"/>
      <c r="C1083" s="245"/>
      <c r="D1083" s="245"/>
      <c r="E1083" s="245"/>
      <c r="F1083" s="245"/>
      <c r="G1083" s="245"/>
    </row>
    <row r="1084" spans="1:7" x14ac:dyDescent="0.3">
      <c r="A1084" s="240" t="s">
        <v>1440</v>
      </c>
      <c r="B1084" s="240" t="s">
        <v>1441</v>
      </c>
      <c r="C1084" s="245"/>
      <c r="D1084" s="245"/>
      <c r="E1084" s="245"/>
      <c r="F1084" s="245"/>
      <c r="G1084" s="245"/>
    </row>
    <row r="1085" spans="1:7" x14ac:dyDescent="0.3">
      <c r="A1085" s="240" t="s">
        <v>1442</v>
      </c>
      <c r="B1085" s="240" t="s">
        <v>255</v>
      </c>
      <c r="C1085" s="245"/>
      <c r="D1085" s="245"/>
      <c r="E1085" s="245"/>
      <c r="F1085" s="245"/>
      <c r="G1085" s="245"/>
    </row>
    <row r="1086" spans="1:7" x14ac:dyDescent="0.3">
      <c r="A1086" s="240" t="s">
        <v>1443</v>
      </c>
      <c r="B1086" s="240" t="s">
        <v>690</v>
      </c>
      <c r="C1086" s="245"/>
      <c r="D1086" s="245"/>
      <c r="E1086" s="245"/>
      <c r="F1086" s="245"/>
      <c r="G1086" s="245"/>
    </row>
    <row r="1087" spans="1:7" x14ac:dyDescent="0.3">
      <c r="A1087" s="240" t="s">
        <v>1444</v>
      </c>
      <c r="B1087" s="240" t="s">
        <v>183</v>
      </c>
      <c r="C1087" s="245"/>
      <c r="D1087" s="245"/>
      <c r="E1087" s="245"/>
      <c r="F1087" s="245"/>
      <c r="G1087" s="245"/>
    </row>
    <row r="1088" spans="1:7" x14ac:dyDescent="0.3">
      <c r="A1088" s="240" t="s">
        <v>1445</v>
      </c>
      <c r="B1088" s="240" t="s">
        <v>569</v>
      </c>
      <c r="C1088" s="245"/>
      <c r="D1088" s="245"/>
      <c r="E1088" s="245"/>
      <c r="F1088" s="245"/>
      <c r="G1088" s="245"/>
    </row>
    <row r="1089" spans="1:7" x14ac:dyDescent="0.3">
      <c r="A1089" s="240" t="s">
        <v>1446</v>
      </c>
      <c r="B1089" s="240" t="s">
        <v>330</v>
      </c>
      <c r="C1089" s="245"/>
      <c r="D1089" s="245"/>
      <c r="E1089" s="245"/>
      <c r="F1089" s="245"/>
      <c r="G1089" s="245"/>
    </row>
    <row r="1090" spans="1:7" x14ac:dyDescent="0.3">
      <c r="A1090" s="240" t="s">
        <v>1447</v>
      </c>
      <c r="B1090" s="240" t="s">
        <v>1448</v>
      </c>
      <c r="C1090" s="246"/>
      <c r="D1090" s="246"/>
      <c r="E1090" s="246"/>
      <c r="F1090" s="246"/>
      <c r="G1090" s="246"/>
    </row>
    <row r="1091" spans="1:7" x14ac:dyDescent="0.3">
      <c r="A1091" s="240" t="s">
        <v>1449</v>
      </c>
      <c r="B1091" s="244"/>
      <c r="C1091" s="245"/>
      <c r="D1091" s="245"/>
      <c r="E1091" s="245"/>
      <c r="F1091" s="245"/>
      <c r="G1091" s="245"/>
    </row>
    <row r="1092" spans="1:7" x14ac:dyDescent="0.3">
      <c r="A1092" s="240"/>
      <c r="B1092" s="245"/>
      <c r="C1092" s="245"/>
      <c r="D1092" s="245"/>
      <c r="E1092" s="245"/>
      <c r="F1092" s="245"/>
      <c r="G1092" s="245"/>
    </row>
    <row r="1093" spans="1:7" x14ac:dyDescent="0.3">
      <c r="A1093" s="240" t="s">
        <v>379</v>
      </c>
      <c r="B1093" s="244"/>
      <c r="C1093" s="245"/>
      <c r="D1093" s="245"/>
      <c r="E1093" s="245"/>
      <c r="F1093" s="245"/>
      <c r="G1093" s="245"/>
    </row>
    <row r="1094" spans="1:7" x14ac:dyDescent="0.3">
      <c r="A1094" s="240" t="s">
        <v>1450</v>
      </c>
      <c r="B1094" s="240" t="s">
        <v>907</v>
      </c>
      <c r="C1094" s="245"/>
      <c r="D1094" s="245"/>
      <c r="E1094" s="245"/>
      <c r="F1094" s="245"/>
      <c r="G1094" s="245"/>
    </row>
    <row r="1095" spans="1:7" x14ac:dyDescent="0.3">
      <c r="A1095" s="240" t="s">
        <v>1451</v>
      </c>
      <c r="B1095" s="240" t="s">
        <v>258</v>
      </c>
      <c r="C1095" s="245"/>
      <c r="D1095" s="245"/>
      <c r="E1095" s="245"/>
      <c r="F1095" s="245"/>
      <c r="G1095" s="245"/>
    </row>
    <row r="1096" spans="1:7" x14ac:dyDescent="0.3">
      <c r="A1096" s="240" t="s">
        <v>1452</v>
      </c>
      <c r="B1096" s="240" t="s">
        <v>255</v>
      </c>
      <c r="C1096" s="245"/>
      <c r="D1096" s="245"/>
      <c r="E1096" s="245"/>
      <c r="F1096" s="245"/>
      <c r="G1096" s="245"/>
    </row>
    <row r="1097" spans="1:7" x14ac:dyDescent="0.3">
      <c r="A1097" s="240" t="s">
        <v>1453</v>
      </c>
      <c r="B1097" s="240" t="s">
        <v>690</v>
      </c>
      <c r="C1097" s="245"/>
      <c r="D1097" s="245"/>
      <c r="E1097" s="245"/>
      <c r="F1097" s="245"/>
      <c r="G1097" s="245"/>
    </row>
    <row r="1098" spans="1:7" x14ac:dyDescent="0.3">
      <c r="A1098" s="240" t="s">
        <v>1454</v>
      </c>
      <c r="B1098" s="240" t="s">
        <v>183</v>
      </c>
      <c r="C1098" s="245"/>
      <c r="D1098" s="245"/>
      <c r="E1098" s="245"/>
      <c r="F1098" s="245"/>
      <c r="G1098" s="245"/>
    </row>
    <row r="1099" spans="1:7" x14ac:dyDescent="0.3">
      <c r="A1099" s="240" t="s">
        <v>1455</v>
      </c>
      <c r="B1099" s="240" t="s">
        <v>1456</v>
      </c>
      <c r="C1099" s="245"/>
      <c r="D1099" s="245"/>
      <c r="E1099" s="245"/>
      <c r="F1099" s="245"/>
      <c r="G1099" s="245"/>
    </row>
    <row r="1100" spans="1:7" x14ac:dyDescent="0.3">
      <c r="A1100" s="240" t="s">
        <v>1457</v>
      </c>
      <c r="B1100" s="240" t="s">
        <v>1458</v>
      </c>
      <c r="C1100" s="245"/>
      <c r="D1100" s="245"/>
      <c r="E1100" s="245"/>
      <c r="F1100" s="245"/>
      <c r="G1100" s="245"/>
    </row>
    <row r="1101" spans="1:7" x14ac:dyDescent="0.3">
      <c r="A1101" s="240" t="s">
        <v>1459</v>
      </c>
      <c r="B1101" s="240" t="s">
        <v>330</v>
      </c>
      <c r="C1101" s="245"/>
      <c r="D1101" s="245"/>
      <c r="E1101" s="245"/>
      <c r="F1101" s="245"/>
      <c r="G1101" s="245"/>
    </row>
    <row r="1102" spans="1:7" x14ac:dyDescent="0.3">
      <c r="A1102" s="240" t="s">
        <v>1460</v>
      </c>
      <c r="B1102" s="240" t="s">
        <v>676</v>
      </c>
      <c r="C1102" s="245"/>
      <c r="D1102" s="245"/>
      <c r="E1102" s="245"/>
      <c r="F1102" s="245"/>
      <c r="G1102" s="245"/>
    </row>
    <row r="1103" spans="1:7" x14ac:dyDescent="0.3">
      <c r="A1103" s="240" t="s">
        <v>1461</v>
      </c>
      <c r="B1103" s="240" t="s">
        <v>1462</v>
      </c>
      <c r="C1103" s="245"/>
      <c r="D1103" s="245"/>
      <c r="E1103" s="245"/>
      <c r="F1103" s="245"/>
      <c r="G1103" s="245"/>
    </row>
    <row r="1104" spans="1:7" x14ac:dyDescent="0.3">
      <c r="A1104" s="240" t="s">
        <v>1463</v>
      </c>
      <c r="B1104" s="240" t="s">
        <v>1433</v>
      </c>
      <c r="C1104" s="245"/>
      <c r="D1104" s="245"/>
      <c r="E1104" s="245"/>
      <c r="F1104" s="245"/>
      <c r="G1104" s="245"/>
    </row>
    <row r="1105" spans="1:7" x14ac:dyDescent="0.3">
      <c r="A1105" s="240" t="s">
        <v>1464</v>
      </c>
      <c r="B1105" s="240" t="s">
        <v>1465</v>
      </c>
      <c r="C1105" s="245"/>
      <c r="D1105" s="245"/>
      <c r="E1105" s="245"/>
      <c r="F1105" s="245"/>
      <c r="G1105" s="245"/>
    </row>
    <row r="1106" spans="1:7" x14ac:dyDescent="0.3">
      <c r="A1106" s="240" t="s">
        <v>1466</v>
      </c>
      <c r="B1106" s="240" t="s">
        <v>575</v>
      </c>
      <c r="C1106" s="245"/>
      <c r="D1106" s="245"/>
      <c r="E1106" s="245"/>
      <c r="F1106" s="245"/>
      <c r="G1106" s="245"/>
    </row>
    <row r="1107" spans="1:7" x14ac:dyDescent="0.3">
      <c r="A1107" s="240" t="s">
        <v>339</v>
      </c>
      <c r="B1107" s="240" t="s">
        <v>1467</v>
      </c>
      <c r="C1107" s="246"/>
      <c r="D1107" s="246"/>
      <c r="E1107" s="246"/>
      <c r="F1107" s="246"/>
      <c r="G1107" s="246"/>
    </row>
    <row r="1108" spans="1:7" x14ac:dyDescent="0.3">
      <c r="A1108" s="240" t="s">
        <v>1468</v>
      </c>
      <c r="B1108" s="244"/>
      <c r="C1108" s="245"/>
      <c r="D1108" s="245"/>
      <c r="E1108" s="245"/>
      <c r="F1108" s="245"/>
      <c r="G1108" s="245"/>
    </row>
    <row r="1109" spans="1:7" x14ac:dyDescent="0.3">
      <c r="A1109" s="240"/>
    </row>
    <row r="1110" spans="1:7" x14ac:dyDescent="0.3">
      <c r="A1110" s="240" t="s">
        <v>367</v>
      </c>
      <c r="B1110" s="244"/>
      <c r="C1110" s="245"/>
      <c r="D1110" s="245"/>
      <c r="E1110" s="245"/>
      <c r="F1110" s="245"/>
      <c r="G1110" s="245"/>
    </row>
    <row r="1111" spans="1:7" x14ac:dyDescent="0.3">
      <c r="A1111" s="240" t="s">
        <v>1469</v>
      </c>
      <c r="B1111" s="240" t="s">
        <v>616</v>
      </c>
      <c r="C1111" s="245"/>
      <c r="D1111" s="245"/>
      <c r="E1111" s="245"/>
      <c r="F1111" s="245"/>
      <c r="G1111" s="245"/>
    </row>
    <row r="1112" spans="1:7" x14ac:dyDescent="0.3">
      <c r="A1112" s="240" t="s">
        <v>1470</v>
      </c>
      <c r="B1112" s="240" t="s">
        <v>682</v>
      </c>
      <c r="C1112" s="245"/>
      <c r="D1112" s="245"/>
      <c r="E1112" s="245"/>
      <c r="F1112" s="245"/>
      <c r="G1112" s="245"/>
    </row>
    <row r="1113" spans="1:7" x14ac:dyDescent="0.3">
      <c r="A1113" s="240" t="s">
        <v>1471</v>
      </c>
      <c r="B1113" s="240" t="s">
        <v>44</v>
      </c>
      <c r="C1113" s="245"/>
      <c r="D1113" s="245"/>
      <c r="E1113" s="245"/>
      <c r="F1113" s="245"/>
      <c r="G1113" s="245"/>
    </row>
    <row r="1114" spans="1:7" x14ac:dyDescent="0.3">
      <c r="A1114" s="240" t="s">
        <v>1472</v>
      </c>
      <c r="B1114" s="240" t="s">
        <v>685</v>
      </c>
      <c r="C1114" s="245"/>
      <c r="D1114" s="245"/>
      <c r="E1114" s="245"/>
      <c r="F1114" s="245"/>
      <c r="G1114" s="245"/>
    </row>
    <row r="1115" spans="1:7" x14ac:dyDescent="0.3">
      <c r="A1115" s="240" t="s">
        <v>1473</v>
      </c>
      <c r="B1115" s="240" t="s">
        <v>687</v>
      </c>
      <c r="C1115" s="245"/>
      <c r="D1115" s="245"/>
      <c r="E1115" s="245"/>
      <c r="F1115" s="245"/>
      <c r="G1115" s="245"/>
    </row>
    <row r="1116" spans="1:7" x14ac:dyDescent="0.3">
      <c r="A1116" s="240" t="s">
        <v>1474</v>
      </c>
      <c r="B1116" s="240" t="s">
        <v>183</v>
      </c>
      <c r="C1116" s="245"/>
      <c r="D1116" s="245"/>
      <c r="E1116" s="245"/>
      <c r="F1116" s="245"/>
      <c r="G1116" s="245"/>
    </row>
    <row r="1117" spans="1:7" x14ac:dyDescent="0.3">
      <c r="A1117" s="240" t="s">
        <v>1475</v>
      </c>
      <c r="B1117" s="240" t="s">
        <v>262</v>
      </c>
      <c r="C1117" s="245"/>
      <c r="D1117" s="245"/>
      <c r="E1117" s="245"/>
      <c r="F1117" s="245"/>
      <c r="G1117" s="245"/>
    </row>
    <row r="1118" spans="1:7" x14ac:dyDescent="0.3">
      <c r="A1118" s="240" t="s">
        <v>1476</v>
      </c>
      <c r="B1118" s="240" t="s">
        <v>697</v>
      </c>
      <c r="C1118" s="245"/>
      <c r="D1118" s="245"/>
      <c r="E1118" s="245"/>
      <c r="F1118" s="245"/>
      <c r="G1118" s="245"/>
    </row>
    <row r="1119" spans="1:7" x14ac:dyDescent="0.3">
      <c r="A1119" s="240" t="s">
        <v>1477</v>
      </c>
      <c r="B1119" s="240" t="s">
        <v>261</v>
      </c>
      <c r="C1119" s="245"/>
      <c r="D1119" s="245"/>
      <c r="E1119" s="245"/>
      <c r="F1119" s="245"/>
      <c r="G1119" s="245"/>
    </row>
    <row r="1120" spans="1:7" x14ac:dyDescent="0.3">
      <c r="A1120" s="240" t="s">
        <v>1478</v>
      </c>
      <c r="B1120" s="240" t="s">
        <v>1479</v>
      </c>
      <c r="C1120" s="245"/>
      <c r="D1120" s="245"/>
      <c r="E1120" s="245"/>
      <c r="F1120" s="245"/>
      <c r="G1120" s="245"/>
    </row>
    <row r="1121" spans="1:7" x14ac:dyDescent="0.3">
      <c r="A1121" s="240" t="s">
        <v>1480</v>
      </c>
      <c r="B1121" s="240" t="s">
        <v>791</v>
      </c>
      <c r="C1121" s="245"/>
      <c r="D1121" s="245"/>
      <c r="E1121" s="245"/>
      <c r="F1121" s="245"/>
      <c r="G1121" s="245"/>
    </row>
    <row r="1122" spans="1:7" x14ac:dyDescent="0.3">
      <c r="A1122" s="240" t="s">
        <v>1481</v>
      </c>
      <c r="B1122" s="240" t="s">
        <v>794</v>
      </c>
      <c r="C1122" s="246"/>
      <c r="D1122" s="246"/>
      <c r="E1122" s="246"/>
      <c r="F1122" s="246"/>
      <c r="G1122" s="246"/>
    </row>
    <row r="1123" spans="1:7" x14ac:dyDescent="0.3">
      <c r="A1123" s="240" t="s">
        <v>1135</v>
      </c>
      <c r="B1123" s="244"/>
      <c r="C1123" s="245"/>
      <c r="D1123" s="245"/>
      <c r="E1123" s="245"/>
      <c r="F1123" s="245"/>
      <c r="G1123" s="245"/>
    </row>
    <row r="1124" spans="1:7" x14ac:dyDescent="0.3">
      <c r="A1124" s="240"/>
      <c r="B1124" s="245"/>
      <c r="C1124" s="245"/>
      <c r="D1124" s="245"/>
      <c r="E1124" s="245"/>
      <c r="F1124" s="245"/>
      <c r="G1124" s="245"/>
    </row>
    <row r="1125" spans="1:7" x14ac:dyDescent="0.3">
      <c r="A1125" s="240" t="s">
        <v>382</v>
      </c>
      <c r="B1125" s="244"/>
      <c r="C1125" s="245"/>
      <c r="D1125" s="245"/>
      <c r="E1125" s="245"/>
      <c r="F1125" s="245"/>
      <c r="G1125" s="245"/>
    </row>
    <row r="1126" spans="1:7" x14ac:dyDescent="0.3">
      <c r="A1126" s="240" t="s">
        <v>1482</v>
      </c>
      <c r="B1126" s="240" t="s">
        <v>1483</v>
      </c>
      <c r="C1126" s="246"/>
      <c r="D1126" s="246"/>
      <c r="E1126" s="246"/>
      <c r="F1126" s="246"/>
      <c r="G1126" s="246"/>
    </row>
    <row r="1127" spans="1:7" x14ac:dyDescent="0.3">
      <c r="A1127" s="240" t="s">
        <v>1484</v>
      </c>
      <c r="B1127" s="244"/>
      <c r="C1127" s="245"/>
      <c r="D1127" s="245"/>
      <c r="E1127" s="245"/>
      <c r="F1127" s="245"/>
      <c r="G1127" s="245"/>
    </row>
    <row r="1128" spans="1:7" x14ac:dyDescent="0.3">
      <c r="C1128" s="247"/>
      <c r="D1128" s="247"/>
      <c r="E1128" s="247"/>
      <c r="F1128" s="247"/>
      <c r="G1128" s="247"/>
    </row>
    <row r="1129" spans="1:7" x14ac:dyDescent="0.3">
      <c r="A1129" s="240" t="s">
        <v>1485</v>
      </c>
      <c r="B1129" s="244"/>
      <c r="C1129" s="245"/>
      <c r="D1129" s="245"/>
      <c r="E1129" s="245"/>
      <c r="F1129" s="245"/>
      <c r="G1129" s="245"/>
    </row>
    <row r="1130" spans="1:7" x14ac:dyDescent="0.3">
      <c r="A1130" s="240"/>
    </row>
    <row r="1131" spans="1:7" x14ac:dyDescent="0.3">
      <c r="A1131" s="240" t="s">
        <v>975</v>
      </c>
      <c r="B1131" s="244"/>
      <c r="C1131" s="245"/>
      <c r="D1131" s="245"/>
      <c r="E1131" s="245"/>
      <c r="F1131" s="245"/>
      <c r="G1131" s="245"/>
    </row>
    <row r="1132" spans="1:7" x14ac:dyDescent="0.3">
      <c r="A1132" s="240" t="s">
        <v>976</v>
      </c>
      <c r="B1132" s="244"/>
      <c r="C1132" s="246"/>
      <c r="D1132" s="246"/>
      <c r="E1132" s="246"/>
      <c r="F1132" s="246"/>
      <c r="G1132" s="246"/>
    </row>
    <row r="1133" spans="1:7" x14ac:dyDescent="0.3">
      <c r="A1133" s="240" t="s">
        <v>977</v>
      </c>
      <c r="B1133" s="244"/>
      <c r="C1133" s="245"/>
      <c r="D1133" s="245"/>
      <c r="E1133" s="245"/>
      <c r="F1133" s="245"/>
      <c r="G1133" s="245"/>
    </row>
    <row r="1134" spans="1:7" x14ac:dyDescent="0.3">
      <c r="A1134" s="240"/>
      <c r="B1134" s="245"/>
      <c r="C1134" s="245"/>
      <c r="D1134" s="245"/>
      <c r="E1134" s="245"/>
      <c r="F1134" s="245"/>
      <c r="G1134" s="245"/>
    </row>
    <row r="1135" spans="1:7" x14ac:dyDescent="0.3">
      <c r="A1135" s="240" t="s">
        <v>386</v>
      </c>
    </row>
    <row r="1136" spans="1:7" x14ac:dyDescent="0.3">
      <c r="A1136" s="240" t="s">
        <v>346</v>
      </c>
      <c r="B1136" s="244"/>
      <c r="C1136" s="245"/>
      <c r="D1136" s="245"/>
      <c r="E1136" s="245"/>
      <c r="F1136" s="245"/>
      <c r="G1136" s="245"/>
    </row>
    <row r="1137" spans="1:7" x14ac:dyDescent="0.3">
      <c r="A1137" s="240" t="s">
        <v>1486</v>
      </c>
      <c r="B1137" s="240" t="s">
        <v>1036</v>
      </c>
      <c r="C1137" s="246"/>
      <c r="D1137" s="246"/>
      <c r="E1137" s="246"/>
      <c r="F1137" s="246"/>
      <c r="G1137" s="246"/>
    </row>
    <row r="1138" spans="1:7" x14ac:dyDescent="0.3">
      <c r="A1138" s="240" t="s">
        <v>558</v>
      </c>
      <c r="B1138" s="244"/>
      <c r="C1138" s="245"/>
      <c r="D1138" s="245"/>
      <c r="E1138" s="245"/>
      <c r="F1138" s="245"/>
      <c r="G1138" s="245"/>
    </row>
    <row r="1140" spans="1:7" x14ac:dyDescent="0.3">
      <c r="A1140" s="240" t="s">
        <v>349</v>
      </c>
      <c r="B1140" s="244"/>
      <c r="C1140" s="245"/>
      <c r="D1140" s="245"/>
      <c r="E1140" s="245"/>
      <c r="F1140" s="245"/>
      <c r="G1140" s="245"/>
    </row>
    <row r="1141" spans="1:7" x14ac:dyDescent="0.3">
      <c r="A1141" s="240" t="s">
        <v>1487</v>
      </c>
      <c r="B1141" s="240" t="s">
        <v>1488</v>
      </c>
      <c r="C1141" s="245"/>
      <c r="D1141" s="245"/>
      <c r="E1141" s="245"/>
      <c r="F1141" s="245"/>
      <c r="G1141" s="245"/>
    </row>
    <row r="1142" spans="1:7" x14ac:dyDescent="0.3">
      <c r="A1142" s="240" t="s">
        <v>1489</v>
      </c>
      <c r="B1142" s="240" t="s">
        <v>1490</v>
      </c>
      <c r="C1142" s="245"/>
      <c r="D1142" s="245"/>
      <c r="E1142" s="245"/>
      <c r="F1142" s="245"/>
      <c r="G1142" s="245"/>
    </row>
    <row r="1143" spans="1:7" x14ac:dyDescent="0.3">
      <c r="A1143" s="240" t="s">
        <v>1491</v>
      </c>
      <c r="B1143" s="240" t="s">
        <v>1492</v>
      </c>
      <c r="C1143" s="245"/>
      <c r="D1143" s="245"/>
      <c r="E1143" s="245"/>
      <c r="F1143" s="245"/>
      <c r="G1143" s="245"/>
    </row>
    <row r="1144" spans="1:7" x14ac:dyDescent="0.3">
      <c r="A1144" s="240" t="s">
        <v>1493</v>
      </c>
      <c r="B1144" s="240" t="s">
        <v>1494</v>
      </c>
      <c r="C1144" s="245"/>
      <c r="D1144" s="245"/>
      <c r="E1144" s="245"/>
      <c r="F1144" s="245"/>
      <c r="G1144" s="245"/>
    </row>
    <row r="1145" spans="1:7" x14ac:dyDescent="0.3">
      <c r="A1145" s="240" t="s">
        <v>1495</v>
      </c>
      <c r="B1145" s="240" t="s">
        <v>1077</v>
      </c>
      <c r="C1145" s="246"/>
      <c r="D1145" s="246"/>
      <c r="E1145" s="246"/>
      <c r="F1145" s="246"/>
      <c r="G1145" s="246"/>
    </row>
    <row r="1146" spans="1:7" x14ac:dyDescent="0.3">
      <c r="A1146" s="240" t="s">
        <v>679</v>
      </c>
      <c r="B1146" s="244"/>
      <c r="C1146" s="245"/>
      <c r="D1146" s="245"/>
      <c r="E1146" s="245"/>
      <c r="F1146" s="245"/>
      <c r="G1146" s="245"/>
    </row>
    <row r="1147" spans="1:7" x14ac:dyDescent="0.3">
      <c r="A1147" s="240"/>
      <c r="B1147" s="245"/>
      <c r="C1147" s="245"/>
      <c r="D1147" s="245"/>
      <c r="E1147" s="245"/>
      <c r="F1147" s="245"/>
      <c r="G1147" s="245"/>
    </row>
    <row r="1148" spans="1:7" x14ac:dyDescent="0.3">
      <c r="A1148" s="240" t="s">
        <v>353</v>
      </c>
      <c r="B1148" s="244"/>
      <c r="C1148" s="245"/>
      <c r="D1148" s="245"/>
      <c r="E1148" s="245"/>
      <c r="F1148" s="245"/>
      <c r="G1148" s="245"/>
    </row>
    <row r="1149" spans="1:7" x14ac:dyDescent="0.3">
      <c r="A1149" s="240" t="s">
        <v>1496</v>
      </c>
      <c r="B1149" s="240" t="s">
        <v>1497</v>
      </c>
      <c r="C1149" s="245"/>
      <c r="D1149" s="245"/>
      <c r="E1149" s="245"/>
      <c r="F1149" s="245"/>
      <c r="G1149" s="245"/>
    </row>
    <row r="1150" spans="1:7" x14ac:dyDescent="0.3">
      <c r="A1150" s="240" t="s">
        <v>1498</v>
      </c>
      <c r="B1150" s="240" t="s">
        <v>1499</v>
      </c>
      <c r="C1150" s="246"/>
      <c r="D1150" s="246"/>
      <c r="E1150" s="246"/>
      <c r="F1150" s="246"/>
      <c r="G1150" s="246"/>
    </row>
    <row r="1151" spans="1:7" x14ac:dyDescent="0.3">
      <c r="A1151" s="240" t="s">
        <v>854</v>
      </c>
      <c r="B1151" s="244"/>
      <c r="C1151" s="245"/>
      <c r="D1151" s="245"/>
      <c r="E1151" s="245"/>
      <c r="F1151" s="245"/>
      <c r="G1151" s="245"/>
    </row>
    <row r="1152" spans="1:7" x14ac:dyDescent="0.3">
      <c r="A1152" s="240"/>
      <c r="B1152" s="245"/>
      <c r="C1152" s="245"/>
      <c r="D1152" s="245"/>
      <c r="E1152" s="245"/>
      <c r="F1152" s="245"/>
      <c r="G1152" s="245"/>
    </row>
    <row r="1153" spans="1:7" x14ac:dyDescent="0.3">
      <c r="A1153" s="240" t="s">
        <v>355</v>
      </c>
      <c r="B1153" s="244"/>
      <c r="C1153" s="245"/>
      <c r="D1153" s="245"/>
      <c r="E1153" s="245"/>
      <c r="F1153" s="245"/>
      <c r="G1153" s="245"/>
    </row>
    <row r="1154" spans="1:7" x14ac:dyDescent="0.3">
      <c r="A1154" s="240" t="s">
        <v>1500</v>
      </c>
      <c r="B1154" s="240" t="s">
        <v>1501</v>
      </c>
      <c r="C1154" s="245"/>
      <c r="D1154" s="245"/>
      <c r="E1154" s="245"/>
      <c r="F1154" s="245"/>
      <c r="G1154" s="245"/>
    </row>
    <row r="1155" spans="1:7" x14ac:dyDescent="0.3">
      <c r="A1155" s="240" t="s">
        <v>1502</v>
      </c>
      <c r="B1155" s="240" t="s">
        <v>1503</v>
      </c>
      <c r="C1155" s="245"/>
      <c r="D1155" s="245"/>
      <c r="E1155" s="245"/>
      <c r="F1155" s="245"/>
      <c r="G1155" s="245"/>
    </row>
    <row r="1156" spans="1:7" x14ac:dyDescent="0.3">
      <c r="A1156" s="240" t="s">
        <v>1504</v>
      </c>
      <c r="B1156" s="240" t="s">
        <v>1505</v>
      </c>
      <c r="C1156" s="245"/>
      <c r="D1156" s="245"/>
      <c r="E1156" s="245"/>
      <c r="F1156" s="245"/>
      <c r="G1156" s="245"/>
    </row>
    <row r="1157" spans="1:7" x14ac:dyDescent="0.3">
      <c r="A1157" s="240" t="s">
        <v>1506</v>
      </c>
      <c r="B1157" s="240" t="s">
        <v>1507</v>
      </c>
      <c r="C1157" s="246"/>
      <c r="D1157" s="246"/>
      <c r="E1157" s="246"/>
      <c r="F1157" s="246"/>
      <c r="G1157" s="246"/>
    </row>
    <row r="1158" spans="1:7" x14ac:dyDescent="0.3">
      <c r="A1158" s="240" t="s">
        <v>924</v>
      </c>
      <c r="B1158" s="244"/>
      <c r="C1158" s="245"/>
      <c r="D1158" s="245"/>
      <c r="E1158" s="245"/>
      <c r="F1158" s="245"/>
      <c r="G1158" s="245"/>
    </row>
    <row r="1159" spans="1:7" x14ac:dyDescent="0.3">
      <c r="A1159" s="240"/>
    </row>
    <row r="1160" spans="1:7" x14ac:dyDescent="0.3">
      <c r="A1160" s="240" t="s">
        <v>356</v>
      </c>
      <c r="B1160" s="244"/>
      <c r="C1160" s="245"/>
      <c r="D1160" s="245"/>
      <c r="E1160" s="245"/>
      <c r="F1160" s="245"/>
      <c r="G1160" s="245"/>
    </row>
    <row r="1161" spans="1:7" x14ac:dyDescent="0.3">
      <c r="A1161" s="240" t="s">
        <v>1508</v>
      </c>
      <c r="B1161" s="240" t="s">
        <v>1509</v>
      </c>
      <c r="C1161" s="245"/>
      <c r="D1161" s="245"/>
      <c r="E1161" s="245"/>
      <c r="F1161" s="245"/>
      <c r="G1161" s="245"/>
    </row>
    <row r="1162" spans="1:7" x14ac:dyDescent="0.3">
      <c r="A1162" s="240" t="s">
        <v>1510</v>
      </c>
      <c r="B1162" s="240" t="s">
        <v>1511</v>
      </c>
      <c r="C1162" s="245"/>
      <c r="D1162" s="245"/>
      <c r="E1162" s="245"/>
      <c r="F1162" s="245"/>
      <c r="G1162" s="245"/>
    </row>
    <row r="1163" spans="1:7" x14ac:dyDescent="0.3">
      <c r="A1163" s="240" t="s">
        <v>1512</v>
      </c>
      <c r="B1163" s="240" t="s">
        <v>1513</v>
      </c>
      <c r="C1163" s="245"/>
      <c r="D1163" s="245"/>
      <c r="E1163" s="245"/>
      <c r="F1163" s="245"/>
      <c r="G1163" s="245"/>
    </row>
    <row r="1164" spans="1:7" x14ac:dyDescent="0.3">
      <c r="A1164" s="240" t="s">
        <v>1514</v>
      </c>
      <c r="B1164" s="240" t="s">
        <v>1515</v>
      </c>
      <c r="C1164" s="245"/>
      <c r="D1164" s="245"/>
      <c r="E1164" s="245"/>
      <c r="F1164" s="245"/>
      <c r="G1164" s="245"/>
    </row>
    <row r="1165" spans="1:7" x14ac:dyDescent="0.3">
      <c r="A1165" s="240" t="s">
        <v>1516</v>
      </c>
      <c r="B1165" s="240" t="s">
        <v>1517</v>
      </c>
      <c r="C1165" s="245"/>
      <c r="D1165" s="245"/>
      <c r="E1165" s="245"/>
      <c r="F1165" s="245"/>
      <c r="G1165" s="245"/>
    </row>
    <row r="1166" spans="1:7" x14ac:dyDescent="0.3">
      <c r="A1166" s="240" t="s">
        <v>1518</v>
      </c>
      <c r="B1166" s="240" t="s">
        <v>1519</v>
      </c>
      <c r="C1166" s="245"/>
      <c r="D1166" s="245"/>
      <c r="E1166" s="245"/>
      <c r="F1166" s="245"/>
      <c r="G1166" s="245"/>
    </row>
    <row r="1167" spans="1:7" x14ac:dyDescent="0.3">
      <c r="A1167" s="240" t="s">
        <v>1520</v>
      </c>
      <c r="B1167" s="240" t="s">
        <v>1521</v>
      </c>
      <c r="C1167" s="245"/>
      <c r="D1167" s="245"/>
      <c r="E1167" s="245"/>
      <c r="F1167" s="245"/>
      <c r="G1167" s="245"/>
    </row>
    <row r="1168" spans="1:7" x14ac:dyDescent="0.3">
      <c r="A1168" s="240" t="s">
        <v>1522</v>
      </c>
      <c r="B1168" s="240" t="s">
        <v>1523</v>
      </c>
      <c r="C1168" s="245"/>
      <c r="D1168" s="245"/>
      <c r="E1168" s="245"/>
      <c r="F1168" s="245"/>
      <c r="G1168" s="245"/>
    </row>
    <row r="1169" spans="1:7" x14ac:dyDescent="0.3">
      <c r="A1169" s="240" t="s">
        <v>1524</v>
      </c>
      <c r="B1169" s="240" t="s">
        <v>1525</v>
      </c>
      <c r="C1169" s="245"/>
      <c r="D1169" s="245"/>
      <c r="E1169" s="245"/>
      <c r="F1169" s="245"/>
      <c r="G1169" s="245"/>
    </row>
    <row r="1170" spans="1:7" x14ac:dyDescent="0.3">
      <c r="A1170" s="240" t="s">
        <v>1526</v>
      </c>
      <c r="B1170" s="240" t="s">
        <v>1527</v>
      </c>
      <c r="C1170" s="245"/>
      <c r="D1170" s="245"/>
      <c r="E1170" s="245"/>
      <c r="F1170" s="245"/>
      <c r="G1170" s="245"/>
    </row>
    <row r="1171" spans="1:7" x14ac:dyDescent="0.3">
      <c r="A1171" s="240" t="s">
        <v>1528</v>
      </c>
      <c r="B1171" s="240" t="s">
        <v>1529</v>
      </c>
      <c r="C1171" s="245"/>
      <c r="D1171" s="245"/>
      <c r="E1171" s="245"/>
      <c r="F1171" s="245"/>
      <c r="G1171" s="245"/>
    </row>
    <row r="1172" spans="1:7" x14ac:dyDescent="0.3">
      <c r="A1172" s="240" t="s">
        <v>1530</v>
      </c>
      <c r="B1172" s="240" t="s">
        <v>1531</v>
      </c>
      <c r="C1172" s="245"/>
      <c r="D1172" s="245"/>
      <c r="E1172" s="245"/>
      <c r="F1172" s="245"/>
      <c r="G1172" s="245"/>
    </row>
    <row r="1173" spans="1:7" x14ac:dyDescent="0.3">
      <c r="A1173" s="240" t="s">
        <v>1532</v>
      </c>
      <c r="B1173" s="240" t="s">
        <v>1533</v>
      </c>
      <c r="C1173" s="245"/>
      <c r="D1173" s="245"/>
      <c r="E1173" s="245"/>
      <c r="F1173" s="245"/>
      <c r="G1173" s="245"/>
    </row>
    <row r="1174" spans="1:7" x14ac:dyDescent="0.3">
      <c r="A1174" s="240" t="s">
        <v>1534</v>
      </c>
      <c r="B1174" s="240" t="s">
        <v>1535</v>
      </c>
      <c r="C1174" s="245"/>
      <c r="D1174" s="245"/>
      <c r="E1174" s="245"/>
      <c r="F1174" s="245"/>
      <c r="G1174" s="245"/>
    </row>
    <row r="1175" spans="1:7" x14ac:dyDescent="0.3">
      <c r="A1175" s="240" t="s">
        <v>1536</v>
      </c>
      <c r="B1175" s="240" t="s">
        <v>1537</v>
      </c>
      <c r="C1175" s="245"/>
      <c r="D1175" s="245"/>
      <c r="E1175" s="245"/>
      <c r="F1175" s="245"/>
      <c r="G1175" s="245"/>
    </row>
    <row r="1176" spans="1:7" x14ac:dyDescent="0.3">
      <c r="A1176" s="240" t="s">
        <v>1538</v>
      </c>
      <c r="B1176" s="240" t="s">
        <v>1539</v>
      </c>
      <c r="C1176" s="245"/>
      <c r="D1176" s="245"/>
      <c r="E1176" s="245"/>
      <c r="F1176" s="245"/>
      <c r="G1176" s="245"/>
    </row>
    <row r="1177" spans="1:7" x14ac:dyDescent="0.3">
      <c r="A1177" s="240" t="s">
        <v>1540</v>
      </c>
      <c r="B1177" s="240" t="s">
        <v>1541</v>
      </c>
      <c r="C1177" s="245"/>
      <c r="D1177" s="245"/>
      <c r="E1177" s="245"/>
      <c r="F1177" s="245"/>
      <c r="G1177" s="245"/>
    </row>
    <row r="1178" spans="1:7" x14ac:dyDescent="0.3">
      <c r="A1178" s="240" t="s">
        <v>1542</v>
      </c>
      <c r="B1178" s="240" t="s">
        <v>1543</v>
      </c>
      <c r="C1178" s="246"/>
      <c r="D1178" s="246"/>
      <c r="E1178" s="246"/>
      <c r="F1178" s="246"/>
      <c r="G1178" s="246"/>
    </row>
    <row r="1179" spans="1:7" x14ac:dyDescent="0.3">
      <c r="A1179" s="240" t="s">
        <v>958</v>
      </c>
      <c r="B1179" s="244"/>
      <c r="C1179" s="245"/>
      <c r="D1179" s="245"/>
      <c r="E1179" s="245"/>
      <c r="F1179" s="245"/>
      <c r="G1179" s="245"/>
    </row>
    <row r="1180" spans="1:7" x14ac:dyDescent="0.3">
      <c r="C1180" s="247"/>
      <c r="D1180" s="247"/>
      <c r="E1180" s="247"/>
      <c r="F1180" s="247"/>
      <c r="G1180" s="247"/>
    </row>
    <row r="1181" spans="1:7" x14ac:dyDescent="0.3">
      <c r="A1181" s="240" t="s">
        <v>1544</v>
      </c>
      <c r="B1181" s="244"/>
      <c r="C1181" s="245"/>
      <c r="D1181" s="245"/>
      <c r="E1181" s="245"/>
      <c r="F1181" s="245"/>
      <c r="G1181" s="245"/>
    </row>
    <row r="1182" spans="1:7" x14ac:dyDescent="0.3">
      <c r="A1182" s="240"/>
      <c r="B1182" s="245"/>
      <c r="C1182" s="245"/>
      <c r="D1182" s="245"/>
      <c r="E1182" s="245"/>
      <c r="F1182" s="245"/>
      <c r="G1182" s="245"/>
    </row>
    <row r="1183" spans="1:7" x14ac:dyDescent="0.3">
      <c r="A1183" s="240" t="s">
        <v>975</v>
      </c>
      <c r="B1183" s="244"/>
      <c r="C1183" s="245"/>
      <c r="D1183" s="245"/>
      <c r="E1183" s="245"/>
      <c r="F1183" s="245"/>
      <c r="G1183" s="245"/>
    </row>
    <row r="1184" spans="1:7" x14ac:dyDescent="0.3">
      <c r="A1184" s="240" t="s">
        <v>976</v>
      </c>
      <c r="B1184" s="244"/>
      <c r="C1184" s="246"/>
      <c r="D1184" s="246"/>
      <c r="E1184" s="246"/>
      <c r="F1184" s="246"/>
      <c r="G1184" s="246"/>
    </row>
    <row r="1185" spans="1:7" x14ac:dyDescent="0.3">
      <c r="A1185" s="240" t="s">
        <v>977</v>
      </c>
      <c r="B1185" s="244"/>
      <c r="C1185" s="245"/>
      <c r="D1185" s="245"/>
      <c r="E1185" s="245"/>
      <c r="F1185" s="245"/>
      <c r="G1185" s="245"/>
    </row>
    <row r="1186" spans="1:7" x14ac:dyDescent="0.3">
      <c r="A1186" s="240"/>
      <c r="B1186" s="245"/>
      <c r="C1186" s="245"/>
      <c r="D1186" s="245"/>
      <c r="E1186" s="245"/>
      <c r="F1186" s="245"/>
      <c r="G1186" s="245"/>
    </row>
    <row r="1187" spans="1:7" x14ac:dyDescent="0.3">
      <c r="A1187" s="240" t="s">
        <v>398</v>
      </c>
    </row>
    <row r="1188" spans="1:7" x14ac:dyDescent="0.3">
      <c r="A1188" s="240" t="s">
        <v>346</v>
      </c>
      <c r="B1188" s="244"/>
      <c r="C1188" s="245"/>
      <c r="D1188" s="245"/>
      <c r="E1188" s="245"/>
      <c r="F1188" s="245"/>
      <c r="G1188" s="245"/>
    </row>
    <row r="1189" spans="1:7" x14ac:dyDescent="0.3">
      <c r="A1189" s="240" t="s">
        <v>1545</v>
      </c>
      <c r="B1189" s="240" t="s">
        <v>245</v>
      </c>
      <c r="C1189" s="245"/>
      <c r="D1189" s="245"/>
      <c r="E1189" s="245"/>
      <c r="F1189" s="245"/>
      <c r="G1189" s="245"/>
    </row>
    <row r="1190" spans="1:7" x14ac:dyDescent="0.3">
      <c r="A1190" s="240" t="s">
        <v>1546</v>
      </c>
      <c r="B1190" s="240" t="s">
        <v>1547</v>
      </c>
      <c r="C1190" s="245"/>
      <c r="D1190" s="245"/>
      <c r="E1190" s="245"/>
      <c r="F1190" s="245"/>
      <c r="G1190" s="245"/>
    </row>
    <row r="1191" spans="1:7" x14ac:dyDescent="0.3">
      <c r="A1191" s="240" t="s">
        <v>1548</v>
      </c>
      <c r="B1191" s="240" t="s">
        <v>1549</v>
      </c>
      <c r="C1191" s="245"/>
      <c r="D1191" s="245"/>
      <c r="E1191" s="245"/>
      <c r="F1191" s="245"/>
      <c r="G1191" s="245"/>
    </row>
    <row r="1192" spans="1:7" x14ac:dyDescent="0.3">
      <c r="A1192" s="240" t="s">
        <v>1550</v>
      </c>
      <c r="B1192" s="240" t="s">
        <v>1551</v>
      </c>
      <c r="C1192" s="245"/>
      <c r="D1192" s="245"/>
      <c r="E1192" s="245"/>
      <c r="F1192" s="245"/>
      <c r="G1192" s="245"/>
    </row>
    <row r="1193" spans="1:7" x14ac:dyDescent="0.3">
      <c r="A1193" s="240" t="s">
        <v>1552</v>
      </c>
      <c r="B1193" s="240" t="s">
        <v>1553</v>
      </c>
      <c r="C1193" s="245"/>
      <c r="D1193" s="245"/>
      <c r="E1193" s="245"/>
      <c r="F1193" s="245"/>
      <c r="G1193" s="245"/>
    </row>
    <row r="1194" spans="1:7" x14ac:dyDescent="0.3">
      <c r="A1194" s="240" t="s">
        <v>1554</v>
      </c>
      <c r="B1194" s="240" t="s">
        <v>1555</v>
      </c>
      <c r="C1194" s="245"/>
      <c r="D1194" s="245"/>
      <c r="E1194" s="245"/>
      <c r="F1194" s="245"/>
      <c r="G1194" s="245"/>
    </row>
    <row r="1195" spans="1:7" x14ac:dyDescent="0.3">
      <c r="A1195" s="240" t="s">
        <v>1556</v>
      </c>
      <c r="B1195" s="240" t="s">
        <v>1557</v>
      </c>
      <c r="C1195" s="245"/>
      <c r="D1195" s="245"/>
      <c r="E1195" s="245"/>
      <c r="F1195" s="245"/>
      <c r="G1195" s="245"/>
    </row>
    <row r="1196" spans="1:7" x14ac:dyDescent="0.3">
      <c r="A1196" s="240" t="s">
        <v>1558</v>
      </c>
      <c r="B1196" s="240" t="s">
        <v>1559</v>
      </c>
      <c r="C1196" s="245"/>
      <c r="D1196" s="245"/>
      <c r="E1196" s="245"/>
      <c r="F1196" s="245"/>
      <c r="G1196" s="245"/>
    </row>
    <row r="1197" spans="1:7" x14ac:dyDescent="0.3">
      <c r="A1197" s="240" t="s">
        <v>1560</v>
      </c>
      <c r="B1197" s="240" t="s">
        <v>1561</v>
      </c>
      <c r="C1197" s="245"/>
      <c r="D1197" s="245"/>
      <c r="E1197" s="245"/>
      <c r="F1197" s="245"/>
      <c r="G1197" s="245"/>
    </row>
    <row r="1198" spans="1:7" x14ac:dyDescent="0.3">
      <c r="A1198" s="240" t="s">
        <v>1562</v>
      </c>
      <c r="B1198" s="240" t="s">
        <v>1563</v>
      </c>
      <c r="C1198" s="245"/>
      <c r="D1198" s="245"/>
      <c r="E1198" s="245"/>
      <c r="F1198" s="245"/>
      <c r="G1198" s="245"/>
    </row>
    <row r="1199" spans="1:7" x14ac:dyDescent="0.3">
      <c r="A1199" s="240" t="s">
        <v>1564</v>
      </c>
      <c r="B1199" s="240" t="s">
        <v>1565</v>
      </c>
      <c r="C1199" s="245"/>
      <c r="D1199" s="245"/>
      <c r="E1199" s="245"/>
      <c r="F1199" s="245"/>
      <c r="G1199" s="245"/>
    </row>
    <row r="1200" spans="1:7" x14ac:dyDescent="0.3">
      <c r="A1200" s="240" t="s">
        <v>1566</v>
      </c>
      <c r="B1200" s="240" t="s">
        <v>1567</v>
      </c>
      <c r="C1200" s="245"/>
      <c r="D1200" s="245"/>
      <c r="E1200" s="245"/>
      <c r="F1200" s="245"/>
      <c r="G1200" s="245"/>
    </row>
    <row r="1201" spans="1:7" x14ac:dyDescent="0.3">
      <c r="A1201" s="240" t="s">
        <v>1568</v>
      </c>
      <c r="B1201" s="240" t="s">
        <v>1569</v>
      </c>
      <c r="C1201" s="245"/>
      <c r="D1201" s="245"/>
      <c r="E1201" s="245"/>
      <c r="F1201" s="245"/>
      <c r="G1201" s="245"/>
    </row>
    <row r="1202" spans="1:7" x14ac:dyDescent="0.3">
      <c r="A1202" s="240" t="s">
        <v>1570</v>
      </c>
      <c r="B1202" s="240" t="s">
        <v>1571</v>
      </c>
      <c r="C1202" s="245"/>
      <c r="D1202" s="245"/>
      <c r="E1202" s="245"/>
      <c r="F1202" s="245"/>
      <c r="G1202" s="245"/>
    </row>
    <row r="1203" spans="1:7" x14ac:dyDescent="0.3">
      <c r="A1203" s="240" t="s">
        <v>1572</v>
      </c>
      <c r="B1203" s="240" t="s">
        <v>1573</v>
      </c>
      <c r="C1203" s="245"/>
      <c r="D1203" s="245"/>
      <c r="E1203" s="245"/>
      <c r="F1203" s="245"/>
      <c r="G1203" s="245"/>
    </row>
    <row r="1204" spans="1:7" x14ac:dyDescent="0.3">
      <c r="A1204" s="240" t="s">
        <v>1574</v>
      </c>
      <c r="B1204" s="240" t="s">
        <v>1575</v>
      </c>
      <c r="C1204" s="245"/>
      <c r="D1204" s="245"/>
      <c r="E1204" s="245"/>
      <c r="F1204" s="245"/>
      <c r="G1204" s="245"/>
    </row>
    <row r="1205" spans="1:7" x14ac:dyDescent="0.3">
      <c r="A1205" s="240" t="s">
        <v>1576</v>
      </c>
      <c r="B1205" s="240" t="s">
        <v>1577</v>
      </c>
      <c r="C1205" s="245"/>
      <c r="D1205" s="245"/>
      <c r="E1205" s="245"/>
      <c r="F1205" s="245"/>
      <c r="G1205" s="245"/>
    </row>
    <row r="1206" spans="1:7" x14ac:dyDescent="0.3">
      <c r="A1206" s="240" t="s">
        <v>1578</v>
      </c>
      <c r="B1206" s="240" t="s">
        <v>1579</v>
      </c>
      <c r="C1206" s="245"/>
      <c r="D1206" s="245"/>
      <c r="E1206" s="245"/>
      <c r="F1206" s="245"/>
      <c r="G1206" s="245"/>
    </row>
    <row r="1207" spans="1:7" x14ac:dyDescent="0.3">
      <c r="A1207" s="240" t="s">
        <v>1580</v>
      </c>
      <c r="B1207" s="240" t="s">
        <v>1581</v>
      </c>
      <c r="C1207" s="245"/>
      <c r="D1207" s="245"/>
      <c r="E1207" s="245"/>
      <c r="F1207" s="245"/>
      <c r="G1207" s="245"/>
    </row>
    <row r="1208" spans="1:7" x14ac:dyDescent="0.3">
      <c r="A1208" s="240" t="s">
        <v>1582</v>
      </c>
      <c r="B1208" s="240" t="s">
        <v>1583</v>
      </c>
      <c r="C1208" s="245"/>
      <c r="D1208" s="245"/>
      <c r="E1208" s="245"/>
      <c r="F1208" s="245"/>
      <c r="G1208" s="245"/>
    </row>
    <row r="1209" spans="1:7" x14ac:dyDescent="0.3">
      <c r="A1209" s="240" t="s">
        <v>1584</v>
      </c>
      <c r="B1209" s="240" t="s">
        <v>1585</v>
      </c>
      <c r="C1209" s="245"/>
      <c r="D1209" s="245"/>
      <c r="E1209" s="245"/>
      <c r="F1209" s="245"/>
      <c r="G1209" s="245"/>
    </row>
    <row r="1210" spans="1:7" x14ac:dyDescent="0.3">
      <c r="A1210" s="240" t="s">
        <v>1586</v>
      </c>
      <c r="B1210" s="240" t="s">
        <v>1587</v>
      </c>
      <c r="C1210" s="245"/>
      <c r="D1210" s="245"/>
      <c r="E1210" s="245"/>
      <c r="F1210" s="245"/>
      <c r="G1210" s="245"/>
    </row>
    <row r="1211" spans="1:7" x14ac:dyDescent="0.3">
      <c r="A1211" s="240" t="s">
        <v>1588</v>
      </c>
      <c r="B1211" s="240" t="s">
        <v>1589</v>
      </c>
      <c r="C1211" s="245"/>
      <c r="D1211" s="245"/>
      <c r="E1211" s="245"/>
      <c r="F1211" s="245"/>
      <c r="G1211" s="245"/>
    </row>
    <row r="1212" spans="1:7" x14ac:dyDescent="0.3">
      <c r="A1212" s="240" t="s">
        <v>1590</v>
      </c>
      <c r="B1212" s="240" t="s">
        <v>1591</v>
      </c>
      <c r="C1212" s="245"/>
      <c r="D1212" s="245"/>
      <c r="E1212" s="245"/>
      <c r="F1212" s="245"/>
      <c r="G1212" s="245"/>
    </row>
    <row r="1213" spans="1:7" x14ac:dyDescent="0.3">
      <c r="A1213" s="240" t="s">
        <v>1592</v>
      </c>
      <c r="B1213" s="240" t="s">
        <v>1593</v>
      </c>
      <c r="C1213" s="245"/>
      <c r="D1213" s="245"/>
      <c r="E1213" s="245"/>
      <c r="F1213" s="245"/>
      <c r="G1213" s="245"/>
    </row>
    <row r="1214" spans="1:7" x14ac:dyDescent="0.3">
      <c r="A1214" s="240" t="s">
        <v>1594</v>
      </c>
      <c r="B1214" s="240" t="s">
        <v>1595</v>
      </c>
      <c r="C1214" s="245"/>
      <c r="D1214" s="245"/>
      <c r="E1214" s="245"/>
      <c r="F1214" s="245"/>
      <c r="G1214" s="245"/>
    </row>
    <row r="1215" spans="1:7" x14ac:dyDescent="0.3">
      <c r="A1215" s="240" t="s">
        <v>1596</v>
      </c>
      <c r="B1215" s="240" t="s">
        <v>1597</v>
      </c>
      <c r="C1215" s="246"/>
      <c r="D1215" s="246"/>
      <c r="E1215" s="246"/>
      <c r="F1215" s="246"/>
      <c r="G1215" s="246"/>
    </row>
    <row r="1216" spans="1:7" x14ac:dyDescent="0.3">
      <c r="A1216" s="240" t="s">
        <v>558</v>
      </c>
      <c r="B1216" s="244"/>
      <c r="C1216" s="245"/>
      <c r="D1216" s="245"/>
      <c r="E1216" s="245"/>
      <c r="F1216" s="245"/>
      <c r="G1216" s="245"/>
    </row>
    <row r="1217" spans="1:7" x14ac:dyDescent="0.3">
      <c r="A1217" s="240"/>
    </row>
    <row r="1218" spans="1:7" x14ac:dyDescent="0.3">
      <c r="A1218" s="240" t="s">
        <v>401</v>
      </c>
      <c r="B1218" s="244"/>
      <c r="C1218" s="245"/>
      <c r="D1218" s="245"/>
      <c r="E1218" s="245"/>
      <c r="F1218" s="245"/>
      <c r="G1218" s="245"/>
    </row>
    <row r="1219" spans="1:7" x14ac:dyDescent="0.3">
      <c r="A1219" s="240" t="s">
        <v>1598</v>
      </c>
      <c r="B1219" s="240" t="s">
        <v>1599</v>
      </c>
      <c r="C1219" s="245"/>
      <c r="D1219" s="245"/>
      <c r="E1219" s="245"/>
      <c r="F1219" s="245"/>
      <c r="G1219" s="245"/>
    </row>
    <row r="1220" spans="1:7" x14ac:dyDescent="0.3">
      <c r="A1220" s="240" t="s">
        <v>1600</v>
      </c>
      <c r="B1220" s="240" t="s">
        <v>330</v>
      </c>
      <c r="C1220" s="245"/>
      <c r="D1220" s="245"/>
      <c r="E1220" s="245"/>
      <c r="F1220" s="245"/>
      <c r="G1220" s="245"/>
    </row>
    <row r="1221" spans="1:7" x14ac:dyDescent="0.3">
      <c r="A1221" s="240" t="s">
        <v>1601</v>
      </c>
      <c r="B1221" s="240" t="s">
        <v>674</v>
      </c>
      <c r="C1221" s="245"/>
      <c r="D1221" s="245"/>
      <c r="E1221" s="245"/>
      <c r="F1221" s="245"/>
      <c r="G1221" s="245"/>
    </row>
    <row r="1222" spans="1:7" x14ac:dyDescent="0.3">
      <c r="A1222" s="240" t="s">
        <v>1602</v>
      </c>
      <c r="B1222" s="240" t="s">
        <v>676</v>
      </c>
      <c r="C1222" s="245"/>
      <c r="D1222" s="245"/>
      <c r="E1222" s="245"/>
      <c r="F1222" s="245"/>
      <c r="G1222" s="245"/>
    </row>
    <row r="1223" spans="1:7" x14ac:dyDescent="0.3">
      <c r="A1223" s="240" t="s">
        <v>1603</v>
      </c>
      <c r="B1223" s="240" t="s">
        <v>1604</v>
      </c>
      <c r="C1223" s="246"/>
      <c r="D1223" s="246"/>
      <c r="E1223" s="246"/>
      <c r="F1223" s="246"/>
      <c r="G1223" s="246"/>
    </row>
    <row r="1224" spans="1:7" x14ac:dyDescent="0.3">
      <c r="A1224" s="240" t="s">
        <v>1605</v>
      </c>
      <c r="B1224" s="244"/>
      <c r="C1224" s="245"/>
      <c r="D1224" s="245"/>
      <c r="E1224" s="245"/>
      <c r="F1224" s="245"/>
      <c r="G1224" s="245"/>
    </row>
    <row r="1226" spans="1:7" x14ac:dyDescent="0.3">
      <c r="A1226" s="240" t="s">
        <v>406</v>
      </c>
      <c r="B1226" s="244"/>
      <c r="C1226" s="245"/>
      <c r="D1226" s="245"/>
      <c r="E1226" s="245"/>
      <c r="F1226" s="245"/>
      <c r="G1226" s="245"/>
    </row>
    <row r="1227" spans="1:7" x14ac:dyDescent="0.3">
      <c r="A1227" s="240" t="s">
        <v>1606</v>
      </c>
      <c r="B1227" s="240" t="s">
        <v>595</v>
      </c>
      <c r="C1227" s="245"/>
      <c r="D1227" s="245"/>
      <c r="E1227" s="245"/>
      <c r="F1227" s="245"/>
      <c r="G1227" s="245"/>
    </row>
    <row r="1228" spans="1:7" x14ac:dyDescent="0.3">
      <c r="A1228" s="240" t="s">
        <v>1607</v>
      </c>
      <c r="B1228" s="240" t="s">
        <v>907</v>
      </c>
      <c r="C1228" s="245"/>
      <c r="D1228" s="245"/>
      <c r="E1228" s="245"/>
      <c r="F1228" s="245"/>
      <c r="G1228" s="245"/>
    </row>
    <row r="1229" spans="1:7" x14ac:dyDescent="0.3">
      <c r="A1229" s="240" t="s">
        <v>1608</v>
      </c>
      <c r="B1229" s="240" t="s">
        <v>765</v>
      </c>
      <c r="C1229" s="245"/>
      <c r="D1229" s="245"/>
      <c r="E1229" s="245"/>
      <c r="F1229" s="245"/>
      <c r="G1229" s="245"/>
    </row>
    <row r="1230" spans="1:7" x14ac:dyDescent="0.3">
      <c r="A1230" s="240" t="s">
        <v>1609</v>
      </c>
      <c r="B1230" s="240" t="s">
        <v>258</v>
      </c>
      <c r="C1230" s="245"/>
      <c r="D1230" s="245"/>
      <c r="E1230" s="245"/>
      <c r="F1230" s="245"/>
      <c r="G1230" s="245"/>
    </row>
    <row r="1231" spans="1:7" x14ac:dyDescent="0.3">
      <c r="A1231" s="240" t="s">
        <v>1610</v>
      </c>
      <c r="B1231" s="240" t="s">
        <v>1611</v>
      </c>
      <c r="C1231" s="245"/>
      <c r="D1231" s="245"/>
      <c r="E1231" s="245"/>
      <c r="F1231" s="245"/>
      <c r="G1231" s="245"/>
    </row>
    <row r="1232" spans="1:7" x14ac:dyDescent="0.3">
      <c r="A1232" s="240" t="s">
        <v>1612</v>
      </c>
      <c r="B1232" s="240" t="s">
        <v>1613</v>
      </c>
      <c r="C1232" s="245"/>
      <c r="D1232" s="245"/>
      <c r="E1232" s="245"/>
      <c r="F1232" s="245"/>
      <c r="G1232" s="245"/>
    </row>
    <row r="1233" spans="1:7" x14ac:dyDescent="0.3">
      <c r="A1233" s="240" t="s">
        <v>1614</v>
      </c>
      <c r="B1233" s="240" t="s">
        <v>1615</v>
      </c>
      <c r="C1233" s="245"/>
      <c r="D1233" s="245"/>
      <c r="E1233" s="245"/>
      <c r="F1233" s="245"/>
      <c r="G1233" s="245"/>
    </row>
    <row r="1234" spans="1:7" x14ac:dyDescent="0.3">
      <c r="A1234" s="240" t="s">
        <v>1616</v>
      </c>
      <c r="B1234" s="240" t="s">
        <v>1617</v>
      </c>
      <c r="C1234" s="245"/>
      <c r="D1234" s="245"/>
      <c r="E1234" s="245"/>
      <c r="F1234" s="245"/>
      <c r="G1234" s="245"/>
    </row>
    <row r="1235" spans="1:7" x14ac:dyDescent="0.3">
      <c r="A1235" s="240" t="s">
        <v>1618</v>
      </c>
      <c r="B1235" s="240" t="s">
        <v>1619</v>
      </c>
      <c r="C1235" s="246"/>
      <c r="D1235" s="246"/>
      <c r="E1235" s="246"/>
      <c r="F1235" s="246"/>
      <c r="G1235" s="246"/>
    </row>
    <row r="1236" spans="1:7" x14ac:dyDescent="0.3">
      <c r="A1236" s="240" t="s">
        <v>1620</v>
      </c>
      <c r="B1236" s="244"/>
      <c r="C1236" s="245"/>
      <c r="D1236" s="245"/>
      <c r="E1236" s="245"/>
      <c r="F1236" s="245"/>
      <c r="G1236" s="245"/>
    </row>
    <row r="1237" spans="1:7" x14ac:dyDescent="0.3">
      <c r="A1237" s="240"/>
    </row>
    <row r="1238" spans="1:7" x14ac:dyDescent="0.3">
      <c r="A1238" s="240" t="s">
        <v>351</v>
      </c>
      <c r="B1238" s="244"/>
      <c r="C1238" s="245"/>
      <c r="D1238" s="245"/>
      <c r="E1238" s="245"/>
      <c r="F1238" s="245"/>
      <c r="G1238" s="245"/>
    </row>
    <row r="1239" spans="1:7" x14ac:dyDescent="0.3">
      <c r="A1239" s="240" t="s">
        <v>1621</v>
      </c>
      <c r="B1239" s="240" t="s">
        <v>44</v>
      </c>
      <c r="C1239" s="245"/>
      <c r="D1239" s="245"/>
      <c r="E1239" s="245"/>
      <c r="F1239" s="245"/>
      <c r="G1239" s="245"/>
    </row>
    <row r="1240" spans="1:7" x14ac:dyDescent="0.3">
      <c r="A1240" s="240" t="s">
        <v>1622</v>
      </c>
      <c r="B1240" s="240" t="s">
        <v>687</v>
      </c>
      <c r="C1240" s="245"/>
      <c r="D1240" s="245"/>
      <c r="E1240" s="245"/>
      <c r="F1240" s="245"/>
      <c r="G1240" s="245"/>
    </row>
    <row r="1241" spans="1:7" x14ac:dyDescent="0.3">
      <c r="A1241" s="240" t="s">
        <v>1623</v>
      </c>
      <c r="B1241" s="240" t="s">
        <v>183</v>
      </c>
      <c r="C1241" s="245"/>
      <c r="D1241" s="245"/>
      <c r="E1241" s="245"/>
      <c r="F1241" s="245"/>
      <c r="G1241" s="245"/>
    </row>
    <row r="1242" spans="1:7" x14ac:dyDescent="0.3">
      <c r="A1242" s="240" t="s">
        <v>1624</v>
      </c>
      <c r="B1242" s="240" t="s">
        <v>1625</v>
      </c>
      <c r="C1242" s="245"/>
      <c r="D1242" s="245"/>
      <c r="E1242" s="245"/>
      <c r="F1242" s="245"/>
      <c r="G1242" s="245"/>
    </row>
    <row r="1243" spans="1:7" x14ac:dyDescent="0.3">
      <c r="A1243" s="240" t="s">
        <v>1626</v>
      </c>
      <c r="B1243" s="240" t="s">
        <v>600</v>
      </c>
      <c r="C1243" s="245"/>
      <c r="D1243" s="245"/>
      <c r="E1243" s="245"/>
      <c r="F1243" s="245"/>
      <c r="G1243" s="245"/>
    </row>
    <row r="1244" spans="1:7" x14ac:dyDescent="0.3">
      <c r="A1244" s="240" t="s">
        <v>1627</v>
      </c>
      <c r="B1244" s="240" t="s">
        <v>261</v>
      </c>
      <c r="C1244" s="245"/>
      <c r="D1244" s="245"/>
      <c r="E1244" s="245"/>
      <c r="F1244" s="245"/>
      <c r="G1244" s="245"/>
    </row>
    <row r="1245" spans="1:7" x14ac:dyDescent="0.3">
      <c r="A1245" s="240" t="s">
        <v>1628</v>
      </c>
      <c r="B1245" s="240" t="s">
        <v>646</v>
      </c>
      <c r="C1245" s="246"/>
      <c r="D1245" s="246"/>
      <c r="E1245" s="246"/>
      <c r="F1245" s="246"/>
      <c r="G1245" s="246"/>
    </row>
    <row r="1246" spans="1:7" x14ac:dyDescent="0.3">
      <c r="A1246" s="240" t="s">
        <v>723</v>
      </c>
      <c r="B1246" s="244"/>
      <c r="C1246" s="245"/>
      <c r="D1246" s="245"/>
      <c r="E1246" s="245"/>
      <c r="F1246" s="245"/>
      <c r="G1246" s="245"/>
    </row>
    <row r="1247" spans="1:7" x14ac:dyDescent="0.3">
      <c r="A1247" s="240"/>
    </row>
    <row r="1248" spans="1:7" x14ac:dyDescent="0.3">
      <c r="A1248" s="240" t="s">
        <v>364</v>
      </c>
      <c r="B1248" s="244"/>
      <c r="C1248" s="245"/>
      <c r="D1248" s="245"/>
      <c r="E1248" s="245"/>
      <c r="F1248" s="245"/>
      <c r="G1248" s="245"/>
    </row>
    <row r="1249" spans="1:7" x14ac:dyDescent="0.3">
      <c r="A1249" s="240" t="s">
        <v>1629</v>
      </c>
      <c r="B1249" s="240" t="s">
        <v>722</v>
      </c>
      <c r="C1249" s="245"/>
      <c r="D1249" s="245"/>
      <c r="E1249" s="245"/>
      <c r="F1249" s="245"/>
      <c r="G1249" s="245"/>
    </row>
    <row r="1250" spans="1:7" x14ac:dyDescent="0.3">
      <c r="A1250" s="240" t="s">
        <v>1630</v>
      </c>
      <c r="B1250" s="240" t="s">
        <v>794</v>
      </c>
      <c r="C1250" s="246"/>
      <c r="D1250" s="246"/>
      <c r="E1250" s="246"/>
      <c r="F1250" s="246"/>
      <c r="G1250" s="246"/>
    </row>
    <row r="1251" spans="1:7" x14ac:dyDescent="0.3">
      <c r="A1251" s="240" t="s">
        <v>1144</v>
      </c>
      <c r="B1251" s="244"/>
      <c r="C1251" s="245"/>
      <c r="D1251" s="245"/>
      <c r="E1251" s="245"/>
      <c r="F1251" s="245"/>
      <c r="G1251" s="245"/>
    </row>
    <row r="1252" spans="1:7" x14ac:dyDescent="0.3">
      <c r="C1252" s="247"/>
      <c r="D1252" s="247"/>
      <c r="E1252" s="247"/>
      <c r="F1252" s="247"/>
      <c r="G1252" s="247"/>
    </row>
    <row r="1253" spans="1:7" x14ac:dyDescent="0.3">
      <c r="A1253" s="240" t="s">
        <v>1631</v>
      </c>
      <c r="B1253" s="244"/>
      <c r="C1253" s="245"/>
      <c r="D1253" s="245"/>
      <c r="E1253" s="245"/>
      <c r="F1253" s="245"/>
      <c r="G1253" s="245"/>
    </row>
    <row r="1254" spans="1:7" x14ac:dyDescent="0.3">
      <c r="A1254" s="240"/>
      <c r="B1254" s="245"/>
      <c r="C1254" s="245"/>
      <c r="D1254" s="245"/>
      <c r="E1254" s="245"/>
      <c r="F1254" s="245"/>
      <c r="G1254" s="245"/>
    </row>
    <row r="1255" spans="1:7" x14ac:dyDescent="0.3">
      <c r="A1255" s="240" t="s">
        <v>975</v>
      </c>
      <c r="B1255" s="244"/>
      <c r="C1255" s="245"/>
      <c r="D1255" s="245"/>
      <c r="E1255" s="245"/>
      <c r="F1255" s="245"/>
      <c r="G1255" s="245"/>
    </row>
    <row r="1256" spans="1:7" x14ac:dyDescent="0.3">
      <c r="A1256" s="240" t="s">
        <v>976</v>
      </c>
      <c r="B1256" s="244"/>
      <c r="C1256" s="246"/>
      <c r="D1256" s="246"/>
      <c r="E1256" s="246"/>
      <c r="F1256" s="246"/>
      <c r="G1256" s="246"/>
    </row>
    <row r="1257" spans="1:7" x14ac:dyDescent="0.3">
      <c r="A1257" s="240" t="s">
        <v>977</v>
      </c>
      <c r="B1257" s="244"/>
      <c r="C1257" s="245"/>
      <c r="D1257" s="245"/>
      <c r="E1257" s="245"/>
      <c r="F1257" s="245"/>
      <c r="G1257" s="245"/>
    </row>
    <row r="1258" spans="1:7" x14ac:dyDescent="0.3">
      <c r="A1258" s="240"/>
    </row>
    <row r="1259" spans="1:7" x14ac:dyDescent="0.3">
      <c r="A1259" s="240" t="s">
        <v>422</v>
      </c>
    </row>
    <row r="1260" spans="1:7" x14ac:dyDescent="0.3">
      <c r="A1260" s="240" t="s">
        <v>346</v>
      </c>
      <c r="B1260" s="244"/>
      <c r="C1260" s="245"/>
      <c r="D1260" s="245"/>
      <c r="E1260" s="245"/>
      <c r="F1260" s="245"/>
      <c r="G1260" s="245"/>
    </row>
    <row r="1261" spans="1:7" x14ac:dyDescent="0.3">
      <c r="A1261" s="240" t="s">
        <v>1632</v>
      </c>
      <c r="B1261" s="240" t="s">
        <v>1633</v>
      </c>
      <c r="C1261" s="245"/>
      <c r="D1261" s="245"/>
      <c r="E1261" s="245"/>
      <c r="F1261" s="245"/>
      <c r="G1261" s="245"/>
    </row>
    <row r="1262" spans="1:7" x14ac:dyDescent="0.3">
      <c r="A1262" s="240" t="s">
        <v>1634</v>
      </c>
      <c r="B1262" s="240" t="s">
        <v>244</v>
      </c>
      <c r="C1262" s="246"/>
      <c r="D1262" s="246"/>
      <c r="E1262" s="246"/>
      <c r="F1262" s="246"/>
      <c r="G1262" s="246"/>
    </row>
    <row r="1263" spans="1:7" x14ac:dyDescent="0.3">
      <c r="A1263" s="240" t="s">
        <v>558</v>
      </c>
      <c r="B1263" s="244"/>
      <c r="C1263" s="245"/>
      <c r="D1263" s="245"/>
      <c r="E1263" s="245"/>
      <c r="F1263" s="245"/>
      <c r="G1263" s="245"/>
    </row>
    <row r="1264" spans="1:7" x14ac:dyDescent="0.3">
      <c r="A1264" s="240"/>
      <c r="B1264" s="245"/>
      <c r="C1264" s="245"/>
      <c r="D1264" s="245"/>
      <c r="E1264" s="245"/>
      <c r="F1264" s="245"/>
      <c r="G1264" s="245"/>
    </row>
    <row r="1265" spans="1:7" x14ac:dyDescent="0.3">
      <c r="A1265" s="240" t="s">
        <v>351</v>
      </c>
      <c r="B1265" s="244"/>
      <c r="C1265" s="245"/>
      <c r="D1265" s="245"/>
      <c r="E1265" s="245"/>
      <c r="F1265" s="245"/>
      <c r="G1265" s="245"/>
    </row>
    <row r="1266" spans="1:7" x14ac:dyDescent="0.3">
      <c r="A1266" s="240" t="s">
        <v>1635</v>
      </c>
      <c r="B1266" s="240" t="s">
        <v>800</v>
      </c>
      <c r="C1266" s="246"/>
      <c r="D1266" s="246"/>
      <c r="E1266" s="246"/>
      <c r="F1266" s="246"/>
      <c r="G1266" s="246"/>
    </row>
    <row r="1267" spans="1:7" x14ac:dyDescent="0.3">
      <c r="A1267" s="240" t="s">
        <v>723</v>
      </c>
      <c r="B1267" s="244"/>
      <c r="C1267" s="245"/>
      <c r="D1267" s="245"/>
      <c r="E1267" s="245"/>
      <c r="F1267" s="245"/>
      <c r="G1267" s="245"/>
    </row>
    <row r="1268" spans="1:7" x14ac:dyDescent="0.3">
      <c r="A1268" s="240"/>
      <c r="B1268" s="245"/>
      <c r="C1268" s="245"/>
      <c r="D1268" s="245"/>
      <c r="E1268" s="245"/>
      <c r="F1268" s="245"/>
      <c r="G1268" s="245"/>
    </row>
    <row r="1269" spans="1:7" x14ac:dyDescent="0.3">
      <c r="A1269" s="240" t="s">
        <v>367</v>
      </c>
      <c r="B1269" s="244"/>
      <c r="C1269" s="245"/>
      <c r="D1269" s="245"/>
      <c r="E1269" s="245"/>
      <c r="F1269" s="245"/>
      <c r="G1269" s="245"/>
    </row>
    <row r="1270" spans="1:7" x14ac:dyDescent="0.3">
      <c r="A1270" s="240" t="s">
        <v>1636</v>
      </c>
      <c r="B1270" s="240" t="s">
        <v>53</v>
      </c>
      <c r="C1270" s="246"/>
      <c r="D1270" s="246"/>
      <c r="E1270" s="246"/>
      <c r="F1270" s="246"/>
      <c r="G1270" s="246"/>
    </row>
    <row r="1271" spans="1:7" x14ac:dyDescent="0.3">
      <c r="A1271" s="240" t="s">
        <v>1135</v>
      </c>
      <c r="B1271" s="244"/>
      <c r="C1271" s="245"/>
      <c r="D1271" s="245"/>
      <c r="E1271" s="245"/>
      <c r="F1271" s="245"/>
      <c r="G1271" s="245"/>
    </row>
    <row r="1272" spans="1:7" x14ac:dyDescent="0.3">
      <c r="A1272" s="240"/>
      <c r="B1272" s="245"/>
      <c r="C1272" s="245"/>
      <c r="D1272" s="245"/>
      <c r="E1272" s="245"/>
      <c r="F1272" s="245"/>
      <c r="G1272" s="245"/>
    </row>
    <row r="1273" spans="1:7" x14ac:dyDescent="0.3">
      <c r="A1273" s="240" t="s">
        <v>370</v>
      </c>
      <c r="B1273" s="244"/>
      <c r="C1273" s="245"/>
      <c r="D1273" s="245"/>
      <c r="E1273" s="245"/>
      <c r="F1273" s="245"/>
      <c r="G1273" s="245"/>
    </row>
    <row r="1274" spans="1:7" x14ac:dyDescent="0.3">
      <c r="A1274" s="240" t="s">
        <v>1637</v>
      </c>
      <c r="B1274" s="240" t="s">
        <v>53</v>
      </c>
      <c r="C1274" s="245"/>
      <c r="D1274" s="245"/>
      <c r="E1274" s="245"/>
      <c r="F1274" s="245"/>
      <c r="G1274" s="245"/>
    </row>
    <row r="1275" spans="1:7" x14ac:dyDescent="0.3">
      <c r="A1275" s="240" t="s">
        <v>1638</v>
      </c>
      <c r="B1275" s="240" t="s">
        <v>1639</v>
      </c>
      <c r="C1275" s="246"/>
      <c r="D1275" s="246"/>
      <c r="E1275" s="246"/>
      <c r="F1275" s="246"/>
      <c r="G1275" s="246"/>
    </row>
    <row r="1276" spans="1:7" x14ac:dyDescent="0.3">
      <c r="A1276" s="240" t="s">
        <v>1225</v>
      </c>
      <c r="B1276" s="244"/>
      <c r="C1276" s="245"/>
      <c r="D1276" s="245"/>
      <c r="E1276" s="245"/>
      <c r="F1276" s="245"/>
      <c r="G1276" s="245"/>
    </row>
    <row r="1277" spans="1:7" x14ac:dyDescent="0.3">
      <c r="C1277" s="247"/>
      <c r="D1277" s="247"/>
      <c r="E1277" s="247"/>
      <c r="F1277" s="247"/>
      <c r="G1277" s="247"/>
    </row>
    <row r="1278" spans="1:7" x14ac:dyDescent="0.3">
      <c r="A1278" s="240" t="s">
        <v>1640</v>
      </c>
      <c r="B1278" s="244"/>
      <c r="C1278" s="245"/>
      <c r="D1278" s="245"/>
      <c r="E1278" s="245"/>
      <c r="F1278" s="245"/>
      <c r="G1278" s="245"/>
    </row>
    <row r="1280" spans="1:7" x14ac:dyDescent="0.3">
      <c r="A1280" s="240" t="s">
        <v>975</v>
      </c>
      <c r="B1280" s="244"/>
      <c r="C1280" s="245"/>
      <c r="D1280" s="245"/>
      <c r="E1280" s="245"/>
      <c r="F1280" s="245"/>
      <c r="G1280" s="245"/>
    </row>
    <row r="1281" spans="1:7" x14ac:dyDescent="0.3">
      <c r="A1281" s="240" t="s">
        <v>976</v>
      </c>
      <c r="B1281" s="244"/>
      <c r="C1281" s="246"/>
      <c r="D1281" s="246"/>
      <c r="E1281" s="246"/>
      <c r="F1281" s="246"/>
      <c r="G1281" s="246"/>
    </row>
    <row r="1282" spans="1:7" x14ac:dyDescent="0.3">
      <c r="A1282" s="240" t="s">
        <v>977</v>
      </c>
      <c r="B1282" s="244"/>
      <c r="C1282" s="245"/>
      <c r="D1282" s="245"/>
      <c r="E1282" s="245"/>
      <c r="F1282" s="245"/>
      <c r="G1282" s="245"/>
    </row>
    <row r="1283" spans="1:7" x14ac:dyDescent="0.3">
      <c r="A1283" s="240"/>
    </row>
    <row r="1284" spans="1:7" x14ac:dyDescent="0.3">
      <c r="A1284" s="240" t="s">
        <v>430</v>
      </c>
    </row>
    <row r="1285" spans="1:7" x14ac:dyDescent="0.3">
      <c r="A1285" s="240" t="s">
        <v>346</v>
      </c>
      <c r="B1285" s="244"/>
      <c r="C1285" s="245"/>
      <c r="D1285" s="245"/>
      <c r="E1285" s="245"/>
      <c r="F1285" s="245"/>
      <c r="G1285" s="245"/>
    </row>
    <row r="1286" spans="1:7" x14ac:dyDescent="0.3">
      <c r="A1286" s="240" t="s">
        <v>1641</v>
      </c>
      <c r="B1286" s="240" t="s">
        <v>713</v>
      </c>
      <c r="C1286" s="246"/>
      <c r="D1286" s="246"/>
      <c r="E1286" s="246"/>
      <c r="F1286" s="246"/>
      <c r="G1286" s="246"/>
    </row>
    <row r="1287" spans="1:7" x14ac:dyDescent="0.3">
      <c r="A1287" s="240" t="s">
        <v>558</v>
      </c>
      <c r="B1287" s="244"/>
      <c r="C1287" s="245"/>
      <c r="D1287" s="245"/>
      <c r="E1287" s="245"/>
      <c r="F1287" s="245"/>
      <c r="G1287" s="245"/>
    </row>
    <row r="1288" spans="1:7" x14ac:dyDescent="0.3">
      <c r="C1288" s="247"/>
      <c r="D1288" s="247"/>
      <c r="E1288" s="247"/>
      <c r="F1288" s="247"/>
      <c r="G1288" s="247"/>
    </row>
    <row r="1289" spans="1:7" x14ac:dyDescent="0.3">
      <c r="A1289" s="240" t="s">
        <v>1642</v>
      </c>
      <c r="B1289" s="244"/>
      <c r="C1289" s="245"/>
      <c r="D1289" s="245"/>
      <c r="E1289" s="245"/>
      <c r="F1289" s="245"/>
      <c r="G1289" s="245"/>
    </row>
    <row r="1290" spans="1:7" x14ac:dyDescent="0.3">
      <c r="A1290" s="240"/>
      <c r="B1290" s="245"/>
      <c r="C1290" s="245"/>
      <c r="D1290" s="245"/>
      <c r="E1290" s="245"/>
      <c r="F1290" s="245"/>
      <c r="G1290" s="245"/>
    </row>
    <row r="1291" spans="1:7" x14ac:dyDescent="0.3">
      <c r="A1291" s="240" t="s">
        <v>975</v>
      </c>
      <c r="B1291" s="244"/>
      <c r="C1291" s="245"/>
      <c r="D1291" s="245"/>
      <c r="E1291" s="245"/>
      <c r="F1291" s="245"/>
      <c r="G1291" s="245"/>
    </row>
    <row r="1292" spans="1:7" x14ac:dyDescent="0.3">
      <c r="A1292" s="240" t="s">
        <v>976</v>
      </c>
      <c r="B1292" s="244"/>
      <c r="C1292" s="246"/>
      <c r="D1292" s="246"/>
      <c r="E1292" s="246"/>
      <c r="F1292" s="246"/>
      <c r="G1292" s="246"/>
    </row>
    <row r="1293" spans="1:7" x14ac:dyDescent="0.3">
      <c r="A1293" s="240" t="s">
        <v>977</v>
      </c>
      <c r="B1293" s="244"/>
      <c r="C1293" s="245"/>
      <c r="D1293" s="245"/>
      <c r="E1293" s="245"/>
      <c r="F1293" s="245"/>
      <c r="G1293" s="245"/>
    </row>
    <row r="1294" spans="1:7" x14ac:dyDescent="0.3">
      <c r="A1294" s="240"/>
    </row>
    <row r="1295" spans="1:7" x14ac:dyDescent="0.3">
      <c r="A1295" s="240" t="s">
        <v>433</v>
      </c>
    </row>
    <row r="1296" spans="1:7" x14ac:dyDescent="0.3">
      <c r="A1296" s="240" t="s">
        <v>367</v>
      </c>
      <c r="B1296" s="244"/>
      <c r="C1296" s="245"/>
      <c r="D1296" s="245"/>
      <c r="E1296" s="245"/>
      <c r="F1296" s="245"/>
      <c r="G1296" s="245"/>
    </row>
    <row r="1297" spans="1:7" x14ac:dyDescent="0.3">
      <c r="A1297" s="240" t="s">
        <v>1643</v>
      </c>
      <c r="B1297" s="240" t="s">
        <v>53</v>
      </c>
      <c r="C1297" s="246"/>
      <c r="D1297" s="246"/>
      <c r="E1297" s="246"/>
      <c r="F1297" s="246"/>
      <c r="G1297" s="246"/>
    </row>
    <row r="1298" spans="1:7" x14ac:dyDescent="0.3">
      <c r="A1298" s="240" t="s">
        <v>1135</v>
      </c>
      <c r="B1298" s="244"/>
      <c r="C1298" s="245"/>
      <c r="D1298" s="245"/>
      <c r="E1298" s="245"/>
      <c r="F1298" s="245"/>
      <c r="G1298" s="245"/>
    </row>
    <row r="1299" spans="1:7" x14ac:dyDescent="0.3">
      <c r="C1299" s="247"/>
      <c r="D1299" s="247"/>
      <c r="E1299" s="247"/>
      <c r="F1299" s="247"/>
      <c r="G1299" s="247"/>
    </row>
    <row r="1300" spans="1:7" x14ac:dyDescent="0.3">
      <c r="A1300" s="240" t="s">
        <v>1644</v>
      </c>
      <c r="B1300" s="244"/>
      <c r="C1300" s="245"/>
      <c r="D1300" s="245"/>
      <c r="E1300" s="245"/>
      <c r="F1300" s="245"/>
      <c r="G1300" s="245"/>
    </row>
    <row r="1301" spans="1:7" x14ac:dyDescent="0.3">
      <c r="A1301" s="240"/>
    </row>
    <row r="1302" spans="1:7" x14ac:dyDescent="0.3">
      <c r="A1302" s="240" t="s">
        <v>975</v>
      </c>
      <c r="B1302" s="244"/>
      <c r="C1302" s="245"/>
      <c r="D1302" s="245"/>
      <c r="E1302" s="245"/>
      <c r="F1302" s="245"/>
      <c r="G1302" s="245"/>
    </row>
    <row r="1303" spans="1:7" x14ac:dyDescent="0.3">
      <c r="A1303" s="240" t="s">
        <v>976</v>
      </c>
      <c r="B1303" s="244"/>
      <c r="C1303" s="246"/>
      <c r="D1303" s="246"/>
      <c r="E1303" s="246"/>
      <c r="F1303" s="246"/>
      <c r="G1303" s="246"/>
    </row>
    <row r="1304" spans="1:7" x14ac:dyDescent="0.3">
      <c r="A1304" s="240" t="s">
        <v>977</v>
      </c>
      <c r="B1304" s="244"/>
      <c r="C1304" s="245"/>
      <c r="D1304" s="245"/>
      <c r="E1304" s="245"/>
      <c r="F1304" s="245"/>
      <c r="G1304" s="245"/>
    </row>
    <row r="1305" spans="1:7" x14ac:dyDescent="0.3">
      <c r="A1305" s="240"/>
    </row>
    <row r="1306" spans="1:7" x14ac:dyDescent="0.3">
      <c r="A1306" s="240" t="s">
        <v>436</v>
      </c>
    </row>
    <row r="1307" spans="1:7" x14ac:dyDescent="0.3">
      <c r="A1307" s="240" t="s">
        <v>370</v>
      </c>
      <c r="B1307" s="244"/>
      <c r="C1307" s="245"/>
      <c r="D1307" s="245"/>
      <c r="E1307" s="245"/>
      <c r="F1307" s="245"/>
      <c r="G1307" s="245"/>
    </row>
    <row r="1308" spans="1:7" x14ac:dyDescent="0.3">
      <c r="A1308" s="240" t="s">
        <v>1645</v>
      </c>
      <c r="B1308" s="240" t="s">
        <v>1646</v>
      </c>
      <c r="C1308" s="246"/>
      <c r="D1308" s="246"/>
      <c r="E1308" s="246"/>
      <c r="F1308" s="246"/>
      <c r="G1308" s="246"/>
    </row>
    <row r="1309" spans="1:7" x14ac:dyDescent="0.3">
      <c r="A1309" s="240" t="s">
        <v>1225</v>
      </c>
      <c r="B1309" s="244"/>
      <c r="C1309" s="245"/>
      <c r="D1309" s="245"/>
      <c r="E1309" s="245"/>
      <c r="F1309" s="245"/>
      <c r="G1309" s="245"/>
    </row>
    <row r="1310" spans="1:7" x14ac:dyDescent="0.3">
      <c r="C1310" s="247"/>
      <c r="D1310" s="247"/>
      <c r="E1310" s="247"/>
      <c r="F1310" s="247"/>
      <c r="G1310" s="247"/>
    </row>
    <row r="1311" spans="1:7" x14ac:dyDescent="0.3">
      <c r="A1311" s="240" t="s">
        <v>1647</v>
      </c>
      <c r="B1311" s="244"/>
      <c r="C1311" s="245"/>
      <c r="D1311" s="245"/>
      <c r="E1311" s="245"/>
      <c r="F1311" s="245"/>
      <c r="G1311" s="245"/>
    </row>
    <row r="1312" spans="1:7" x14ac:dyDescent="0.3">
      <c r="A1312" s="240"/>
      <c r="B1312" s="245"/>
      <c r="C1312" s="245"/>
      <c r="D1312" s="245"/>
      <c r="E1312" s="245"/>
      <c r="F1312" s="245"/>
      <c r="G1312" s="245"/>
    </row>
    <row r="1313" spans="1:7" x14ac:dyDescent="0.3">
      <c r="A1313" s="240" t="s">
        <v>975</v>
      </c>
      <c r="B1313" s="244"/>
      <c r="C1313" s="245"/>
      <c r="D1313" s="245"/>
      <c r="E1313" s="245"/>
      <c r="F1313" s="245"/>
      <c r="G1313" s="245"/>
    </row>
    <row r="1314" spans="1:7" x14ac:dyDescent="0.3">
      <c r="A1314" s="240" t="s">
        <v>976</v>
      </c>
      <c r="B1314" s="244"/>
      <c r="C1314" s="246"/>
      <c r="D1314" s="246"/>
      <c r="E1314" s="246"/>
      <c r="F1314" s="246"/>
      <c r="G1314" s="246"/>
    </row>
    <row r="1315" spans="1:7" x14ac:dyDescent="0.3">
      <c r="A1315" s="240" t="s">
        <v>977</v>
      </c>
      <c r="B1315" s="244"/>
      <c r="C1315" s="245"/>
      <c r="D1315" s="245"/>
      <c r="E1315" s="245"/>
      <c r="F1315" s="245"/>
      <c r="G1315" s="245"/>
    </row>
    <row r="1316" spans="1:7" x14ac:dyDescent="0.3">
      <c r="A1316" s="240"/>
    </row>
    <row r="1317" spans="1:7" x14ac:dyDescent="0.3">
      <c r="A1317" s="244"/>
    </row>
    <row r="1318" spans="1:7" x14ac:dyDescent="0.3">
      <c r="A1318" s="240"/>
      <c r="B1318" s="245"/>
      <c r="C1318" s="245"/>
      <c r="D1318" s="245"/>
      <c r="E1318" s="245"/>
      <c r="F1318" s="245"/>
      <c r="G1318" s="245"/>
    </row>
    <row r="1319" spans="1:7" x14ac:dyDescent="0.3">
      <c r="A1319" s="240" t="s">
        <v>1648</v>
      </c>
      <c r="B1319" s="244"/>
      <c r="C1319" s="245"/>
      <c r="D1319" s="245"/>
      <c r="E1319" s="245"/>
      <c r="F1319" s="245"/>
      <c r="G1319" s="245"/>
    </row>
    <row r="1320" spans="1:7" x14ac:dyDescent="0.3">
      <c r="A1320" s="240" t="s">
        <v>1649</v>
      </c>
      <c r="B1320" s="244"/>
      <c r="C1320" s="246"/>
      <c r="D1320" s="246"/>
      <c r="E1320" s="246"/>
      <c r="F1320" s="246"/>
      <c r="G1320" s="246"/>
    </row>
    <row r="1321" spans="1:7" x14ac:dyDescent="0.3">
      <c r="A1321" s="240" t="s">
        <v>977</v>
      </c>
      <c r="B1321" s="244"/>
      <c r="C1321" s="245"/>
      <c r="D1321" s="245"/>
      <c r="E1321" s="245"/>
      <c r="F1321" s="245"/>
      <c r="G1321" s="245"/>
    </row>
    <row r="1322" spans="1:7" x14ac:dyDescent="0.3">
      <c r="A1322" s="240" t="s">
        <v>347</v>
      </c>
      <c r="B1322" s="245">
        <v>0</v>
      </c>
      <c r="C1322" s="245"/>
      <c r="D1322" s="245"/>
      <c r="E1322" s="245"/>
      <c r="F1322" s="245"/>
      <c r="G1322" s="245"/>
    </row>
    <row r="1323" spans="1:7" x14ac:dyDescent="0.3">
      <c r="A1323" s="240" t="s">
        <v>380</v>
      </c>
    </row>
    <row r="1324" spans="1:7" x14ac:dyDescent="0.3">
      <c r="A1324" s="240" t="s">
        <v>347</v>
      </c>
      <c r="B1324" s="245">
        <v>0</v>
      </c>
      <c r="C1324" s="245"/>
      <c r="D1324" s="245"/>
      <c r="E1324" s="245"/>
      <c r="F1324" s="245"/>
      <c r="G1324" s="245"/>
    </row>
    <row r="1325" spans="1:7" x14ac:dyDescent="0.3">
      <c r="A1325" s="240" t="s">
        <v>381</v>
      </c>
    </row>
    <row r="1326" spans="1:7" x14ac:dyDescent="0.3">
      <c r="A1326" s="240" t="s">
        <v>347</v>
      </c>
      <c r="B1326" s="245">
        <v>0</v>
      </c>
      <c r="C1326" s="245"/>
      <c r="D1326" s="245"/>
      <c r="E1326" s="245"/>
      <c r="F1326" s="245"/>
      <c r="G1326" s="245"/>
    </row>
    <row r="1327" spans="1:7" x14ac:dyDescent="0.3">
      <c r="A1327" s="240" t="s">
        <v>368</v>
      </c>
    </row>
    <row r="1328" spans="1:7" x14ac:dyDescent="0.3">
      <c r="A1328" s="240" t="s">
        <v>347</v>
      </c>
      <c r="B1328" s="245">
        <v>769</v>
      </c>
      <c r="C1328" s="245"/>
      <c r="D1328" s="245"/>
      <c r="E1328" s="245"/>
      <c r="F1328" s="245"/>
      <c r="G1328" s="245"/>
    </row>
    <row r="1330" spans="1:7" x14ac:dyDescent="0.3">
      <c r="A1330" s="240" t="s">
        <v>382</v>
      </c>
    </row>
    <row r="1331" spans="1:7" x14ac:dyDescent="0.3">
      <c r="A1331" s="240" t="s">
        <v>383</v>
      </c>
    </row>
    <row r="1332" spans="1:7" x14ac:dyDescent="0.3">
      <c r="A1332" s="240" t="s">
        <v>347</v>
      </c>
      <c r="B1332" s="245">
        <v>127925</v>
      </c>
      <c r="C1332" s="245"/>
      <c r="D1332" s="245"/>
      <c r="E1332" s="245"/>
      <c r="F1332" s="245"/>
      <c r="G1332" s="245"/>
    </row>
    <row r="1333" spans="1:7" x14ac:dyDescent="0.3">
      <c r="A1333" s="240" t="s">
        <v>384</v>
      </c>
    </row>
    <row r="1334" spans="1:7" x14ac:dyDescent="0.3">
      <c r="A1334" s="240" t="s">
        <v>347</v>
      </c>
      <c r="B1334" s="245">
        <v>127925</v>
      </c>
      <c r="C1334" s="245"/>
      <c r="D1334" s="245"/>
      <c r="E1334" s="245"/>
      <c r="F1334" s="245"/>
      <c r="G1334" s="245"/>
    </row>
    <row r="1336" spans="1:7" x14ac:dyDescent="0.3">
      <c r="A1336" s="240" t="s">
        <v>385</v>
      </c>
    </row>
    <row r="1337" spans="1:7" x14ac:dyDescent="0.3">
      <c r="A1337" s="240" t="s">
        <v>347</v>
      </c>
      <c r="B1337" s="245">
        <v>85490</v>
      </c>
      <c r="C1337" s="245"/>
      <c r="D1337" s="245"/>
      <c r="E1337" s="245"/>
      <c r="F1337" s="245"/>
      <c r="G1337" s="245"/>
    </row>
    <row r="1339" spans="1:7" x14ac:dyDescent="0.3">
      <c r="A1339" s="240" t="s">
        <v>386</v>
      </c>
    </row>
    <row r="1340" spans="1:7" x14ac:dyDescent="0.3">
      <c r="A1340" s="240" t="s">
        <v>349</v>
      </c>
    </row>
    <row r="1341" spans="1:7" x14ac:dyDescent="0.3">
      <c r="A1341" s="240" t="s">
        <v>387</v>
      </c>
    </row>
    <row r="1342" spans="1:7" x14ac:dyDescent="0.3">
      <c r="A1342" s="240" t="s">
        <v>347</v>
      </c>
      <c r="B1342" s="245">
        <v>149</v>
      </c>
      <c r="C1342" s="245"/>
      <c r="D1342" s="245"/>
      <c r="E1342" s="245"/>
      <c r="F1342" s="245"/>
      <c r="G1342" s="245"/>
    </row>
    <row r="1343" spans="1:7" x14ac:dyDescent="0.3">
      <c r="A1343" s="240" t="s">
        <v>350</v>
      </c>
    </row>
    <row r="1344" spans="1:7" x14ac:dyDescent="0.3">
      <c r="A1344" s="240" t="s">
        <v>347</v>
      </c>
      <c r="B1344" s="245">
        <v>149</v>
      </c>
      <c r="C1344" s="245"/>
      <c r="D1344" s="245"/>
      <c r="E1344" s="245"/>
      <c r="F1344" s="245"/>
      <c r="G1344" s="245"/>
    </row>
    <row r="1346" spans="1:7" x14ac:dyDescent="0.3">
      <c r="A1346" s="240" t="s">
        <v>353</v>
      </c>
    </row>
    <row r="1347" spans="1:7" x14ac:dyDescent="0.3">
      <c r="A1347" s="240" t="s">
        <v>388</v>
      </c>
    </row>
    <row r="1348" spans="1:7" x14ac:dyDescent="0.3">
      <c r="A1348" s="240" t="s">
        <v>347</v>
      </c>
      <c r="B1348" s="245">
        <v>304</v>
      </c>
      <c r="C1348" s="245"/>
      <c r="D1348" s="245"/>
      <c r="E1348" s="245"/>
      <c r="F1348" s="245"/>
      <c r="G1348" s="245"/>
    </row>
    <row r="1349" spans="1:7" x14ac:dyDescent="0.3">
      <c r="A1349" s="240" t="s">
        <v>354</v>
      </c>
    </row>
    <row r="1350" spans="1:7" x14ac:dyDescent="0.3">
      <c r="A1350" s="240" t="s">
        <v>347</v>
      </c>
      <c r="B1350" s="245">
        <v>304</v>
      </c>
      <c r="C1350" s="245"/>
      <c r="D1350" s="245"/>
      <c r="E1350" s="245"/>
      <c r="F1350" s="245"/>
      <c r="G1350" s="245"/>
    </row>
    <row r="1352" spans="1:7" x14ac:dyDescent="0.3">
      <c r="A1352" s="240" t="s">
        <v>356</v>
      </c>
    </row>
    <row r="1353" spans="1:7" x14ac:dyDescent="0.3">
      <c r="A1353" s="240" t="s">
        <v>389</v>
      </c>
    </row>
    <row r="1354" spans="1:7" x14ac:dyDescent="0.3">
      <c r="A1354" s="240" t="s">
        <v>347</v>
      </c>
      <c r="B1354" s="245">
        <v>0</v>
      </c>
      <c r="C1354" s="245"/>
      <c r="D1354" s="245"/>
      <c r="E1354" s="245"/>
      <c r="F1354" s="245"/>
      <c r="G1354" s="245"/>
    </row>
    <row r="1355" spans="1:7" x14ac:dyDescent="0.3">
      <c r="A1355" s="240" t="s">
        <v>390</v>
      </c>
    </row>
    <row r="1356" spans="1:7" x14ac:dyDescent="0.3">
      <c r="A1356" s="240" t="s">
        <v>347</v>
      </c>
      <c r="B1356" s="245">
        <v>644</v>
      </c>
      <c r="C1356" s="245"/>
      <c r="D1356" s="245"/>
      <c r="E1356" s="245"/>
      <c r="F1356" s="245"/>
      <c r="G1356" s="245"/>
    </row>
    <row r="1357" spans="1:7" x14ac:dyDescent="0.3">
      <c r="A1357" s="240" t="s">
        <v>391</v>
      </c>
    </row>
    <row r="1358" spans="1:7" x14ac:dyDescent="0.3">
      <c r="A1358" s="240" t="s">
        <v>347</v>
      </c>
      <c r="B1358" s="245">
        <v>0</v>
      </c>
      <c r="C1358" s="245"/>
      <c r="D1358" s="245"/>
      <c r="E1358" s="245"/>
      <c r="F1358" s="245"/>
      <c r="G1358" s="245"/>
    </row>
    <row r="1359" spans="1:7" x14ac:dyDescent="0.3">
      <c r="A1359" s="240" t="s">
        <v>392</v>
      </c>
    </row>
    <row r="1360" spans="1:7" x14ac:dyDescent="0.3">
      <c r="A1360" s="240" t="s">
        <v>347</v>
      </c>
      <c r="B1360" s="245">
        <v>0</v>
      </c>
      <c r="C1360" s="245"/>
      <c r="D1360" s="245"/>
      <c r="E1360" s="245"/>
      <c r="F1360" s="245"/>
      <c r="G1360" s="245"/>
    </row>
    <row r="1361" spans="1:7" x14ac:dyDescent="0.3">
      <c r="A1361" s="240" t="s">
        <v>393</v>
      </c>
    </row>
    <row r="1362" spans="1:7" x14ac:dyDescent="0.3">
      <c r="A1362" s="240" t="s">
        <v>347</v>
      </c>
      <c r="B1362" s="245">
        <v>0</v>
      </c>
      <c r="C1362" s="245"/>
      <c r="D1362" s="245"/>
      <c r="E1362" s="245"/>
      <c r="F1362" s="245"/>
      <c r="G1362" s="245"/>
    </row>
    <row r="1363" spans="1:7" x14ac:dyDescent="0.3">
      <c r="A1363" s="240" t="s">
        <v>394</v>
      </c>
    </row>
    <row r="1364" spans="1:7" x14ac:dyDescent="0.3">
      <c r="A1364" s="240" t="s">
        <v>347</v>
      </c>
      <c r="B1364" s="245">
        <v>218</v>
      </c>
      <c r="C1364" s="245"/>
      <c r="D1364" s="245"/>
      <c r="E1364" s="245"/>
      <c r="F1364" s="245"/>
      <c r="G1364" s="245"/>
    </row>
    <row r="1365" spans="1:7" x14ac:dyDescent="0.3">
      <c r="A1365" s="240" t="s">
        <v>395</v>
      </c>
    </row>
    <row r="1366" spans="1:7" x14ac:dyDescent="0.3">
      <c r="A1366" s="240" t="s">
        <v>347</v>
      </c>
      <c r="B1366" s="245">
        <v>0</v>
      </c>
      <c r="C1366" s="245"/>
      <c r="D1366" s="245"/>
      <c r="E1366" s="245"/>
      <c r="F1366" s="245"/>
      <c r="G1366" s="245"/>
    </row>
    <row r="1367" spans="1:7" x14ac:dyDescent="0.3">
      <c r="A1367" s="240" t="s">
        <v>396</v>
      </c>
    </row>
    <row r="1368" spans="1:7" x14ac:dyDescent="0.3">
      <c r="A1368" s="240" t="s">
        <v>347</v>
      </c>
      <c r="B1368" s="245">
        <v>0</v>
      </c>
      <c r="C1368" s="245"/>
      <c r="D1368" s="245"/>
      <c r="E1368" s="245"/>
      <c r="F1368" s="245"/>
      <c r="G1368" s="245"/>
    </row>
    <row r="1369" spans="1:7" x14ac:dyDescent="0.3">
      <c r="A1369" s="240" t="s">
        <v>357</v>
      </c>
    </row>
    <row r="1370" spans="1:7" x14ac:dyDescent="0.3">
      <c r="A1370" s="240" t="s">
        <v>347</v>
      </c>
      <c r="B1370" s="245">
        <v>862</v>
      </c>
      <c r="C1370" s="245"/>
      <c r="D1370" s="245"/>
      <c r="E1370" s="245"/>
      <c r="F1370" s="245"/>
      <c r="G1370" s="245"/>
    </row>
    <row r="1372" spans="1:7" x14ac:dyDescent="0.3">
      <c r="A1372" s="240" t="s">
        <v>397</v>
      </c>
    </row>
    <row r="1373" spans="1:7" x14ac:dyDescent="0.3">
      <c r="A1373" s="240" t="s">
        <v>347</v>
      </c>
      <c r="B1373" s="245">
        <v>1315</v>
      </c>
      <c r="C1373" s="245"/>
      <c r="D1373" s="245"/>
      <c r="E1373" s="245"/>
      <c r="F1373" s="245"/>
      <c r="G1373" s="245"/>
    </row>
    <row r="1375" spans="1:7" x14ac:dyDescent="0.3">
      <c r="A1375" s="240" t="s">
        <v>398</v>
      </c>
    </row>
    <row r="1376" spans="1:7" x14ac:dyDescent="0.3">
      <c r="A1376" s="240" t="s">
        <v>346</v>
      </c>
    </row>
    <row r="1377" spans="1:7" x14ac:dyDescent="0.3">
      <c r="A1377" s="240" t="s">
        <v>399</v>
      </c>
    </row>
    <row r="1378" spans="1:7" x14ac:dyDescent="0.3">
      <c r="A1378" s="240" t="s">
        <v>347</v>
      </c>
      <c r="B1378" s="245">
        <v>0</v>
      </c>
      <c r="C1378" s="245"/>
      <c r="D1378" s="245"/>
      <c r="E1378" s="245"/>
      <c r="F1378" s="245"/>
      <c r="G1378" s="245"/>
    </row>
    <row r="1379" spans="1:7" x14ac:dyDescent="0.3">
      <c r="A1379" s="240" t="s">
        <v>400</v>
      </c>
    </row>
    <row r="1380" spans="1:7" x14ac:dyDescent="0.3">
      <c r="A1380" s="240" t="s">
        <v>347</v>
      </c>
      <c r="B1380" s="245">
        <v>-27822</v>
      </c>
      <c r="C1380" s="245"/>
      <c r="D1380" s="245"/>
      <c r="E1380" s="245"/>
      <c r="F1380" s="245"/>
      <c r="G1380" s="245"/>
    </row>
    <row r="1381" spans="1:7" x14ac:dyDescent="0.3">
      <c r="A1381" s="240" t="s">
        <v>348</v>
      </c>
    </row>
    <row r="1382" spans="1:7" x14ac:dyDescent="0.3">
      <c r="A1382" s="240" t="s">
        <v>347</v>
      </c>
      <c r="B1382" s="245">
        <v>27822</v>
      </c>
      <c r="C1382" s="245"/>
      <c r="D1382" s="245"/>
      <c r="E1382" s="245"/>
      <c r="F1382" s="245"/>
      <c r="G1382" s="245"/>
    </row>
    <row r="1384" spans="1:7" x14ac:dyDescent="0.3">
      <c r="A1384" s="240" t="s">
        <v>401</v>
      </c>
    </row>
    <row r="1385" spans="1:7" x14ac:dyDescent="0.3">
      <c r="A1385" s="240" t="s">
        <v>402</v>
      </c>
    </row>
    <row r="1386" spans="1:7" x14ac:dyDescent="0.3">
      <c r="A1386" s="240" t="s">
        <v>347</v>
      </c>
      <c r="B1386" s="245">
        <v>5009</v>
      </c>
      <c r="C1386" s="245"/>
      <c r="D1386" s="245"/>
      <c r="E1386" s="245"/>
      <c r="F1386" s="245"/>
      <c r="G1386" s="245"/>
    </row>
    <row r="1387" spans="1:7" x14ac:dyDescent="0.3">
      <c r="A1387" s="240" t="s">
        <v>403</v>
      </c>
    </row>
    <row r="1388" spans="1:7" x14ac:dyDescent="0.3">
      <c r="A1388" s="240" t="s">
        <v>347</v>
      </c>
      <c r="B1388" s="245">
        <v>0</v>
      </c>
      <c r="C1388" s="245"/>
      <c r="D1388" s="245"/>
      <c r="E1388" s="245"/>
      <c r="F1388" s="245"/>
      <c r="G1388" s="245"/>
    </row>
    <row r="1389" spans="1:7" x14ac:dyDescent="0.3">
      <c r="A1389" s="240" t="s">
        <v>404</v>
      </c>
    </row>
    <row r="1390" spans="1:7" x14ac:dyDescent="0.3">
      <c r="A1390" s="240" t="s">
        <v>347</v>
      </c>
      <c r="B1390" s="245">
        <v>0</v>
      </c>
      <c r="C1390" s="245"/>
      <c r="D1390" s="245"/>
      <c r="E1390" s="245"/>
      <c r="F1390" s="245"/>
      <c r="G1390" s="245"/>
    </row>
    <row r="1391" spans="1:7" x14ac:dyDescent="0.3">
      <c r="A1391" s="240" t="s">
        <v>405</v>
      </c>
    </row>
    <row r="1392" spans="1:7" x14ac:dyDescent="0.3">
      <c r="A1392" s="240" t="s">
        <v>347</v>
      </c>
      <c r="B1392" s="245">
        <v>5009</v>
      </c>
      <c r="C1392" s="245"/>
      <c r="D1392" s="245"/>
      <c r="E1392" s="245"/>
      <c r="F1392" s="245"/>
      <c r="G1392" s="245"/>
    </row>
    <row r="1394" spans="1:7" x14ac:dyDescent="0.3">
      <c r="A1394" s="240" t="s">
        <v>406</v>
      </c>
    </row>
    <row r="1395" spans="1:7" x14ac:dyDescent="0.3">
      <c r="A1395" s="240" t="s">
        <v>407</v>
      </c>
    </row>
    <row r="1396" spans="1:7" x14ac:dyDescent="0.3">
      <c r="A1396" s="240" t="s">
        <v>347</v>
      </c>
      <c r="B1396" s="245">
        <v>0</v>
      </c>
      <c r="C1396" s="245"/>
      <c r="D1396" s="245"/>
      <c r="E1396" s="245"/>
      <c r="F1396" s="245"/>
      <c r="G1396" s="245"/>
    </row>
    <row r="1397" spans="1:7" x14ac:dyDescent="0.3">
      <c r="A1397" s="240" t="s">
        <v>408</v>
      </c>
    </row>
    <row r="1398" spans="1:7" x14ac:dyDescent="0.3">
      <c r="A1398" s="240" t="s">
        <v>347</v>
      </c>
      <c r="B1398" s="245">
        <v>4583</v>
      </c>
      <c r="C1398" s="245"/>
      <c r="D1398" s="245"/>
      <c r="E1398" s="245"/>
      <c r="F1398" s="245"/>
      <c r="G1398" s="245"/>
    </row>
    <row r="1399" spans="1:7" x14ac:dyDescent="0.3">
      <c r="A1399" s="240" t="s">
        <v>409</v>
      </c>
    </row>
    <row r="1400" spans="1:7" x14ac:dyDescent="0.3">
      <c r="A1400" s="240" t="s">
        <v>347</v>
      </c>
      <c r="B1400" s="245">
        <v>0</v>
      </c>
      <c r="C1400" s="245"/>
      <c r="D1400" s="245"/>
      <c r="E1400" s="245"/>
      <c r="F1400" s="245"/>
      <c r="G1400" s="245"/>
    </row>
    <row r="1401" spans="1:7" x14ac:dyDescent="0.3">
      <c r="A1401" s="240" t="s">
        <v>410</v>
      </c>
    </row>
    <row r="1402" spans="1:7" x14ac:dyDescent="0.3">
      <c r="A1402" s="240" t="s">
        <v>347</v>
      </c>
      <c r="B1402" s="245">
        <v>369</v>
      </c>
      <c r="C1402" s="245"/>
      <c r="D1402" s="245"/>
      <c r="E1402" s="245"/>
      <c r="F1402" s="245"/>
      <c r="G1402" s="245"/>
    </row>
    <row r="1403" spans="1:7" x14ac:dyDescent="0.3">
      <c r="A1403" s="240" t="s">
        <v>411</v>
      </c>
    </row>
    <row r="1404" spans="1:7" x14ac:dyDescent="0.3">
      <c r="A1404" s="240" t="s">
        <v>347</v>
      </c>
      <c r="B1404" s="245">
        <v>482</v>
      </c>
      <c r="C1404" s="245"/>
      <c r="D1404" s="245"/>
      <c r="E1404" s="245"/>
      <c r="F1404" s="245"/>
      <c r="G1404" s="245"/>
    </row>
    <row r="1405" spans="1:7" x14ac:dyDescent="0.3">
      <c r="A1405" s="240" t="s">
        <v>412</v>
      </c>
    </row>
    <row r="1406" spans="1:7" x14ac:dyDescent="0.3">
      <c r="A1406" s="240" t="s">
        <v>347</v>
      </c>
      <c r="B1406" s="245">
        <v>780</v>
      </c>
      <c r="C1406" s="245"/>
      <c r="D1406" s="245"/>
      <c r="E1406" s="245"/>
      <c r="F1406" s="245"/>
      <c r="G1406" s="245"/>
    </row>
    <row r="1407" spans="1:7" x14ac:dyDescent="0.3">
      <c r="A1407" s="240" t="s">
        <v>413</v>
      </c>
    </row>
    <row r="1408" spans="1:7" x14ac:dyDescent="0.3">
      <c r="A1408" s="240" t="s">
        <v>347</v>
      </c>
      <c r="B1408" s="245">
        <v>0</v>
      </c>
      <c r="C1408" s="245"/>
      <c r="D1408" s="245"/>
      <c r="E1408" s="245"/>
      <c r="F1408" s="245"/>
      <c r="G1408" s="245"/>
    </row>
    <row r="1409" spans="1:7" x14ac:dyDescent="0.3">
      <c r="A1409" s="240" t="s">
        <v>414</v>
      </c>
    </row>
    <row r="1410" spans="1:7" x14ac:dyDescent="0.3">
      <c r="A1410" s="240" t="s">
        <v>347</v>
      </c>
      <c r="B1410" s="245">
        <v>6214</v>
      </c>
      <c r="C1410" s="245"/>
      <c r="D1410" s="245"/>
      <c r="E1410" s="245"/>
      <c r="F1410" s="245"/>
      <c r="G1410" s="245"/>
    </row>
    <row r="1412" spans="1:7" x14ac:dyDescent="0.3">
      <c r="A1412" s="240" t="s">
        <v>351</v>
      </c>
    </row>
    <row r="1413" spans="1:7" x14ac:dyDescent="0.3">
      <c r="A1413" s="240" t="s">
        <v>415</v>
      </c>
    </row>
    <row r="1414" spans="1:7" x14ac:dyDescent="0.3">
      <c r="A1414" s="240" t="s">
        <v>347</v>
      </c>
      <c r="B1414" s="245">
        <v>0</v>
      </c>
      <c r="C1414" s="245"/>
      <c r="D1414" s="245"/>
      <c r="E1414" s="245"/>
      <c r="F1414" s="245"/>
      <c r="G1414" s="245"/>
    </row>
    <row r="1415" spans="1:7" x14ac:dyDescent="0.3">
      <c r="A1415" s="240" t="s">
        <v>416</v>
      </c>
    </row>
    <row r="1416" spans="1:7" x14ac:dyDescent="0.3">
      <c r="A1416" s="240" t="s">
        <v>347</v>
      </c>
      <c r="B1416" s="245">
        <v>6730</v>
      </c>
      <c r="C1416" s="245"/>
      <c r="D1416" s="245"/>
      <c r="E1416" s="245"/>
      <c r="F1416" s="245"/>
      <c r="G1416" s="245"/>
    </row>
    <row r="1417" spans="1:7" x14ac:dyDescent="0.3">
      <c r="A1417" s="240" t="s">
        <v>417</v>
      </c>
    </row>
    <row r="1418" spans="1:7" x14ac:dyDescent="0.3">
      <c r="A1418" s="240" t="s">
        <v>347</v>
      </c>
      <c r="B1418" s="245">
        <v>0</v>
      </c>
      <c r="C1418" s="245"/>
      <c r="D1418" s="245"/>
      <c r="E1418" s="245"/>
      <c r="F1418" s="245"/>
      <c r="G1418" s="245"/>
    </row>
    <row r="1419" spans="1:7" x14ac:dyDescent="0.3">
      <c r="A1419" s="240" t="s">
        <v>418</v>
      </c>
    </row>
    <row r="1420" spans="1:7" x14ac:dyDescent="0.3">
      <c r="A1420" s="240" t="s">
        <v>347</v>
      </c>
      <c r="B1420" s="245">
        <v>0</v>
      </c>
      <c r="C1420" s="245"/>
      <c r="D1420" s="245"/>
      <c r="E1420" s="245"/>
      <c r="F1420" s="245"/>
      <c r="G1420" s="245"/>
    </row>
    <row r="1421" spans="1:7" x14ac:dyDescent="0.3">
      <c r="A1421" s="240" t="s">
        <v>352</v>
      </c>
    </row>
    <row r="1422" spans="1:7" x14ac:dyDescent="0.3">
      <c r="A1422" s="240" t="s">
        <v>347</v>
      </c>
      <c r="B1422" s="245">
        <v>6730</v>
      </c>
      <c r="C1422" s="245"/>
      <c r="D1422" s="245"/>
      <c r="E1422" s="245"/>
      <c r="F1422" s="245"/>
      <c r="G1422" s="245"/>
    </row>
    <row r="1424" spans="1:7" x14ac:dyDescent="0.3">
      <c r="A1424" s="240" t="s">
        <v>364</v>
      </c>
    </row>
    <row r="1425" spans="1:7" x14ac:dyDescent="0.3">
      <c r="A1425" s="240" t="s">
        <v>419</v>
      </c>
    </row>
    <row r="1426" spans="1:7" x14ac:dyDescent="0.3">
      <c r="A1426" s="240" t="s">
        <v>347</v>
      </c>
      <c r="B1426" s="245">
        <v>48428</v>
      </c>
      <c r="C1426" s="245"/>
      <c r="D1426" s="245"/>
      <c r="E1426" s="245"/>
      <c r="F1426" s="245"/>
      <c r="G1426" s="245"/>
    </row>
    <row r="1427" spans="1:7" x14ac:dyDescent="0.3">
      <c r="A1427" s="240" t="s">
        <v>420</v>
      </c>
    </row>
    <row r="1428" spans="1:7" x14ac:dyDescent="0.3">
      <c r="A1428" s="240" t="s">
        <v>347</v>
      </c>
      <c r="B1428" s="245">
        <v>0</v>
      </c>
      <c r="C1428" s="245"/>
      <c r="D1428" s="245"/>
      <c r="E1428" s="245"/>
      <c r="F1428" s="245"/>
      <c r="G1428" s="245"/>
    </row>
    <row r="1429" spans="1:7" x14ac:dyDescent="0.3">
      <c r="A1429" s="240" t="s">
        <v>365</v>
      </c>
    </row>
    <row r="1430" spans="1:7" x14ac:dyDescent="0.3">
      <c r="A1430" s="240" t="s">
        <v>347</v>
      </c>
      <c r="B1430" s="245">
        <v>48428</v>
      </c>
      <c r="C1430" s="245"/>
      <c r="D1430" s="245"/>
      <c r="E1430" s="245"/>
      <c r="F1430" s="245"/>
      <c r="G1430" s="245"/>
    </row>
    <row r="1432" spans="1:7" x14ac:dyDescent="0.3">
      <c r="A1432" s="240" t="s">
        <v>421</v>
      </c>
    </row>
    <row r="1433" spans="1:7" x14ac:dyDescent="0.3">
      <c r="A1433" s="240" t="s">
        <v>347</v>
      </c>
      <c r="B1433" s="245">
        <v>38559</v>
      </c>
      <c r="C1433" s="245"/>
      <c r="D1433" s="245"/>
      <c r="E1433" s="245"/>
      <c r="F1433" s="245"/>
      <c r="G1433" s="245"/>
    </row>
    <row r="1435" spans="1:7" x14ac:dyDescent="0.3">
      <c r="A1435" s="240" t="s">
        <v>422</v>
      </c>
    </row>
    <row r="1436" spans="1:7" x14ac:dyDescent="0.3">
      <c r="A1436" s="240" t="s">
        <v>346</v>
      </c>
    </row>
    <row r="1437" spans="1:7" x14ac:dyDescent="0.3">
      <c r="A1437" s="240" t="s">
        <v>423</v>
      </c>
    </row>
    <row r="1438" spans="1:7" x14ac:dyDescent="0.3">
      <c r="A1438" s="240" t="s">
        <v>347</v>
      </c>
      <c r="B1438" s="245">
        <v>-59828</v>
      </c>
      <c r="C1438" s="245"/>
      <c r="D1438" s="245"/>
      <c r="E1438" s="245"/>
      <c r="F1438" s="245"/>
      <c r="G1438" s="245"/>
    </row>
    <row r="1439" spans="1:7" x14ac:dyDescent="0.3">
      <c r="A1439" s="240" t="s">
        <v>424</v>
      </c>
    </row>
    <row r="1440" spans="1:7" x14ac:dyDescent="0.3">
      <c r="A1440" s="240" t="s">
        <v>347</v>
      </c>
      <c r="B1440" s="245">
        <v>-54229</v>
      </c>
      <c r="C1440" s="245"/>
      <c r="D1440" s="245"/>
      <c r="E1440" s="245"/>
      <c r="F1440" s="245"/>
      <c r="G1440" s="245"/>
    </row>
    <row r="1441" spans="1:7" x14ac:dyDescent="0.3">
      <c r="A1441" s="240" t="s">
        <v>348</v>
      </c>
    </row>
    <row r="1442" spans="1:7" x14ac:dyDescent="0.3">
      <c r="A1442" s="240" t="s">
        <v>347</v>
      </c>
      <c r="B1442" s="245">
        <v>114057</v>
      </c>
      <c r="C1442" s="245"/>
      <c r="D1442" s="245"/>
      <c r="E1442" s="245"/>
      <c r="F1442" s="245"/>
      <c r="G1442" s="245"/>
    </row>
    <row r="1444" spans="1:7" x14ac:dyDescent="0.3">
      <c r="A1444" s="240" t="s">
        <v>351</v>
      </c>
    </row>
    <row r="1445" spans="1:7" x14ac:dyDescent="0.3">
      <c r="A1445" s="240" t="s">
        <v>425</v>
      </c>
    </row>
    <row r="1446" spans="1:7" x14ac:dyDescent="0.3">
      <c r="A1446" s="240" t="s">
        <v>347</v>
      </c>
      <c r="B1446" s="245">
        <v>8064</v>
      </c>
      <c r="C1446" s="245"/>
      <c r="D1446" s="245"/>
      <c r="E1446" s="245"/>
      <c r="F1446" s="245"/>
      <c r="G1446" s="245"/>
    </row>
    <row r="1447" spans="1:7" x14ac:dyDescent="0.3">
      <c r="A1447" s="240" t="s">
        <v>352</v>
      </c>
    </row>
    <row r="1448" spans="1:7" x14ac:dyDescent="0.3">
      <c r="A1448" s="240" t="s">
        <v>347</v>
      </c>
      <c r="B1448" s="245">
        <v>8064</v>
      </c>
      <c r="C1448" s="245"/>
      <c r="D1448" s="245"/>
      <c r="E1448" s="245"/>
      <c r="F1448" s="245"/>
      <c r="G1448" s="245"/>
    </row>
    <row r="1450" spans="1:7" x14ac:dyDescent="0.3">
      <c r="A1450" s="240" t="s">
        <v>367</v>
      </c>
    </row>
    <row r="1451" spans="1:7" x14ac:dyDescent="0.3">
      <c r="A1451" s="240" t="s">
        <v>426</v>
      </c>
    </row>
    <row r="1452" spans="1:7" x14ac:dyDescent="0.3">
      <c r="A1452" s="240" t="s">
        <v>347</v>
      </c>
      <c r="B1452" s="245">
        <v>30</v>
      </c>
      <c r="C1452" s="245"/>
      <c r="D1452" s="245"/>
      <c r="E1452" s="245"/>
      <c r="F1452" s="245"/>
      <c r="G1452" s="245"/>
    </row>
    <row r="1453" spans="1:7" x14ac:dyDescent="0.3">
      <c r="A1453" s="240" t="s">
        <v>368</v>
      </c>
    </row>
    <row r="1454" spans="1:7" x14ac:dyDescent="0.3">
      <c r="A1454" s="240" t="s">
        <v>347</v>
      </c>
      <c r="B1454" s="245">
        <v>30</v>
      </c>
      <c r="C1454" s="245"/>
      <c r="D1454" s="245"/>
      <c r="E1454" s="245"/>
      <c r="F1454" s="245"/>
      <c r="G1454" s="245"/>
    </row>
    <row r="1456" spans="1:7" x14ac:dyDescent="0.3">
      <c r="A1456" s="240" t="s">
        <v>370</v>
      </c>
    </row>
    <row r="1457" spans="1:7" x14ac:dyDescent="0.3">
      <c r="A1457" s="240" t="s">
        <v>427</v>
      </c>
    </row>
    <row r="1458" spans="1:7" x14ac:dyDescent="0.3">
      <c r="A1458" s="240" t="s">
        <v>347</v>
      </c>
      <c r="B1458" s="245">
        <v>122461</v>
      </c>
      <c r="C1458" s="245"/>
      <c r="D1458" s="245"/>
      <c r="E1458" s="245"/>
      <c r="F1458" s="245"/>
      <c r="G1458" s="245"/>
    </row>
    <row r="1459" spans="1:7" x14ac:dyDescent="0.3">
      <c r="A1459" s="240" t="s">
        <v>428</v>
      </c>
    </row>
    <row r="1460" spans="1:7" x14ac:dyDescent="0.3">
      <c r="A1460" s="240" t="s">
        <v>347</v>
      </c>
      <c r="B1460" s="245">
        <v>9568</v>
      </c>
      <c r="C1460" s="245"/>
      <c r="D1460" s="245"/>
      <c r="E1460" s="245"/>
      <c r="F1460" s="245"/>
      <c r="G1460" s="245"/>
    </row>
    <row r="1461" spans="1:7" x14ac:dyDescent="0.3">
      <c r="A1461" s="240" t="s">
        <v>371</v>
      </c>
    </row>
    <row r="1462" spans="1:7" x14ac:dyDescent="0.3">
      <c r="A1462" s="240" t="s">
        <v>347</v>
      </c>
      <c r="B1462" s="245">
        <v>132029</v>
      </c>
      <c r="C1462" s="245"/>
      <c r="D1462" s="245"/>
      <c r="E1462" s="245"/>
      <c r="F1462" s="245"/>
      <c r="G1462" s="245"/>
    </row>
    <row r="1464" spans="1:7" x14ac:dyDescent="0.3">
      <c r="A1464" s="240" t="s">
        <v>429</v>
      </c>
    </row>
    <row r="1465" spans="1:7" x14ac:dyDescent="0.3">
      <c r="A1465" s="240" t="s">
        <v>347</v>
      </c>
      <c r="B1465" s="245">
        <v>26066</v>
      </c>
      <c r="C1465" s="245"/>
      <c r="D1465" s="245"/>
      <c r="E1465" s="245"/>
      <c r="F1465" s="245"/>
      <c r="G1465" s="245"/>
    </row>
    <row r="1467" spans="1:7" x14ac:dyDescent="0.3">
      <c r="A1467" s="240" t="s">
        <v>430</v>
      </c>
    </row>
    <row r="1468" spans="1:7" x14ac:dyDescent="0.3">
      <c r="A1468" s="240" t="s">
        <v>346</v>
      </c>
    </row>
    <row r="1469" spans="1:7" x14ac:dyDescent="0.3">
      <c r="A1469" s="240" t="s">
        <v>431</v>
      </c>
    </row>
    <row r="1470" spans="1:7" x14ac:dyDescent="0.3">
      <c r="A1470" s="240" t="s">
        <v>347</v>
      </c>
      <c r="B1470" s="245">
        <v>-6</v>
      </c>
      <c r="C1470" s="245"/>
      <c r="D1470" s="245"/>
      <c r="E1470" s="245"/>
      <c r="F1470" s="245"/>
      <c r="G1470" s="245"/>
    </row>
    <row r="1471" spans="1:7" x14ac:dyDescent="0.3">
      <c r="A1471" s="240" t="s">
        <v>348</v>
      </c>
    </row>
    <row r="1472" spans="1:7" x14ac:dyDescent="0.3">
      <c r="A1472" s="240" t="s">
        <v>347</v>
      </c>
      <c r="B1472" s="245">
        <v>-6</v>
      </c>
      <c r="C1472" s="245"/>
      <c r="D1472" s="245"/>
      <c r="E1472" s="245"/>
      <c r="F1472" s="245"/>
      <c r="G1472" s="245"/>
    </row>
    <row r="1474" spans="1:7" x14ac:dyDescent="0.3">
      <c r="A1474" s="240" t="s">
        <v>432</v>
      </c>
    </row>
    <row r="1475" spans="1:7" x14ac:dyDescent="0.3">
      <c r="A1475" s="240" t="s">
        <v>347</v>
      </c>
      <c r="B1475" s="245">
        <v>-6</v>
      </c>
      <c r="C1475" s="245"/>
      <c r="D1475" s="245"/>
      <c r="E1475" s="245"/>
      <c r="F1475" s="245"/>
      <c r="G1475" s="245"/>
    </row>
    <row r="1477" spans="1:7" x14ac:dyDescent="0.3">
      <c r="A1477" s="240" t="s">
        <v>433</v>
      </c>
    </row>
    <row r="1478" spans="1:7" x14ac:dyDescent="0.3">
      <c r="A1478" s="240" t="s">
        <v>367</v>
      </c>
    </row>
    <row r="1479" spans="1:7" x14ac:dyDescent="0.3">
      <c r="A1479" s="240" t="s">
        <v>434</v>
      </c>
    </row>
    <row r="1480" spans="1:7" x14ac:dyDescent="0.3">
      <c r="A1480" s="240" t="s">
        <v>347</v>
      </c>
      <c r="B1480" s="245">
        <v>-78</v>
      </c>
      <c r="C1480" s="245"/>
      <c r="D1480" s="245"/>
      <c r="E1480" s="245"/>
      <c r="F1480" s="245"/>
      <c r="G1480" s="245"/>
    </row>
    <row r="1481" spans="1:7" x14ac:dyDescent="0.3">
      <c r="A1481" s="240" t="s">
        <v>368</v>
      </c>
    </row>
    <row r="1482" spans="1:7" x14ac:dyDescent="0.3">
      <c r="A1482" s="240" t="s">
        <v>347</v>
      </c>
      <c r="B1482" s="245">
        <v>-78</v>
      </c>
      <c r="C1482" s="245"/>
      <c r="D1482" s="245"/>
      <c r="E1482" s="245"/>
      <c r="F1482" s="245"/>
      <c r="G1482" s="245"/>
    </row>
    <row r="1484" spans="1:7" x14ac:dyDescent="0.3">
      <c r="A1484" s="240" t="s">
        <v>435</v>
      </c>
    </row>
    <row r="1485" spans="1:7" x14ac:dyDescent="0.3">
      <c r="A1485" s="240" t="s">
        <v>347</v>
      </c>
      <c r="B1485" s="245">
        <v>-78</v>
      </c>
      <c r="C1485" s="245"/>
      <c r="D1485" s="245"/>
      <c r="E1485" s="245"/>
      <c r="F1485" s="245"/>
      <c r="G1485" s="245"/>
    </row>
    <row r="1487" spans="1:7" x14ac:dyDescent="0.3">
      <c r="A1487" s="240" t="s">
        <v>436</v>
      </c>
    </row>
    <row r="1488" spans="1:7" x14ac:dyDescent="0.3">
      <c r="A1488" s="240" t="s">
        <v>370</v>
      </c>
    </row>
    <row r="1489" spans="1:7" x14ac:dyDescent="0.3">
      <c r="A1489" s="240" t="s">
        <v>437</v>
      </c>
    </row>
    <row r="1490" spans="1:7" x14ac:dyDescent="0.3">
      <c r="A1490" s="240" t="s">
        <v>347</v>
      </c>
      <c r="B1490" s="245">
        <v>-3675</v>
      </c>
      <c r="C1490" s="245"/>
      <c r="D1490" s="245"/>
      <c r="E1490" s="245"/>
      <c r="F1490" s="245"/>
      <c r="G1490" s="245"/>
    </row>
    <row r="1491" spans="1:7" x14ac:dyDescent="0.3">
      <c r="A1491" s="240" t="s">
        <v>371</v>
      </c>
    </row>
    <row r="1492" spans="1:7" x14ac:dyDescent="0.3">
      <c r="A1492" s="240" t="s">
        <v>347</v>
      </c>
      <c r="B1492" s="245">
        <v>3675</v>
      </c>
      <c r="C1492" s="245"/>
      <c r="D1492" s="245"/>
      <c r="E1492" s="245"/>
      <c r="F1492" s="245"/>
      <c r="G1492" s="245"/>
    </row>
    <row r="1494" spans="1:7" x14ac:dyDescent="0.3">
      <c r="A1494" s="240" t="s">
        <v>438</v>
      </c>
    </row>
    <row r="1495" spans="1:7" x14ac:dyDescent="0.3">
      <c r="A1495" s="240" t="s">
        <v>347</v>
      </c>
      <c r="B1495" s="245">
        <v>3675</v>
      </c>
      <c r="C1495" s="245"/>
      <c r="D1495" s="245"/>
      <c r="E1495" s="245"/>
      <c r="F1495" s="245"/>
      <c r="G1495" s="245"/>
    </row>
    <row r="1497" spans="1:7" x14ac:dyDescent="0.3">
      <c r="A1497" s="240" t="s">
        <v>439</v>
      </c>
    </row>
    <row r="1498" spans="1:7" x14ac:dyDescent="0.3">
      <c r="A1498" s="240" t="s">
        <v>347</v>
      </c>
      <c r="B1498" s="245">
        <v>-10484</v>
      </c>
      <c r="C1498" s="245"/>
      <c r="D1498" s="245"/>
      <c r="E1498" s="245"/>
      <c r="F1498" s="245"/>
      <c r="G1498" s="24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0D1E-DDA7-4C16-BD08-B49451748179}">
  <sheetPr>
    <tabColor rgb="FF00B0F0"/>
  </sheetPr>
  <dimension ref="A1:G709"/>
  <sheetViews>
    <sheetView workbookViewId="0">
      <pane ySplit="7" topLeftCell="A65" activePane="bottomLeft" state="frozen"/>
      <selection activeCell="E192" sqref="E192"/>
      <selection pane="bottomLeft" activeCell="E192" sqref="E192"/>
    </sheetView>
  </sheetViews>
  <sheetFormatPr defaultColWidth="9.109375" defaultRowHeight="14.4" x14ac:dyDescent="0.3"/>
  <cols>
    <col min="1" max="1" width="23.77734375" style="346" customWidth="1"/>
    <col min="2" max="2" width="36.6640625" style="346" bestFit="1" customWidth="1"/>
    <col min="3" max="3" width="16.21875" style="346" bestFit="1" customWidth="1"/>
    <col min="4" max="4" width="16.21875" style="346" customWidth="1"/>
    <col min="5" max="7" width="14.5546875" style="346" bestFit="1" customWidth="1"/>
    <col min="8" max="16384" width="9.109375" style="346"/>
  </cols>
  <sheetData>
    <row r="1" spans="1:7" x14ac:dyDescent="0.3">
      <c r="A1" s="347" t="s">
        <v>1778</v>
      </c>
    </row>
    <row r="2" spans="1:7" x14ac:dyDescent="0.3">
      <c r="A2" s="347" t="s">
        <v>1779</v>
      </c>
    </row>
    <row r="3" spans="1:7" x14ac:dyDescent="0.3">
      <c r="A3" s="347" t="s">
        <v>1780</v>
      </c>
    </row>
    <row r="5" spans="1:7" x14ac:dyDescent="0.3">
      <c r="A5" s="347" t="s">
        <v>193</v>
      </c>
      <c r="B5" s="347" t="s">
        <v>193</v>
      </c>
      <c r="C5" s="349"/>
      <c r="D5" s="349"/>
      <c r="E5" s="349"/>
      <c r="F5" s="349"/>
      <c r="G5" s="349"/>
    </row>
    <row r="6" spans="1:7" x14ac:dyDescent="0.3">
      <c r="A6" s="347" t="s">
        <v>193</v>
      </c>
      <c r="B6" s="347" t="s">
        <v>193</v>
      </c>
      <c r="C6" s="349"/>
      <c r="D6" s="349"/>
      <c r="E6" s="349"/>
      <c r="F6" s="349"/>
      <c r="G6" s="349"/>
    </row>
    <row r="7" spans="1:7" x14ac:dyDescent="0.3">
      <c r="A7" s="348" t="s">
        <v>1781</v>
      </c>
      <c r="B7" s="348" t="s">
        <v>442</v>
      </c>
      <c r="C7" s="350"/>
      <c r="D7" s="350"/>
      <c r="E7" s="350"/>
      <c r="F7" s="350"/>
      <c r="G7" s="350"/>
    </row>
    <row r="9" spans="1:7" x14ac:dyDescent="0.3">
      <c r="A9" s="347" t="s">
        <v>345</v>
      </c>
    </row>
    <row r="10" spans="1:7" x14ac:dyDescent="0.3">
      <c r="A10" s="347" t="s">
        <v>1782</v>
      </c>
      <c r="B10" s="347" t="s">
        <v>43</v>
      </c>
      <c r="C10" s="351"/>
      <c r="D10" s="351"/>
      <c r="E10" s="351"/>
      <c r="F10" s="351"/>
      <c r="G10" s="351"/>
    </row>
    <row r="11" spans="1:7" x14ac:dyDescent="0.3">
      <c r="A11" s="347" t="s">
        <v>1783</v>
      </c>
      <c r="B11" s="347" t="s">
        <v>446</v>
      </c>
      <c r="C11" s="351"/>
      <c r="D11" s="351"/>
      <c r="E11" s="351"/>
      <c r="F11" s="351"/>
      <c r="G11" s="351"/>
    </row>
    <row r="12" spans="1:7" x14ac:dyDescent="0.3">
      <c r="A12" s="347" t="s">
        <v>1784</v>
      </c>
      <c r="B12" s="347" t="s">
        <v>47</v>
      </c>
      <c r="C12" s="351"/>
      <c r="D12" s="351"/>
      <c r="E12" s="351"/>
      <c r="F12" s="351"/>
      <c r="G12" s="351"/>
    </row>
    <row r="13" spans="1:7" x14ac:dyDescent="0.3">
      <c r="A13" s="347" t="s">
        <v>1785</v>
      </c>
      <c r="B13" s="347" t="s">
        <v>48</v>
      </c>
      <c r="C13" s="351"/>
      <c r="D13" s="351"/>
      <c r="E13" s="351"/>
      <c r="F13" s="351"/>
      <c r="G13" s="351"/>
    </row>
    <row r="14" spans="1:7" x14ac:dyDescent="0.3">
      <c r="A14" s="347" t="s">
        <v>1786</v>
      </c>
      <c r="B14" s="347" t="s">
        <v>450</v>
      </c>
      <c r="C14" s="351"/>
      <c r="D14" s="351"/>
      <c r="E14" s="351"/>
      <c r="F14" s="351"/>
      <c r="G14" s="351"/>
    </row>
    <row r="15" spans="1:7" x14ac:dyDescent="0.3">
      <c r="A15" s="347" t="s">
        <v>1787</v>
      </c>
      <c r="B15" s="347" t="s">
        <v>452</v>
      </c>
      <c r="C15" s="351"/>
      <c r="D15" s="351"/>
      <c r="E15" s="351"/>
      <c r="F15" s="351"/>
      <c r="G15" s="351"/>
    </row>
    <row r="16" spans="1:7" x14ac:dyDescent="0.3">
      <c r="A16" s="347" t="s">
        <v>1788</v>
      </c>
      <c r="B16" s="347" t="s">
        <v>454</v>
      </c>
      <c r="C16" s="351"/>
      <c r="D16" s="351"/>
      <c r="E16" s="351"/>
      <c r="F16" s="351"/>
      <c r="G16" s="351"/>
    </row>
    <row r="17" spans="1:7" x14ac:dyDescent="0.3">
      <c r="A17" s="347" t="s">
        <v>1789</v>
      </c>
      <c r="B17" s="347" t="s">
        <v>456</v>
      </c>
      <c r="C17" s="351"/>
      <c r="D17" s="351"/>
      <c r="E17" s="351"/>
      <c r="F17" s="351"/>
      <c r="G17" s="351"/>
    </row>
    <row r="18" spans="1:7" x14ac:dyDescent="0.3">
      <c r="A18" s="347" t="s">
        <v>1790</v>
      </c>
      <c r="B18" s="347" t="s">
        <v>50</v>
      </c>
      <c r="C18" s="351"/>
      <c r="D18" s="351"/>
      <c r="E18" s="351"/>
      <c r="F18" s="351"/>
      <c r="G18" s="351"/>
    </row>
    <row r="19" spans="1:7" x14ac:dyDescent="0.3">
      <c r="A19" s="347" t="s">
        <v>1791</v>
      </c>
      <c r="B19" s="347" t="s">
        <v>459</v>
      </c>
      <c r="C19" s="351"/>
      <c r="D19" s="351"/>
      <c r="E19" s="351"/>
      <c r="F19" s="351"/>
      <c r="G19" s="351"/>
    </row>
    <row r="20" spans="1:7" x14ac:dyDescent="0.3">
      <c r="A20" s="347" t="s">
        <v>1792</v>
      </c>
      <c r="B20" s="347" t="s">
        <v>461</v>
      </c>
      <c r="C20" s="351"/>
      <c r="D20" s="351"/>
      <c r="E20" s="351"/>
      <c r="F20" s="351"/>
      <c r="G20" s="351"/>
    </row>
    <row r="21" spans="1:7" x14ac:dyDescent="0.3">
      <c r="A21" s="347" t="s">
        <v>1793</v>
      </c>
      <c r="B21" s="347" t="s">
        <v>463</v>
      </c>
      <c r="C21" s="351"/>
      <c r="D21" s="351"/>
      <c r="E21" s="351"/>
      <c r="F21" s="351"/>
      <c r="G21" s="351"/>
    </row>
    <row r="22" spans="1:7" x14ac:dyDescent="0.3">
      <c r="A22" s="347" t="s">
        <v>1794</v>
      </c>
      <c r="B22" s="347" t="s">
        <v>465</v>
      </c>
      <c r="C22" s="351"/>
      <c r="D22" s="351"/>
      <c r="E22" s="351"/>
      <c r="F22" s="351"/>
      <c r="G22" s="351"/>
    </row>
    <row r="23" spans="1:7" x14ac:dyDescent="0.3">
      <c r="A23" s="347" t="s">
        <v>1795</v>
      </c>
      <c r="B23" s="347" t="s">
        <v>467</v>
      </c>
      <c r="C23" s="351"/>
      <c r="D23" s="351"/>
      <c r="E23" s="351"/>
      <c r="F23" s="351"/>
      <c r="G23" s="351"/>
    </row>
    <row r="24" spans="1:7" x14ac:dyDescent="0.3">
      <c r="A24" s="347" t="s">
        <v>1796</v>
      </c>
      <c r="B24" s="347" t="s">
        <v>469</v>
      </c>
      <c r="C24" s="351"/>
      <c r="D24" s="351"/>
      <c r="E24" s="351"/>
      <c r="F24" s="351"/>
      <c r="G24" s="351"/>
    </row>
    <row r="25" spans="1:7" x14ac:dyDescent="0.3">
      <c r="A25" s="347" t="s">
        <v>1797</v>
      </c>
      <c r="B25" s="347" t="s">
        <v>471</v>
      </c>
      <c r="C25" s="351"/>
      <c r="D25" s="351"/>
      <c r="E25" s="351"/>
      <c r="F25" s="351"/>
      <c r="G25" s="351"/>
    </row>
    <row r="26" spans="1:7" x14ac:dyDescent="0.3">
      <c r="A26" s="347" t="s">
        <v>1798</v>
      </c>
      <c r="B26" s="347" t="s">
        <v>473</v>
      </c>
      <c r="C26" s="351"/>
      <c r="D26" s="351"/>
      <c r="E26" s="351"/>
      <c r="F26" s="351"/>
      <c r="G26" s="351"/>
    </row>
    <row r="27" spans="1:7" x14ac:dyDescent="0.3">
      <c r="A27" s="347" t="s">
        <v>1799</v>
      </c>
      <c r="B27" s="347" t="s">
        <v>475</v>
      </c>
      <c r="C27" s="351"/>
      <c r="D27" s="351"/>
      <c r="E27" s="351"/>
      <c r="F27" s="351"/>
      <c r="G27" s="351"/>
    </row>
    <row r="28" spans="1:7" x14ac:dyDescent="0.3">
      <c r="A28" s="347" t="s">
        <v>1800</v>
      </c>
      <c r="B28" s="347" t="s">
        <v>477</v>
      </c>
      <c r="C28" s="351"/>
      <c r="D28" s="351"/>
      <c r="E28" s="351"/>
      <c r="F28" s="351"/>
      <c r="G28" s="351"/>
    </row>
    <row r="29" spans="1:7" x14ac:dyDescent="0.3">
      <c r="A29" s="347" t="s">
        <v>1801</v>
      </c>
      <c r="B29" s="347" t="s">
        <v>479</v>
      </c>
      <c r="C29" s="351"/>
      <c r="D29" s="351"/>
      <c r="E29" s="351"/>
      <c r="F29" s="351"/>
      <c r="G29" s="351"/>
    </row>
    <row r="30" spans="1:7" x14ac:dyDescent="0.3">
      <c r="A30" s="347" t="s">
        <v>1802</v>
      </c>
      <c r="B30" s="347" t="s">
        <v>481</v>
      </c>
      <c r="C30" s="351"/>
      <c r="D30" s="351"/>
      <c r="E30" s="351"/>
      <c r="F30" s="351"/>
      <c r="G30" s="351"/>
    </row>
    <row r="31" spans="1:7" x14ac:dyDescent="0.3">
      <c r="A31" s="347" t="s">
        <v>1803</v>
      </c>
      <c r="B31" s="347" t="s">
        <v>483</v>
      </c>
      <c r="C31" s="351"/>
      <c r="D31" s="351"/>
      <c r="E31" s="351"/>
      <c r="F31" s="351"/>
      <c r="G31" s="351"/>
    </row>
    <row r="32" spans="1:7" x14ac:dyDescent="0.3">
      <c r="A32" s="347" t="s">
        <v>1804</v>
      </c>
      <c r="B32" s="347" t="s">
        <v>485</v>
      </c>
      <c r="C32" s="351"/>
      <c r="D32" s="351"/>
      <c r="E32" s="351"/>
      <c r="F32" s="351"/>
      <c r="G32" s="351"/>
    </row>
    <row r="33" spans="1:7" x14ac:dyDescent="0.3">
      <c r="A33" s="347" t="s">
        <v>1805</v>
      </c>
      <c r="B33" s="347" t="s">
        <v>487</v>
      </c>
      <c r="C33" s="351"/>
      <c r="D33" s="351"/>
      <c r="E33" s="351"/>
      <c r="F33" s="351"/>
      <c r="G33" s="351"/>
    </row>
    <row r="34" spans="1:7" x14ac:dyDescent="0.3">
      <c r="A34" s="347" t="s">
        <v>1806</v>
      </c>
      <c r="B34" s="347" t="s">
        <v>489</v>
      </c>
      <c r="C34" s="351"/>
      <c r="D34" s="351"/>
      <c r="E34" s="351"/>
      <c r="F34" s="351"/>
      <c r="G34" s="351"/>
    </row>
    <row r="35" spans="1:7" x14ac:dyDescent="0.3">
      <c r="A35" s="347" t="s">
        <v>1807</v>
      </c>
      <c r="B35" s="347" t="s">
        <v>491</v>
      </c>
      <c r="C35" s="351"/>
      <c r="D35" s="351"/>
      <c r="E35" s="351"/>
      <c r="F35" s="351"/>
      <c r="G35" s="351"/>
    </row>
    <row r="36" spans="1:7" x14ac:dyDescent="0.3">
      <c r="A36" s="347" t="s">
        <v>1808</v>
      </c>
      <c r="B36" s="347" t="s">
        <v>49</v>
      </c>
      <c r="C36" s="351"/>
      <c r="D36" s="351"/>
      <c r="E36" s="351"/>
      <c r="F36" s="351"/>
      <c r="G36" s="351"/>
    </row>
    <row r="37" spans="1:7" x14ac:dyDescent="0.3">
      <c r="A37" s="347" t="s">
        <v>1809</v>
      </c>
      <c r="B37" s="347" t="s">
        <v>45</v>
      </c>
      <c r="C37" s="351"/>
      <c r="D37" s="351"/>
      <c r="E37" s="351"/>
      <c r="F37" s="351"/>
      <c r="G37" s="351"/>
    </row>
    <row r="38" spans="1:7" x14ac:dyDescent="0.3">
      <c r="A38" s="347" t="s">
        <v>1810</v>
      </c>
      <c r="B38" s="347" t="s">
        <v>495</v>
      </c>
      <c r="C38" s="351"/>
      <c r="D38" s="351"/>
      <c r="E38" s="351"/>
      <c r="F38" s="351"/>
      <c r="G38" s="351"/>
    </row>
    <row r="39" spans="1:7" x14ac:dyDescent="0.3">
      <c r="A39" s="347" t="s">
        <v>1811</v>
      </c>
      <c r="B39" s="347" t="s">
        <v>178</v>
      </c>
      <c r="C39" s="351"/>
      <c r="D39" s="351"/>
      <c r="E39" s="351"/>
      <c r="F39" s="351"/>
      <c r="G39" s="351"/>
    </row>
    <row r="40" spans="1:7" x14ac:dyDescent="0.3">
      <c r="A40" s="347" t="s">
        <v>1812</v>
      </c>
      <c r="B40" s="347" t="s">
        <v>498</v>
      </c>
      <c r="C40" s="351"/>
      <c r="D40" s="351"/>
      <c r="E40" s="351"/>
      <c r="F40" s="351"/>
      <c r="G40" s="351"/>
    </row>
    <row r="41" spans="1:7" x14ac:dyDescent="0.3">
      <c r="A41" s="347" t="s">
        <v>1813</v>
      </c>
      <c r="B41" s="347" t="s">
        <v>46</v>
      </c>
      <c r="C41" s="351"/>
      <c r="D41" s="351"/>
      <c r="E41" s="351"/>
      <c r="F41" s="351"/>
      <c r="G41" s="351"/>
    </row>
    <row r="42" spans="1:7" x14ac:dyDescent="0.3">
      <c r="A42" s="347" t="s">
        <v>1814</v>
      </c>
      <c r="B42" s="347" t="s">
        <v>501</v>
      </c>
      <c r="C42" s="351"/>
      <c r="D42" s="351"/>
      <c r="E42" s="351"/>
      <c r="F42" s="351"/>
      <c r="G42" s="351"/>
    </row>
    <row r="43" spans="1:7" x14ac:dyDescent="0.3">
      <c r="A43" s="347" t="s">
        <v>1815</v>
      </c>
      <c r="B43" s="347" t="s">
        <v>503</v>
      </c>
      <c r="C43" s="351"/>
      <c r="D43" s="351"/>
      <c r="E43" s="351"/>
      <c r="F43" s="351"/>
      <c r="G43" s="351"/>
    </row>
    <row r="44" spans="1:7" x14ac:dyDescent="0.3">
      <c r="A44" s="347" t="s">
        <v>1816</v>
      </c>
      <c r="B44" s="347" t="s">
        <v>505</v>
      </c>
      <c r="C44" s="351"/>
      <c r="D44" s="351"/>
      <c r="E44" s="351"/>
      <c r="F44" s="351"/>
      <c r="G44" s="351"/>
    </row>
    <row r="45" spans="1:7" x14ac:dyDescent="0.3">
      <c r="A45" s="347" t="s">
        <v>1817</v>
      </c>
      <c r="B45" s="347" t="s">
        <v>507</v>
      </c>
      <c r="C45" s="351"/>
      <c r="D45" s="351"/>
      <c r="E45" s="351"/>
      <c r="F45" s="351"/>
      <c r="G45" s="351"/>
    </row>
    <row r="46" spans="1:7" x14ac:dyDescent="0.3">
      <c r="A46" s="347" t="s">
        <v>1818</v>
      </c>
      <c r="B46" s="347" t="s">
        <v>509</v>
      </c>
      <c r="C46" s="351"/>
      <c r="D46" s="351"/>
      <c r="E46" s="351"/>
      <c r="F46" s="351"/>
      <c r="G46" s="351"/>
    </row>
    <row r="47" spans="1:7" x14ac:dyDescent="0.3">
      <c r="A47" s="347" t="s">
        <v>1819</v>
      </c>
      <c r="B47" s="347" t="s">
        <v>511</v>
      </c>
      <c r="C47" s="351"/>
      <c r="D47" s="351"/>
      <c r="E47" s="351"/>
      <c r="F47" s="351"/>
      <c r="G47" s="351"/>
    </row>
    <row r="48" spans="1:7" x14ac:dyDescent="0.3">
      <c r="A48" s="347" t="s">
        <v>1820</v>
      </c>
      <c r="B48" s="347" t="s">
        <v>513</v>
      </c>
      <c r="C48" s="351"/>
      <c r="D48" s="351"/>
      <c r="E48" s="351"/>
      <c r="F48" s="351"/>
      <c r="G48" s="351"/>
    </row>
    <row r="49" spans="1:7" x14ac:dyDescent="0.3">
      <c r="A49" s="347" t="s">
        <v>1821</v>
      </c>
      <c r="B49" s="347" t="s">
        <v>515</v>
      </c>
      <c r="C49" s="351"/>
      <c r="D49" s="351"/>
      <c r="E49" s="351"/>
      <c r="F49" s="351"/>
      <c r="G49" s="351"/>
    </row>
    <row r="50" spans="1:7" x14ac:dyDescent="0.3">
      <c r="A50" s="347" t="s">
        <v>1822</v>
      </c>
      <c r="B50" s="347" t="s">
        <v>517</v>
      </c>
      <c r="C50" s="351"/>
      <c r="D50" s="351"/>
      <c r="E50" s="351"/>
      <c r="F50" s="351"/>
      <c r="G50" s="351"/>
    </row>
    <row r="51" spans="1:7" x14ac:dyDescent="0.3">
      <c r="A51" s="347" t="s">
        <v>1823</v>
      </c>
      <c r="B51" s="347" t="s">
        <v>519</v>
      </c>
      <c r="C51" s="351"/>
      <c r="D51" s="351"/>
      <c r="E51" s="351"/>
      <c r="F51" s="351"/>
      <c r="G51" s="351"/>
    </row>
    <row r="52" spans="1:7" x14ac:dyDescent="0.3">
      <c r="A52" s="347" t="s">
        <v>1824</v>
      </c>
      <c r="B52" s="347" t="s">
        <v>521</v>
      </c>
      <c r="C52" s="351"/>
      <c r="D52" s="351"/>
      <c r="E52" s="351"/>
      <c r="F52" s="351"/>
      <c r="G52" s="351"/>
    </row>
    <row r="53" spans="1:7" x14ac:dyDescent="0.3">
      <c r="A53" s="347" t="s">
        <v>1825</v>
      </c>
      <c r="B53" s="347" t="s">
        <v>243</v>
      </c>
      <c r="C53" s="351"/>
      <c r="D53" s="351"/>
      <c r="E53" s="351"/>
      <c r="F53" s="351"/>
      <c r="G53" s="351"/>
    </row>
    <row r="54" spans="1:7" x14ac:dyDescent="0.3">
      <c r="A54" s="347" t="s">
        <v>1826</v>
      </c>
      <c r="B54" s="347" t="s">
        <v>179</v>
      </c>
      <c r="C54" s="351"/>
      <c r="D54" s="351"/>
      <c r="E54" s="351"/>
      <c r="F54" s="351"/>
      <c r="G54" s="351"/>
    </row>
    <row r="55" spans="1:7" x14ac:dyDescent="0.3">
      <c r="A55" s="347" t="s">
        <v>1827</v>
      </c>
      <c r="B55" s="347" t="s">
        <v>245</v>
      </c>
      <c r="C55" s="351"/>
      <c r="D55" s="351"/>
      <c r="E55" s="351"/>
      <c r="F55" s="351"/>
      <c r="G55" s="351"/>
    </row>
    <row r="56" spans="1:7" x14ac:dyDescent="0.3">
      <c r="A56" s="347" t="s">
        <v>1828</v>
      </c>
      <c r="B56" s="347" t="s">
        <v>525</v>
      </c>
      <c r="C56" s="351"/>
      <c r="D56" s="351"/>
      <c r="E56" s="351"/>
      <c r="F56" s="351"/>
      <c r="G56" s="351"/>
    </row>
    <row r="57" spans="1:7" x14ac:dyDescent="0.3">
      <c r="A57" s="347" t="s">
        <v>1829</v>
      </c>
      <c r="B57" s="347" t="s">
        <v>527</v>
      </c>
      <c r="C57" s="351"/>
      <c r="D57" s="351"/>
      <c r="E57" s="351"/>
      <c r="F57" s="351"/>
      <c r="G57" s="351"/>
    </row>
    <row r="58" spans="1:7" x14ac:dyDescent="0.3">
      <c r="A58" s="347" t="s">
        <v>1830</v>
      </c>
      <c r="B58" s="347" t="s">
        <v>529</v>
      </c>
      <c r="C58" s="351"/>
      <c r="D58" s="351"/>
      <c r="E58" s="351"/>
      <c r="F58" s="351"/>
      <c r="G58" s="351"/>
    </row>
    <row r="59" spans="1:7" x14ac:dyDescent="0.3">
      <c r="A59" s="347" t="s">
        <v>1831</v>
      </c>
      <c r="B59" s="347" t="s">
        <v>44</v>
      </c>
      <c r="C59" s="351"/>
      <c r="D59" s="351"/>
      <c r="E59" s="351"/>
      <c r="F59" s="351"/>
      <c r="G59" s="351"/>
    </row>
    <row r="60" spans="1:7" x14ac:dyDescent="0.3">
      <c r="A60" s="347" t="s">
        <v>1832</v>
      </c>
      <c r="B60" s="347" t="s">
        <v>532</v>
      </c>
      <c r="C60" s="351"/>
      <c r="D60" s="351"/>
      <c r="E60" s="351"/>
      <c r="F60" s="351"/>
      <c r="G60" s="351"/>
    </row>
    <row r="61" spans="1:7" x14ac:dyDescent="0.3">
      <c r="A61" s="347" t="s">
        <v>1833</v>
      </c>
      <c r="B61" s="347" t="s">
        <v>534</v>
      </c>
      <c r="C61" s="351"/>
      <c r="D61" s="351"/>
      <c r="E61" s="351"/>
      <c r="F61" s="351"/>
      <c r="G61" s="351"/>
    </row>
    <row r="62" spans="1:7" x14ac:dyDescent="0.3">
      <c r="A62" s="347" t="s">
        <v>1834</v>
      </c>
      <c r="B62" s="347" t="s">
        <v>536</v>
      </c>
      <c r="C62" s="351"/>
      <c r="D62" s="351"/>
      <c r="E62" s="351"/>
      <c r="F62" s="351"/>
      <c r="G62" s="351"/>
    </row>
    <row r="63" spans="1:7" x14ac:dyDescent="0.3">
      <c r="A63" s="347" t="s">
        <v>1835</v>
      </c>
      <c r="B63" s="347" t="s">
        <v>538</v>
      </c>
      <c r="C63" s="351"/>
      <c r="D63" s="351"/>
      <c r="E63" s="351"/>
      <c r="F63" s="351"/>
      <c r="G63" s="351"/>
    </row>
    <row r="64" spans="1:7" x14ac:dyDescent="0.3">
      <c r="A64" s="347" t="s">
        <v>1836</v>
      </c>
      <c r="B64" s="347" t="s">
        <v>540</v>
      </c>
      <c r="C64" s="351"/>
      <c r="D64" s="351"/>
      <c r="E64" s="351"/>
      <c r="F64" s="351"/>
      <c r="G64" s="351"/>
    </row>
    <row r="65" spans="1:7" x14ac:dyDescent="0.3">
      <c r="A65" s="347" t="s">
        <v>1837</v>
      </c>
      <c r="B65" s="347" t="s">
        <v>542</v>
      </c>
      <c r="C65" s="351"/>
      <c r="D65" s="351"/>
      <c r="E65" s="351"/>
      <c r="F65" s="351"/>
      <c r="G65" s="351"/>
    </row>
    <row r="66" spans="1:7" x14ac:dyDescent="0.3">
      <c r="A66" s="347" t="s">
        <v>1838</v>
      </c>
      <c r="B66" s="347" t="s">
        <v>544</v>
      </c>
      <c r="C66" s="351"/>
      <c r="D66" s="351"/>
      <c r="E66" s="351"/>
      <c r="F66" s="351"/>
      <c r="G66" s="351"/>
    </row>
    <row r="67" spans="1:7" x14ac:dyDescent="0.3">
      <c r="A67" s="347" t="s">
        <v>1839</v>
      </c>
      <c r="B67" s="347" t="s">
        <v>546</v>
      </c>
      <c r="C67" s="351"/>
      <c r="D67" s="351"/>
      <c r="E67" s="351"/>
      <c r="F67" s="351"/>
      <c r="G67" s="351"/>
    </row>
    <row r="68" spans="1:7" x14ac:dyDescent="0.3">
      <c r="A68" s="347" t="s">
        <v>1840</v>
      </c>
      <c r="B68" s="347" t="s">
        <v>244</v>
      </c>
      <c r="C68" s="351"/>
      <c r="D68" s="351"/>
      <c r="E68" s="351"/>
      <c r="F68" s="351"/>
      <c r="G68" s="351"/>
    </row>
    <row r="69" spans="1:7" x14ac:dyDescent="0.3">
      <c r="A69" s="347" t="s">
        <v>1841</v>
      </c>
      <c r="B69" s="347" t="s">
        <v>549</v>
      </c>
      <c r="C69" s="351"/>
      <c r="D69" s="351"/>
      <c r="E69" s="351"/>
      <c r="F69" s="351"/>
      <c r="G69" s="351"/>
    </row>
    <row r="70" spans="1:7" x14ac:dyDescent="0.3">
      <c r="A70" s="347" t="s">
        <v>1842</v>
      </c>
      <c r="B70" s="347" t="s">
        <v>551</v>
      </c>
      <c r="C70" s="351"/>
      <c r="D70" s="351"/>
      <c r="E70" s="351"/>
      <c r="F70" s="351"/>
      <c r="G70" s="351"/>
    </row>
    <row r="71" spans="1:7" x14ac:dyDescent="0.3">
      <c r="A71" s="347" t="s">
        <v>1843</v>
      </c>
      <c r="B71" s="347" t="s">
        <v>553</v>
      </c>
      <c r="C71" s="351"/>
      <c r="D71" s="351"/>
      <c r="E71" s="351"/>
      <c r="F71" s="351"/>
      <c r="G71" s="351"/>
    </row>
    <row r="72" spans="1:7" x14ac:dyDescent="0.3">
      <c r="A72" s="347" t="s">
        <v>1844</v>
      </c>
      <c r="B72" s="347" t="s">
        <v>555</v>
      </c>
      <c r="C72" s="351"/>
      <c r="D72" s="351"/>
      <c r="E72" s="351"/>
      <c r="F72" s="351"/>
      <c r="G72" s="351"/>
    </row>
    <row r="73" spans="1:7" x14ac:dyDescent="0.3">
      <c r="A73" s="347" t="s">
        <v>1845</v>
      </c>
      <c r="B73" s="347" t="s">
        <v>557</v>
      </c>
      <c r="C73" s="351"/>
      <c r="D73" s="351"/>
      <c r="E73" s="351"/>
      <c r="F73" s="351"/>
      <c r="G73" s="351"/>
    </row>
    <row r="74" spans="1:7" x14ac:dyDescent="0.3">
      <c r="A74" s="347" t="s">
        <v>1846</v>
      </c>
      <c r="B74" s="347" t="s">
        <v>180</v>
      </c>
      <c r="C74" s="351"/>
      <c r="D74" s="351"/>
      <c r="E74" s="351"/>
      <c r="F74" s="351"/>
      <c r="G74" s="351"/>
    </row>
    <row r="75" spans="1:7" x14ac:dyDescent="0.3">
      <c r="A75" s="347" t="s">
        <v>1847</v>
      </c>
      <c r="B75" s="347" t="s">
        <v>51</v>
      </c>
      <c r="C75" s="351"/>
      <c r="D75" s="351"/>
      <c r="E75" s="351"/>
      <c r="F75" s="351"/>
      <c r="G75" s="351"/>
    </row>
    <row r="76" spans="1:7" x14ac:dyDescent="0.3">
      <c r="A76" s="347" t="s">
        <v>1848</v>
      </c>
      <c r="B76" s="347" t="s">
        <v>181</v>
      </c>
      <c r="C76" s="351"/>
      <c r="D76" s="351"/>
      <c r="E76" s="351"/>
      <c r="F76" s="351"/>
      <c r="G76" s="351"/>
    </row>
    <row r="77" spans="1:7" x14ac:dyDescent="0.3">
      <c r="A77" s="347" t="s">
        <v>1849</v>
      </c>
      <c r="B77" s="347" t="s">
        <v>580</v>
      </c>
      <c r="C77" s="351"/>
      <c r="D77" s="351"/>
      <c r="E77" s="351"/>
      <c r="F77" s="351"/>
      <c r="G77" s="351"/>
    </row>
    <row r="78" spans="1:7" x14ac:dyDescent="0.3">
      <c r="A78" s="347" t="s">
        <v>1850</v>
      </c>
      <c r="B78" s="347" t="s">
        <v>800</v>
      </c>
      <c r="C78" s="351"/>
      <c r="D78" s="351"/>
      <c r="E78" s="351"/>
      <c r="F78" s="351"/>
      <c r="G78" s="351"/>
    </row>
    <row r="79" spans="1:7" x14ac:dyDescent="0.3">
      <c r="A79" s="347" t="s">
        <v>1851</v>
      </c>
      <c r="B79" s="347" t="s">
        <v>560</v>
      </c>
      <c r="C79" s="351"/>
      <c r="D79" s="351"/>
      <c r="E79" s="351"/>
      <c r="F79" s="351"/>
      <c r="G79" s="351"/>
    </row>
    <row r="80" spans="1:7" x14ac:dyDescent="0.3">
      <c r="A80" s="347" t="s">
        <v>1852</v>
      </c>
      <c r="B80" s="347" t="s">
        <v>725</v>
      </c>
      <c r="C80" s="351"/>
      <c r="D80" s="351"/>
      <c r="E80" s="351"/>
      <c r="F80" s="351"/>
      <c r="G80" s="351"/>
    </row>
    <row r="81" spans="1:7" x14ac:dyDescent="0.3">
      <c r="A81" s="347" t="s">
        <v>1853</v>
      </c>
      <c r="B81" s="347" t="s">
        <v>727</v>
      </c>
      <c r="C81" s="351"/>
      <c r="D81" s="351"/>
      <c r="E81" s="351"/>
      <c r="F81" s="351"/>
      <c r="G81" s="351"/>
    </row>
    <row r="82" spans="1:7" x14ac:dyDescent="0.3">
      <c r="A82" s="347" t="s">
        <v>1854</v>
      </c>
      <c r="B82" s="347" t="s">
        <v>57</v>
      </c>
      <c r="C82" s="351"/>
      <c r="D82" s="351"/>
      <c r="E82" s="351"/>
      <c r="F82" s="351"/>
      <c r="G82" s="351"/>
    </row>
    <row r="83" spans="1:7" x14ac:dyDescent="0.3">
      <c r="A83" s="347" t="s">
        <v>1855</v>
      </c>
      <c r="B83" s="347" t="s">
        <v>52</v>
      </c>
      <c r="C83" s="351"/>
      <c r="D83" s="351"/>
      <c r="E83" s="351"/>
      <c r="F83" s="351"/>
      <c r="G83" s="351"/>
    </row>
    <row r="84" spans="1:7" x14ac:dyDescent="0.3">
      <c r="A84" s="347" t="s">
        <v>1856</v>
      </c>
      <c r="B84" s="347" t="s">
        <v>256</v>
      </c>
      <c r="C84" s="351"/>
      <c r="D84" s="351"/>
      <c r="E84" s="351"/>
      <c r="F84" s="351"/>
      <c r="G84" s="351"/>
    </row>
    <row r="85" spans="1:7" x14ac:dyDescent="0.3">
      <c r="A85" s="347" t="s">
        <v>1857</v>
      </c>
      <c r="B85" s="347" t="s">
        <v>732</v>
      </c>
      <c r="C85" s="351"/>
      <c r="D85" s="351"/>
      <c r="E85" s="351"/>
      <c r="F85" s="351"/>
      <c r="G85" s="351"/>
    </row>
    <row r="86" spans="1:7" x14ac:dyDescent="0.3">
      <c r="A86" s="347" t="s">
        <v>1858</v>
      </c>
      <c r="B86" s="347" t="s">
        <v>734</v>
      </c>
      <c r="C86" s="351"/>
      <c r="D86" s="351"/>
      <c r="E86" s="351"/>
      <c r="F86" s="351"/>
      <c r="G86" s="351"/>
    </row>
    <row r="87" spans="1:7" x14ac:dyDescent="0.3">
      <c r="A87" s="347" t="s">
        <v>1859</v>
      </c>
      <c r="B87" s="347" t="s">
        <v>881</v>
      </c>
      <c r="C87" s="351"/>
      <c r="D87" s="351"/>
      <c r="E87" s="351"/>
      <c r="F87" s="351"/>
      <c r="G87" s="351"/>
    </row>
    <row r="88" spans="1:7" x14ac:dyDescent="0.3">
      <c r="A88" s="347" t="s">
        <v>1860</v>
      </c>
      <c r="B88" s="347" t="s">
        <v>886</v>
      </c>
      <c r="C88" s="351"/>
      <c r="D88" s="351"/>
      <c r="E88" s="351"/>
      <c r="F88" s="351"/>
      <c r="G88" s="351"/>
    </row>
    <row r="89" spans="1:7" x14ac:dyDescent="0.3">
      <c r="A89" s="347" t="s">
        <v>1861</v>
      </c>
      <c r="B89" s="347" t="s">
        <v>665</v>
      </c>
      <c r="C89" s="351"/>
      <c r="D89" s="351"/>
      <c r="E89" s="351"/>
      <c r="F89" s="351"/>
      <c r="G89" s="351"/>
    </row>
    <row r="90" spans="1:7" x14ac:dyDescent="0.3">
      <c r="A90" s="347" t="s">
        <v>1862</v>
      </c>
      <c r="B90" s="347" t="s">
        <v>858</v>
      </c>
      <c r="C90" s="351"/>
      <c r="D90" s="351"/>
      <c r="E90" s="351"/>
      <c r="F90" s="351"/>
      <c r="G90" s="351"/>
    </row>
    <row r="91" spans="1:7" x14ac:dyDescent="0.3">
      <c r="A91" s="347" t="s">
        <v>1863</v>
      </c>
      <c r="B91" s="347" t="s">
        <v>736</v>
      </c>
      <c r="C91" s="351"/>
      <c r="D91" s="351"/>
      <c r="E91" s="351"/>
      <c r="F91" s="351"/>
      <c r="G91" s="351"/>
    </row>
    <row r="92" spans="1:7" x14ac:dyDescent="0.3">
      <c r="A92" s="347" t="s">
        <v>1864</v>
      </c>
      <c r="B92" s="347" t="s">
        <v>738</v>
      </c>
      <c r="C92" s="351"/>
      <c r="D92" s="351"/>
      <c r="E92" s="351"/>
      <c r="F92" s="351"/>
      <c r="G92" s="351"/>
    </row>
    <row r="93" spans="1:7" x14ac:dyDescent="0.3">
      <c r="A93" s="347" t="s">
        <v>1865</v>
      </c>
      <c r="B93" s="347" t="s">
        <v>740</v>
      </c>
      <c r="C93" s="351"/>
      <c r="D93" s="351"/>
      <c r="E93" s="351"/>
      <c r="F93" s="351"/>
      <c r="G93" s="351"/>
    </row>
    <row r="94" spans="1:7" x14ac:dyDescent="0.3">
      <c r="A94" s="347" t="s">
        <v>1866</v>
      </c>
      <c r="B94" s="347" t="s">
        <v>742</v>
      </c>
      <c r="C94" s="351"/>
      <c r="D94" s="351"/>
      <c r="E94" s="351"/>
      <c r="F94" s="351"/>
      <c r="G94" s="351"/>
    </row>
    <row r="95" spans="1:7" x14ac:dyDescent="0.3">
      <c r="A95" s="347" t="s">
        <v>1867</v>
      </c>
      <c r="B95" s="347" t="s">
        <v>582</v>
      </c>
      <c r="C95" s="351"/>
      <c r="D95" s="351"/>
      <c r="E95" s="351"/>
      <c r="F95" s="351"/>
      <c r="G95" s="351"/>
    </row>
    <row r="96" spans="1:7" x14ac:dyDescent="0.3">
      <c r="A96" s="347" t="s">
        <v>1868</v>
      </c>
      <c r="B96" s="347" t="s">
        <v>744</v>
      </c>
      <c r="C96" s="351"/>
      <c r="D96" s="351"/>
      <c r="E96" s="351"/>
      <c r="F96" s="351"/>
      <c r="G96" s="351"/>
    </row>
    <row r="97" spans="1:7" x14ac:dyDescent="0.3">
      <c r="A97" s="347" t="s">
        <v>1869</v>
      </c>
      <c r="B97" s="347" t="s">
        <v>804</v>
      </c>
      <c r="C97" s="351"/>
      <c r="D97" s="351"/>
      <c r="E97" s="351"/>
      <c r="F97" s="351"/>
      <c r="G97" s="351"/>
    </row>
    <row r="98" spans="1:7" x14ac:dyDescent="0.3">
      <c r="A98" s="347" t="s">
        <v>1870</v>
      </c>
      <c r="B98" s="347" t="s">
        <v>746</v>
      </c>
      <c r="C98" s="351"/>
      <c r="D98" s="351"/>
      <c r="E98" s="351"/>
      <c r="F98" s="351"/>
      <c r="G98" s="351"/>
    </row>
    <row r="99" spans="1:7" x14ac:dyDescent="0.3">
      <c r="A99" s="347" t="s">
        <v>1871</v>
      </c>
      <c r="B99" s="347" t="s">
        <v>259</v>
      </c>
      <c r="C99" s="351"/>
      <c r="D99" s="351"/>
      <c r="E99" s="351"/>
      <c r="F99" s="351"/>
      <c r="G99" s="351"/>
    </row>
    <row r="100" spans="1:7" x14ac:dyDescent="0.3">
      <c r="A100" s="347" t="s">
        <v>1872</v>
      </c>
      <c r="B100" s="347" t="s">
        <v>53</v>
      </c>
      <c r="C100" s="351"/>
      <c r="D100" s="351"/>
      <c r="E100" s="351"/>
      <c r="F100" s="351"/>
      <c r="G100" s="351"/>
    </row>
    <row r="101" spans="1:7" x14ac:dyDescent="0.3">
      <c r="A101" s="347" t="s">
        <v>1873</v>
      </c>
      <c r="B101" s="347" t="s">
        <v>628</v>
      </c>
      <c r="C101" s="351"/>
      <c r="D101" s="351"/>
      <c r="E101" s="351"/>
      <c r="F101" s="351"/>
      <c r="G101" s="351"/>
    </row>
    <row r="102" spans="1:7" x14ac:dyDescent="0.3">
      <c r="A102" s="347" t="s">
        <v>1874</v>
      </c>
      <c r="B102" s="347" t="s">
        <v>630</v>
      </c>
      <c r="C102" s="351"/>
      <c r="D102" s="351"/>
      <c r="E102" s="351"/>
      <c r="F102" s="351"/>
      <c r="G102" s="351"/>
    </row>
    <row r="103" spans="1:7" x14ac:dyDescent="0.3">
      <c r="A103" s="347" t="s">
        <v>1875</v>
      </c>
      <c r="B103" s="347" t="s">
        <v>257</v>
      </c>
      <c r="C103" s="351"/>
      <c r="D103" s="351"/>
      <c r="E103" s="351"/>
      <c r="F103" s="351"/>
      <c r="G103" s="351"/>
    </row>
    <row r="104" spans="1:7" x14ac:dyDescent="0.3">
      <c r="A104" s="347" t="s">
        <v>1876</v>
      </c>
      <c r="B104" s="347" t="s">
        <v>54</v>
      </c>
      <c r="C104" s="351"/>
      <c r="D104" s="351"/>
      <c r="E104" s="351"/>
      <c r="F104" s="351"/>
      <c r="G104" s="351"/>
    </row>
    <row r="105" spans="1:7" x14ac:dyDescent="0.3">
      <c r="A105" s="347" t="s">
        <v>1877</v>
      </c>
      <c r="B105" s="347" t="s">
        <v>588</v>
      </c>
      <c r="C105" s="351"/>
      <c r="D105" s="351"/>
      <c r="E105" s="351"/>
      <c r="F105" s="351"/>
      <c r="G105" s="351"/>
    </row>
    <row r="106" spans="1:7" x14ac:dyDescent="0.3">
      <c r="A106" s="347" t="s">
        <v>1878</v>
      </c>
      <c r="B106" s="347" t="s">
        <v>590</v>
      </c>
      <c r="C106" s="351"/>
      <c r="D106" s="351"/>
      <c r="E106" s="351"/>
      <c r="F106" s="351"/>
      <c r="G106" s="351"/>
    </row>
    <row r="107" spans="1:7" x14ac:dyDescent="0.3">
      <c r="A107" s="347" t="s">
        <v>1879</v>
      </c>
      <c r="B107" s="347" t="s">
        <v>592</v>
      </c>
      <c r="C107" s="351"/>
      <c r="D107" s="351"/>
      <c r="E107" s="351"/>
      <c r="F107" s="351"/>
      <c r="G107" s="351"/>
    </row>
    <row r="108" spans="1:7" x14ac:dyDescent="0.3">
      <c r="A108" s="347" t="s">
        <v>1880</v>
      </c>
      <c r="B108" s="347" t="s">
        <v>637</v>
      </c>
      <c r="C108" s="351"/>
      <c r="D108" s="351"/>
      <c r="E108" s="351"/>
      <c r="F108" s="351"/>
      <c r="G108" s="351"/>
    </row>
    <row r="109" spans="1:7" x14ac:dyDescent="0.3">
      <c r="A109" s="347" t="s">
        <v>1881</v>
      </c>
      <c r="B109" s="347" t="s">
        <v>563</v>
      </c>
      <c r="C109" s="351"/>
      <c r="D109" s="351"/>
      <c r="E109" s="351"/>
      <c r="F109" s="351"/>
      <c r="G109" s="351"/>
    </row>
    <row r="110" spans="1:7" x14ac:dyDescent="0.3">
      <c r="A110" s="347" t="s">
        <v>1882</v>
      </c>
      <c r="B110" s="347" t="s">
        <v>595</v>
      </c>
      <c r="C110" s="351"/>
      <c r="D110" s="351"/>
      <c r="E110" s="351"/>
      <c r="F110" s="351"/>
      <c r="G110" s="351"/>
    </row>
    <row r="111" spans="1:7" x14ac:dyDescent="0.3">
      <c r="A111" s="347" t="s">
        <v>1883</v>
      </c>
      <c r="B111" s="347" t="s">
        <v>614</v>
      </c>
      <c r="C111" s="351"/>
      <c r="D111" s="351"/>
      <c r="E111" s="351"/>
      <c r="F111" s="351"/>
      <c r="G111" s="351"/>
    </row>
    <row r="112" spans="1:7" x14ac:dyDescent="0.3">
      <c r="A112" s="347" t="s">
        <v>1884</v>
      </c>
      <c r="B112" s="347" t="s">
        <v>616</v>
      </c>
      <c r="C112" s="351"/>
      <c r="D112" s="351"/>
      <c r="E112" s="351"/>
      <c r="F112" s="351"/>
      <c r="G112" s="351"/>
    </row>
    <row r="113" spans="1:7" x14ac:dyDescent="0.3">
      <c r="A113" s="347" t="s">
        <v>1885</v>
      </c>
      <c r="B113" s="347" t="s">
        <v>682</v>
      </c>
      <c r="C113" s="351"/>
      <c r="D113" s="351"/>
      <c r="E113" s="351"/>
      <c r="F113" s="351"/>
      <c r="G113" s="351"/>
    </row>
    <row r="114" spans="1:7" x14ac:dyDescent="0.3">
      <c r="A114" s="347" t="s">
        <v>1886</v>
      </c>
      <c r="B114" s="347" t="s">
        <v>759</v>
      </c>
      <c r="C114" s="351"/>
      <c r="D114" s="351"/>
      <c r="E114" s="351"/>
      <c r="F114" s="351"/>
      <c r="G114" s="351"/>
    </row>
    <row r="115" spans="1:7" x14ac:dyDescent="0.3">
      <c r="A115" s="347" t="s">
        <v>1887</v>
      </c>
      <c r="B115" s="347" t="s">
        <v>761</v>
      </c>
      <c r="C115" s="351"/>
      <c r="D115" s="351"/>
      <c r="E115" s="351"/>
      <c r="F115" s="351"/>
      <c r="G115" s="351"/>
    </row>
    <row r="116" spans="1:7" x14ac:dyDescent="0.3">
      <c r="A116" s="347" t="s">
        <v>1888</v>
      </c>
      <c r="B116" s="347" t="s">
        <v>763</v>
      </c>
      <c r="C116" s="351"/>
      <c r="D116" s="351"/>
      <c r="E116" s="351"/>
      <c r="F116" s="351"/>
      <c r="G116" s="351"/>
    </row>
    <row r="117" spans="1:7" x14ac:dyDescent="0.3">
      <c r="A117" s="347" t="s">
        <v>1889</v>
      </c>
      <c r="B117" s="347" t="s">
        <v>907</v>
      </c>
      <c r="C117" s="351"/>
      <c r="D117" s="351"/>
      <c r="E117" s="351"/>
      <c r="F117" s="351"/>
      <c r="G117" s="351"/>
    </row>
    <row r="118" spans="1:7" x14ac:dyDescent="0.3">
      <c r="A118" s="347" t="s">
        <v>1890</v>
      </c>
      <c r="B118" s="347" t="s">
        <v>765</v>
      </c>
      <c r="C118" s="351"/>
      <c r="D118" s="351"/>
      <c r="E118" s="351"/>
      <c r="F118" s="351"/>
      <c r="G118" s="351"/>
    </row>
    <row r="119" spans="1:7" x14ac:dyDescent="0.3">
      <c r="A119" s="347" t="s">
        <v>1891</v>
      </c>
      <c r="B119" s="347" t="s">
        <v>258</v>
      </c>
      <c r="C119" s="351"/>
      <c r="D119" s="351"/>
      <c r="E119" s="351"/>
      <c r="F119" s="351"/>
      <c r="G119" s="351"/>
    </row>
    <row r="120" spans="1:7" x14ac:dyDescent="0.3">
      <c r="A120" s="347" t="s">
        <v>1892</v>
      </c>
      <c r="B120" s="347" t="s">
        <v>669</v>
      </c>
      <c r="C120" s="351"/>
      <c r="D120" s="351"/>
      <c r="E120" s="351"/>
      <c r="F120" s="351"/>
      <c r="G120" s="351"/>
    </row>
    <row r="121" spans="1:7" x14ac:dyDescent="0.3">
      <c r="A121" s="347" t="s">
        <v>1893</v>
      </c>
      <c r="B121" s="347" t="s">
        <v>44</v>
      </c>
      <c r="C121" s="351"/>
      <c r="D121" s="351"/>
      <c r="E121" s="351"/>
      <c r="F121" s="351"/>
      <c r="G121" s="351"/>
    </row>
    <row r="122" spans="1:7" x14ac:dyDescent="0.3">
      <c r="A122" s="347" t="s">
        <v>1894</v>
      </c>
      <c r="B122" s="347" t="s">
        <v>685</v>
      </c>
      <c r="C122" s="351"/>
      <c r="D122" s="351"/>
      <c r="E122" s="351"/>
      <c r="F122" s="351"/>
      <c r="G122" s="351"/>
    </row>
    <row r="123" spans="1:7" x14ac:dyDescent="0.3">
      <c r="A123" s="347" t="s">
        <v>1895</v>
      </c>
      <c r="B123" s="347" t="s">
        <v>687</v>
      </c>
      <c r="C123" s="351"/>
      <c r="D123" s="351"/>
      <c r="E123" s="351"/>
      <c r="F123" s="351"/>
      <c r="G123" s="351"/>
    </row>
    <row r="124" spans="1:7" x14ac:dyDescent="0.3">
      <c r="A124" s="347" t="s">
        <v>1896</v>
      </c>
      <c r="B124" s="347" t="s">
        <v>769</v>
      </c>
      <c r="C124" s="351"/>
      <c r="D124" s="351"/>
      <c r="E124" s="351"/>
      <c r="F124" s="351"/>
      <c r="G124" s="351"/>
    </row>
    <row r="125" spans="1:7" x14ac:dyDescent="0.3">
      <c r="A125" s="347" t="s">
        <v>1897</v>
      </c>
      <c r="B125" s="347" t="s">
        <v>183</v>
      </c>
      <c r="C125" s="351"/>
      <c r="D125" s="351"/>
      <c r="E125" s="351"/>
      <c r="F125" s="351"/>
      <c r="G125" s="351"/>
    </row>
    <row r="126" spans="1:7" x14ac:dyDescent="0.3">
      <c r="A126" s="347" t="s">
        <v>1898</v>
      </c>
      <c r="B126" s="347" t="s">
        <v>871</v>
      </c>
      <c r="C126" s="351"/>
      <c r="D126" s="351"/>
      <c r="E126" s="351"/>
      <c r="F126" s="351"/>
      <c r="G126" s="351"/>
    </row>
    <row r="127" spans="1:7" x14ac:dyDescent="0.3">
      <c r="A127" s="347" t="s">
        <v>1899</v>
      </c>
      <c r="B127" s="347" t="s">
        <v>873</v>
      </c>
      <c r="C127" s="351"/>
      <c r="D127" s="351"/>
      <c r="E127" s="351"/>
      <c r="F127" s="351"/>
      <c r="G127" s="351"/>
    </row>
    <row r="128" spans="1:7" x14ac:dyDescent="0.3">
      <c r="A128" s="347" t="s">
        <v>1900</v>
      </c>
      <c r="B128" s="347" t="s">
        <v>56</v>
      </c>
      <c r="C128" s="351"/>
      <c r="D128" s="351"/>
      <c r="E128" s="351"/>
      <c r="F128" s="351"/>
      <c r="G128" s="351"/>
    </row>
    <row r="129" spans="1:7" x14ac:dyDescent="0.3">
      <c r="A129" s="347" t="s">
        <v>1901</v>
      </c>
      <c r="B129" s="347" t="s">
        <v>943</v>
      </c>
      <c r="C129" s="351"/>
      <c r="D129" s="351"/>
      <c r="E129" s="351"/>
      <c r="F129" s="351"/>
      <c r="G129" s="351"/>
    </row>
    <row r="130" spans="1:7" x14ac:dyDescent="0.3">
      <c r="A130" s="347" t="s">
        <v>1902</v>
      </c>
      <c r="B130" s="347" t="s">
        <v>565</v>
      </c>
      <c r="C130" s="351"/>
      <c r="D130" s="351"/>
      <c r="E130" s="351"/>
      <c r="F130" s="351"/>
      <c r="G130" s="351"/>
    </row>
    <row r="131" spans="1:7" x14ac:dyDescent="0.3">
      <c r="A131" s="347" t="s">
        <v>1903</v>
      </c>
      <c r="B131" s="347" t="s">
        <v>875</v>
      </c>
      <c r="C131" s="351"/>
      <c r="D131" s="351"/>
      <c r="E131" s="351"/>
      <c r="F131" s="351"/>
      <c r="G131" s="351"/>
    </row>
    <row r="132" spans="1:7" x14ac:dyDescent="0.3">
      <c r="A132" s="347" t="s">
        <v>1904</v>
      </c>
      <c r="B132" s="347" t="s">
        <v>567</v>
      </c>
      <c r="C132" s="351"/>
      <c r="D132" s="351"/>
      <c r="E132" s="351"/>
      <c r="F132" s="351"/>
      <c r="G132" s="351"/>
    </row>
    <row r="133" spans="1:7" x14ac:dyDescent="0.3">
      <c r="A133" s="347" t="s">
        <v>1905</v>
      </c>
      <c r="B133" s="347" t="s">
        <v>598</v>
      </c>
      <c r="C133" s="351"/>
      <c r="D133" s="351"/>
      <c r="E133" s="351"/>
      <c r="F133" s="351"/>
      <c r="G133" s="351"/>
    </row>
    <row r="134" spans="1:7" x14ac:dyDescent="0.3">
      <c r="A134" s="347" t="s">
        <v>1906</v>
      </c>
      <c r="B134" s="347" t="s">
        <v>824</v>
      </c>
      <c r="C134" s="351"/>
      <c r="D134" s="351"/>
      <c r="E134" s="351"/>
      <c r="F134" s="351"/>
      <c r="G134" s="351"/>
    </row>
    <row r="135" spans="1:7" x14ac:dyDescent="0.3">
      <c r="A135" s="347" t="s">
        <v>1907</v>
      </c>
      <c r="B135" s="347" t="s">
        <v>690</v>
      </c>
      <c r="C135" s="351"/>
      <c r="D135" s="351"/>
      <c r="E135" s="351"/>
      <c r="F135" s="351"/>
      <c r="G135" s="351"/>
    </row>
    <row r="136" spans="1:7" x14ac:dyDescent="0.3">
      <c r="A136" s="347" t="s">
        <v>1908</v>
      </c>
      <c r="B136" s="347" t="s">
        <v>772</v>
      </c>
      <c r="C136" s="351"/>
      <c r="D136" s="351"/>
      <c r="E136" s="351"/>
      <c r="F136" s="351"/>
      <c r="G136" s="351"/>
    </row>
    <row r="137" spans="1:7" x14ac:dyDescent="0.3">
      <c r="A137" s="347" t="s">
        <v>1909</v>
      </c>
      <c r="B137" s="347" t="s">
        <v>600</v>
      </c>
      <c r="C137" s="351"/>
      <c r="D137" s="351"/>
      <c r="E137" s="351"/>
      <c r="F137" s="351"/>
      <c r="G137" s="351"/>
    </row>
    <row r="138" spans="1:7" x14ac:dyDescent="0.3">
      <c r="A138" s="347" t="s">
        <v>1910</v>
      </c>
      <c r="B138" s="347" t="s">
        <v>692</v>
      </c>
      <c r="C138" s="351"/>
      <c r="D138" s="351"/>
      <c r="E138" s="351"/>
      <c r="F138" s="351"/>
      <c r="G138" s="351"/>
    </row>
    <row r="139" spans="1:7" x14ac:dyDescent="0.3">
      <c r="A139" s="347" t="s">
        <v>1911</v>
      </c>
      <c r="B139" s="347" t="s">
        <v>694</v>
      </c>
      <c r="C139" s="351"/>
      <c r="D139" s="351"/>
      <c r="E139" s="351"/>
      <c r="F139" s="351"/>
      <c r="G139" s="351"/>
    </row>
    <row r="140" spans="1:7" x14ac:dyDescent="0.3">
      <c r="A140" s="347" t="s">
        <v>1912</v>
      </c>
      <c r="B140" s="347" t="s">
        <v>262</v>
      </c>
      <c r="C140" s="351"/>
      <c r="D140" s="351"/>
      <c r="E140" s="351"/>
      <c r="F140" s="351"/>
      <c r="G140" s="351"/>
    </row>
    <row r="141" spans="1:7" x14ac:dyDescent="0.3">
      <c r="A141" s="347" t="s">
        <v>1913</v>
      </c>
      <c r="B141" s="347" t="s">
        <v>697</v>
      </c>
      <c r="C141" s="351"/>
      <c r="D141" s="351"/>
      <c r="E141" s="351"/>
      <c r="F141" s="351"/>
      <c r="G141" s="351"/>
    </row>
    <row r="142" spans="1:7" x14ac:dyDescent="0.3">
      <c r="A142" s="347" t="s">
        <v>1914</v>
      </c>
      <c r="B142" s="347" t="s">
        <v>55</v>
      </c>
      <c r="C142" s="351"/>
      <c r="D142" s="351"/>
      <c r="E142" s="351"/>
      <c r="F142" s="351"/>
      <c r="G142" s="351"/>
    </row>
    <row r="143" spans="1:7" x14ac:dyDescent="0.3">
      <c r="A143" s="347" t="s">
        <v>1915</v>
      </c>
      <c r="B143" s="347" t="s">
        <v>830</v>
      </c>
      <c r="C143" s="351"/>
      <c r="D143" s="351"/>
      <c r="E143" s="351"/>
      <c r="F143" s="351"/>
      <c r="G143" s="351"/>
    </row>
    <row r="144" spans="1:7" x14ac:dyDescent="0.3">
      <c r="A144" s="347" t="s">
        <v>1916</v>
      </c>
      <c r="B144" s="347" t="s">
        <v>914</v>
      </c>
      <c r="C144" s="351"/>
      <c r="D144" s="351"/>
      <c r="E144" s="351"/>
      <c r="F144" s="351"/>
      <c r="G144" s="351"/>
    </row>
    <row r="145" spans="1:7" x14ac:dyDescent="0.3">
      <c r="A145" s="347" t="s">
        <v>1917</v>
      </c>
      <c r="B145" s="347" t="s">
        <v>569</v>
      </c>
      <c r="C145" s="351"/>
      <c r="D145" s="351"/>
      <c r="E145" s="351"/>
      <c r="F145" s="351"/>
      <c r="G145" s="351"/>
    </row>
    <row r="146" spans="1:7" x14ac:dyDescent="0.3">
      <c r="A146" s="347" t="s">
        <v>1918</v>
      </c>
      <c r="B146" s="347" t="s">
        <v>571</v>
      </c>
      <c r="C146" s="351"/>
      <c r="D146" s="351"/>
      <c r="E146" s="351"/>
      <c r="F146" s="351"/>
      <c r="G146" s="351"/>
    </row>
    <row r="147" spans="1:7" x14ac:dyDescent="0.3">
      <c r="A147" s="347" t="s">
        <v>1919</v>
      </c>
      <c r="B147" s="347" t="s">
        <v>702</v>
      </c>
      <c r="C147" s="351"/>
      <c r="D147" s="351"/>
      <c r="E147" s="351"/>
      <c r="F147" s="351"/>
      <c r="G147" s="351"/>
    </row>
    <row r="148" spans="1:7" x14ac:dyDescent="0.3">
      <c r="A148" s="347" t="s">
        <v>1920</v>
      </c>
      <c r="B148" s="347" t="s">
        <v>605</v>
      </c>
      <c r="C148" s="351"/>
      <c r="D148" s="351"/>
      <c r="E148" s="351"/>
      <c r="F148" s="351"/>
      <c r="G148" s="351"/>
    </row>
    <row r="149" spans="1:7" x14ac:dyDescent="0.3">
      <c r="A149" s="347" t="s">
        <v>1921</v>
      </c>
      <c r="B149" s="347" t="s">
        <v>950</v>
      </c>
      <c r="C149" s="351"/>
      <c r="D149" s="351"/>
      <c r="E149" s="351"/>
      <c r="F149" s="351"/>
      <c r="G149" s="351"/>
    </row>
    <row r="150" spans="1:7" x14ac:dyDescent="0.3">
      <c r="A150" s="347" t="s">
        <v>1922</v>
      </c>
      <c r="B150" s="347" t="s">
        <v>607</v>
      </c>
      <c r="C150" s="351"/>
      <c r="D150" s="351"/>
      <c r="E150" s="351"/>
      <c r="F150" s="351"/>
      <c r="G150" s="351"/>
    </row>
    <row r="151" spans="1:7" x14ac:dyDescent="0.3">
      <c r="A151" s="347" t="s">
        <v>1923</v>
      </c>
      <c r="B151" s="347" t="s">
        <v>705</v>
      </c>
      <c r="C151" s="351"/>
      <c r="D151" s="351"/>
      <c r="E151" s="351"/>
      <c r="F151" s="351"/>
      <c r="G151" s="351"/>
    </row>
    <row r="152" spans="1:7" x14ac:dyDescent="0.3">
      <c r="A152" s="347" t="s">
        <v>1924</v>
      </c>
      <c r="B152" s="347" t="s">
        <v>707</v>
      </c>
      <c r="C152" s="351"/>
      <c r="D152" s="351"/>
      <c r="E152" s="351"/>
      <c r="F152" s="351"/>
      <c r="G152" s="351"/>
    </row>
    <row r="153" spans="1:7" x14ac:dyDescent="0.3">
      <c r="A153" s="347" t="s">
        <v>1925</v>
      </c>
      <c r="B153" s="347" t="s">
        <v>952</v>
      </c>
      <c r="C153" s="351"/>
      <c r="D153" s="351"/>
      <c r="E153" s="351"/>
      <c r="F153" s="351"/>
      <c r="G153" s="351"/>
    </row>
    <row r="154" spans="1:7" x14ac:dyDescent="0.3">
      <c r="A154" s="347" t="s">
        <v>1926</v>
      </c>
      <c r="B154" s="347" t="s">
        <v>709</v>
      </c>
      <c r="C154" s="351"/>
      <c r="D154" s="351"/>
      <c r="E154" s="351"/>
      <c r="F154" s="351"/>
      <c r="G154" s="351"/>
    </row>
    <row r="155" spans="1:7" x14ac:dyDescent="0.3">
      <c r="A155" s="347" t="s">
        <v>1927</v>
      </c>
      <c r="B155" s="347" t="s">
        <v>261</v>
      </c>
      <c r="C155" s="351"/>
      <c r="D155" s="351"/>
      <c r="E155" s="351"/>
      <c r="F155" s="351"/>
      <c r="G155" s="351"/>
    </row>
    <row r="156" spans="1:7" x14ac:dyDescent="0.3">
      <c r="A156" s="347" t="s">
        <v>1928</v>
      </c>
      <c r="B156" s="347" t="s">
        <v>330</v>
      </c>
      <c r="C156" s="351"/>
      <c r="D156" s="351"/>
      <c r="E156" s="351"/>
      <c r="F156" s="351"/>
      <c r="G156" s="351"/>
    </row>
    <row r="157" spans="1:7" x14ac:dyDescent="0.3">
      <c r="A157" s="347" t="s">
        <v>1929</v>
      </c>
      <c r="B157" s="347" t="s">
        <v>836</v>
      </c>
      <c r="C157" s="351"/>
      <c r="D157" s="351"/>
      <c r="E157" s="351"/>
      <c r="F157" s="351"/>
      <c r="G157" s="351"/>
    </row>
    <row r="158" spans="1:7" x14ac:dyDescent="0.3">
      <c r="A158" s="347" t="s">
        <v>1930</v>
      </c>
      <c r="B158" s="347" t="s">
        <v>918</v>
      </c>
      <c r="C158" s="351"/>
      <c r="D158" s="351"/>
      <c r="E158" s="351"/>
      <c r="F158" s="351"/>
      <c r="G158" s="351"/>
    </row>
    <row r="159" spans="1:7" x14ac:dyDescent="0.3">
      <c r="A159" s="347" t="s">
        <v>1931</v>
      </c>
      <c r="B159" s="347" t="s">
        <v>674</v>
      </c>
      <c r="C159" s="351"/>
      <c r="D159" s="351"/>
      <c r="E159" s="351"/>
      <c r="F159" s="351"/>
      <c r="G159" s="351"/>
    </row>
    <row r="160" spans="1:7" x14ac:dyDescent="0.3">
      <c r="A160" s="347" t="s">
        <v>1932</v>
      </c>
      <c r="B160" s="347" t="s">
        <v>839</v>
      </c>
      <c r="C160" s="351"/>
      <c r="D160" s="351"/>
      <c r="E160" s="351"/>
      <c r="F160" s="351"/>
      <c r="G160" s="351"/>
    </row>
    <row r="161" spans="1:7" x14ac:dyDescent="0.3">
      <c r="A161" s="347" t="s">
        <v>1933</v>
      </c>
      <c r="B161" s="347" t="s">
        <v>676</v>
      </c>
      <c r="C161" s="351"/>
      <c r="D161" s="351"/>
      <c r="E161" s="351"/>
      <c r="F161" s="351"/>
      <c r="G161" s="351"/>
    </row>
    <row r="162" spans="1:7" x14ac:dyDescent="0.3">
      <c r="A162" s="347" t="s">
        <v>1934</v>
      </c>
      <c r="B162" s="347" t="s">
        <v>317</v>
      </c>
      <c r="C162" s="351"/>
      <c r="D162" s="351"/>
      <c r="E162" s="351"/>
      <c r="F162" s="351"/>
      <c r="G162" s="351"/>
    </row>
    <row r="163" spans="1:7" x14ac:dyDescent="0.3">
      <c r="A163" s="347" t="s">
        <v>1935</v>
      </c>
      <c r="B163" s="347" t="s">
        <v>317</v>
      </c>
      <c r="C163" s="351"/>
      <c r="D163" s="351"/>
      <c r="E163" s="351"/>
      <c r="F163" s="351"/>
      <c r="G163" s="351"/>
    </row>
    <row r="164" spans="1:7" x14ac:dyDescent="0.3">
      <c r="A164" s="347" t="s">
        <v>1936</v>
      </c>
      <c r="B164" s="347" t="s">
        <v>58</v>
      </c>
      <c r="C164" s="351"/>
      <c r="D164" s="351"/>
      <c r="E164" s="351"/>
      <c r="F164" s="351"/>
      <c r="G164" s="351"/>
    </row>
    <row r="165" spans="1:7" x14ac:dyDescent="0.3">
      <c r="A165" s="347" t="s">
        <v>1937</v>
      </c>
      <c r="B165" s="347" t="s">
        <v>961</v>
      </c>
      <c r="C165" s="351"/>
      <c r="D165" s="351"/>
      <c r="E165" s="351"/>
      <c r="F165" s="351"/>
      <c r="G165" s="351"/>
    </row>
    <row r="166" spans="1:7" x14ac:dyDescent="0.3">
      <c r="A166" s="347" t="s">
        <v>1938</v>
      </c>
      <c r="B166" s="347" t="s">
        <v>920</v>
      </c>
      <c r="C166" s="351"/>
      <c r="D166" s="351"/>
      <c r="E166" s="351"/>
      <c r="F166" s="351"/>
      <c r="G166" s="351"/>
    </row>
    <row r="167" spans="1:7" x14ac:dyDescent="0.3">
      <c r="A167" s="347" t="s">
        <v>1939</v>
      </c>
      <c r="B167" s="347" t="s">
        <v>781</v>
      </c>
      <c r="C167" s="351"/>
      <c r="D167" s="351"/>
      <c r="E167" s="351"/>
      <c r="F167" s="351"/>
      <c r="G167" s="351"/>
    </row>
    <row r="168" spans="1:7" x14ac:dyDescent="0.3">
      <c r="A168" s="347" t="s">
        <v>1940</v>
      </c>
      <c r="B168" s="347" t="s">
        <v>783</v>
      </c>
      <c r="C168" s="351"/>
      <c r="D168" s="351"/>
      <c r="E168" s="351"/>
      <c r="F168" s="351"/>
      <c r="G168" s="351"/>
    </row>
    <row r="169" spans="1:7" x14ac:dyDescent="0.3">
      <c r="A169" s="347" t="s">
        <v>1941</v>
      </c>
      <c r="B169" s="347" t="s">
        <v>573</v>
      </c>
      <c r="C169" s="351"/>
      <c r="D169" s="351"/>
      <c r="E169" s="351"/>
      <c r="F169" s="351"/>
      <c r="G169" s="351"/>
    </row>
    <row r="170" spans="1:7" x14ac:dyDescent="0.3">
      <c r="A170" s="347" t="s">
        <v>1942</v>
      </c>
      <c r="B170" s="347" t="s">
        <v>786</v>
      </c>
      <c r="C170" s="351"/>
      <c r="D170" s="351"/>
      <c r="E170" s="351"/>
      <c r="F170" s="351"/>
      <c r="G170" s="351"/>
    </row>
    <row r="171" spans="1:7" x14ac:dyDescent="0.3">
      <c r="A171" s="347" t="s">
        <v>1943</v>
      </c>
      <c r="B171" s="347" t="s">
        <v>934</v>
      </c>
      <c r="C171" s="351"/>
      <c r="D171" s="351"/>
      <c r="E171" s="351"/>
      <c r="F171" s="351"/>
      <c r="G171" s="351"/>
    </row>
    <row r="172" spans="1:7" x14ac:dyDescent="0.3">
      <c r="A172" s="347" t="s">
        <v>1944</v>
      </c>
      <c r="B172" s="347" t="s">
        <v>936</v>
      </c>
      <c r="C172" s="351"/>
      <c r="D172" s="351"/>
      <c r="E172" s="351"/>
      <c r="F172" s="351"/>
      <c r="G172" s="351"/>
    </row>
    <row r="173" spans="1:7" x14ac:dyDescent="0.3">
      <c r="A173" s="347" t="s">
        <v>1945</v>
      </c>
      <c r="B173" s="347" t="s">
        <v>927</v>
      </c>
      <c r="C173" s="351"/>
      <c r="D173" s="351"/>
      <c r="E173" s="351"/>
      <c r="F173" s="351"/>
      <c r="G173" s="351"/>
    </row>
    <row r="174" spans="1:7" x14ac:dyDescent="0.3">
      <c r="A174" s="347" t="s">
        <v>1946</v>
      </c>
      <c r="B174" s="347" t="s">
        <v>929</v>
      </c>
      <c r="C174" s="351"/>
      <c r="D174" s="351"/>
      <c r="E174" s="351"/>
      <c r="F174" s="351"/>
      <c r="G174" s="351"/>
    </row>
    <row r="175" spans="1:7" x14ac:dyDescent="0.3">
      <c r="A175" s="347" t="s">
        <v>1947</v>
      </c>
      <c r="B175" s="347" t="s">
        <v>713</v>
      </c>
      <c r="C175" s="351"/>
      <c r="D175" s="351"/>
      <c r="E175" s="351"/>
      <c r="F175" s="351"/>
      <c r="G175" s="351"/>
    </row>
    <row r="176" spans="1:7" x14ac:dyDescent="0.3">
      <c r="A176" s="347" t="s">
        <v>1948</v>
      </c>
      <c r="B176" s="347" t="s">
        <v>963</v>
      </c>
      <c r="C176" s="351"/>
      <c r="D176" s="351"/>
      <c r="E176" s="351"/>
      <c r="F176" s="351"/>
      <c r="G176" s="351"/>
    </row>
    <row r="177" spans="1:7" x14ac:dyDescent="0.3">
      <c r="A177" s="347" t="s">
        <v>1949</v>
      </c>
      <c r="B177" s="347" t="s">
        <v>789</v>
      </c>
      <c r="C177" s="351"/>
      <c r="D177" s="351"/>
      <c r="E177" s="351"/>
      <c r="F177" s="351"/>
      <c r="G177" s="351"/>
    </row>
    <row r="178" spans="1:7" x14ac:dyDescent="0.3">
      <c r="A178" s="347" t="s">
        <v>1950</v>
      </c>
      <c r="B178" s="347" t="s">
        <v>501</v>
      </c>
      <c r="C178" s="351"/>
      <c r="D178" s="351"/>
      <c r="E178" s="351"/>
      <c r="F178" s="351"/>
      <c r="G178" s="351"/>
    </row>
    <row r="179" spans="1:7" x14ac:dyDescent="0.3">
      <c r="A179" s="347" t="s">
        <v>1951</v>
      </c>
      <c r="B179" s="347" t="s">
        <v>848</v>
      </c>
      <c r="C179" s="351"/>
      <c r="D179" s="351"/>
      <c r="E179" s="351"/>
      <c r="F179" s="351"/>
      <c r="G179" s="351"/>
    </row>
    <row r="180" spans="1:7" x14ac:dyDescent="0.3">
      <c r="A180" s="347" t="s">
        <v>1952</v>
      </c>
      <c r="B180" s="347" t="s">
        <v>716</v>
      </c>
      <c r="C180" s="351"/>
      <c r="D180" s="351"/>
      <c r="E180" s="351"/>
      <c r="F180" s="351"/>
      <c r="G180" s="351"/>
    </row>
    <row r="181" spans="1:7" x14ac:dyDescent="0.3">
      <c r="A181" s="347" t="s">
        <v>1953</v>
      </c>
      <c r="B181" s="347" t="s">
        <v>791</v>
      </c>
      <c r="C181" s="351"/>
      <c r="D181" s="351"/>
      <c r="E181" s="351"/>
      <c r="F181" s="351"/>
      <c r="G181" s="351"/>
    </row>
    <row r="182" spans="1:7" x14ac:dyDescent="0.3">
      <c r="A182" s="347" t="s">
        <v>1954</v>
      </c>
      <c r="B182" s="347" t="s">
        <v>720</v>
      </c>
      <c r="C182" s="351"/>
      <c r="D182" s="351"/>
      <c r="E182" s="351"/>
      <c r="F182" s="351"/>
      <c r="G182" s="351"/>
    </row>
    <row r="183" spans="1:7" x14ac:dyDescent="0.3">
      <c r="A183" s="347" t="s">
        <v>1955</v>
      </c>
      <c r="B183" s="347" t="s">
        <v>965</v>
      </c>
      <c r="C183" s="351"/>
      <c r="D183" s="351"/>
      <c r="E183" s="351"/>
      <c r="F183" s="351"/>
      <c r="G183" s="351"/>
    </row>
    <row r="184" spans="1:7" x14ac:dyDescent="0.3">
      <c r="A184" s="347" t="s">
        <v>1956</v>
      </c>
      <c r="B184" s="347" t="s">
        <v>722</v>
      </c>
      <c r="C184" s="351"/>
      <c r="D184" s="351"/>
      <c r="E184" s="351"/>
      <c r="F184" s="351"/>
      <c r="G184" s="351"/>
    </row>
    <row r="185" spans="1:7" x14ac:dyDescent="0.3">
      <c r="A185" s="347" t="s">
        <v>1957</v>
      </c>
      <c r="B185" s="347" t="s">
        <v>794</v>
      </c>
      <c r="C185" s="351"/>
      <c r="D185" s="351"/>
      <c r="E185" s="351"/>
      <c r="F185" s="351"/>
      <c r="G185" s="351"/>
    </row>
    <row r="186" spans="1:7" x14ac:dyDescent="0.3">
      <c r="A186" s="347" t="s">
        <v>1958</v>
      </c>
      <c r="B186" s="347" t="s">
        <v>851</v>
      </c>
      <c r="C186" s="351"/>
      <c r="D186" s="351"/>
      <c r="E186" s="351"/>
      <c r="F186" s="351"/>
      <c r="G186" s="351"/>
    </row>
    <row r="187" spans="1:7" x14ac:dyDescent="0.3">
      <c r="A187" s="347" t="s">
        <v>1959</v>
      </c>
      <c r="B187" s="347" t="s">
        <v>646</v>
      </c>
      <c r="C187" s="351"/>
      <c r="D187" s="351"/>
      <c r="E187" s="351"/>
      <c r="F187" s="351"/>
      <c r="G187" s="351"/>
    </row>
    <row r="188" spans="1:7" x14ac:dyDescent="0.3">
      <c r="A188" s="347" t="s">
        <v>1960</v>
      </c>
      <c r="B188" s="347" t="s">
        <v>853</v>
      </c>
      <c r="C188" s="351"/>
      <c r="D188" s="351"/>
      <c r="E188" s="351"/>
      <c r="F188" s="351"/>
      <c r="G188" s="351"/>
    </row>
    <row r="189" spans="1:7" x14ac:dyDescent="0.3">
      <c r="A189" s="347" t="s">
        <v>1961</v>
      </c>
      <c r="B189" s="347" t="s">
        <v>967</v>
      </c>
      <c r="C189" s="351"/>
      <c r="D189" s="351"/>
      <c r="E189" s="351"/>
      <c r="F189" s="351"/>
      <c r="G189" s="351"/>
    </row>
    <row r="190" spans="1:7" x14ac:dyDescent="0.3">
      <c r="A190" s="347" t="s">
        <v>1962</v>
      </c>
      <c r="B190" s="347" t="s">
        <v>969</v>
      </c>
      <c r="C190" s="351"/>
      <c r="D190" s="351"/>
      <c r="E190" s="351"/>
      <c r="F190" s="351"/>
      <c r="G190" s="351"/>
    </row>
    <row r="191" spans="1:7" x14ac:dyDescent="0.3">
      <c r="A191" s="347" t="s">
        <v>1963</v>
      </c>
      <c r="B191" s="347" t="s">
        <v>971</v>
      </c>
      <c r="C191" s="351"/>
      <c r="D191" s="351"/>
      <c r="E191" s="351"/>
      <c r="F191" s="351"/>
      <c r="G191" s="351"/>
    </row>
    <row r="192" spans="1:7" x14ac:dyDescent="0.3">
      <c r="A192" s="347" t="s">
        <v>1964</v>
      </c>
      <c r="B192" s="347" t="s">
        <v>973</v>
      </c>
      <c r="C192" s="352"/>
      <c r="D192" s="351"/>
      <c r="E192" s="352"/>
      <c r="F192" s="352"/>
      <c r="G192" s="352"/>
    </row>
    <row r="193" spans="1:7" x14ac:dyDescent="0.3">
      <c r="A193" s="347" t="s">
        <v>974</v>
      </c>
      <c r="B193" s="353"/>
      <c r="C193" s="351"/>
      <c r="D193" s="351"/>
      <c r="E193" s="351"/>
      <c r="F193" s="351"/>
      <c r="G193" s="351"/>
    </row>
    <row r="195" spans="1:7" x14ac:dyDescent="0.3">
      <c r="A195" s="347" t="s">
        <v>975</v>
      </c>
      <c r="B195" s="353"/>
      <c r="C195" s="351"/>
      <c r="D195" s="351"/>
      <c r="E195" s="351"/>
      <c r="F195" s="351"/>
      <c r="G195" s="351"/>
    </row>
    <row r="196" spans="1:7" x14ac:dyDescent="0.3">
      <c r="A196" s="347" t="s">
        <v>976</v>
      </c>
      <c r="B196" s="353"/>
      <c r="C196" s="352"/>
      <c r="D196" s="352"/>
      <c r="E196" s="352"/>
      <c r="F196" s="352"/>
      <c r="G196" s="352"/>
    </row>
    <row r="197" spans="1:7" x14ac:dyDescent="0.3">
      <c r="A197" s="347" t="s">
        <v>977</v>
      </c>
      <c r="B197" s="353"/>
      <c r="C197" s="351"/>
      <c r="D197" s="351"/>
      <c r="E197" s="351"/>
      <c r="F197" s="351"/>
      <c r="G197" s="351"/>
    </row>
    <row r="199" spans="1:7" x14ac:dyDescent="0.3">
      <c r="A199" s="347" t="s">
        <v>358</v>
      </c>
    </row>
    <row r="200" spans="1:7" x14ac:dyDescent="0.3">
      <c r="A200" s="347" t="s">
        <v>1965</v>
      </c>
      <c r="B200" s="347" t="s">
        <v>979</v>
      </c>
      <c r="C200" s="351"/>
      <c r="D200" s="351"/>
      <c r="E200" s="351"/>
      <c r="F200" s="351"/>
      <c r="G200" s="351"/>
    </row>
    <row r="201" spans="1:7" x14ac:dyDescent="0.3">
      <c r="A201" s="347" t="s">
        <v>1966</v>
      </c>
      <c r="B201" s="347" t="s">
        <v>981</v>
      </c>
      <c r="C201" s="351"/>
      <c r="D201" s="351"/>
      <c r="E201" s="351"/>
      <c r="F201" s="351"/>
      <c r="G201" s="351"/>
    </row>
    <row r="202" spans="1:7" x14ac:dyDescent="0.3">
      <c r="A202" s="347" t="s">
        <v>1967</v>
      </c>
      <c r="B202" s="347" t="s">
        <v>245</v>
      </c>
      <c r="C202" s="351"/>
      <c r="D202" s="351"/>
      <c r="E202" s="351"/>
      <c r="F202" s="351"/>
      <c r="G202" s="351"/>
    </row>
    <row r="203" spans="1:7" x14ac:dyDescent="0.3">
      <c r="A203" s="347" t="s">
        <v>1968</v>
      </c>
      <c r="B203" s="347" t="s">
        <v>984</v>
      </c>
      <c r="C203" s="351"/>
      <c r="D203" s="351"/>
      <c r="E203" s="351"/>
      <c r="F203" s="351"/>
      <c r="G203" s="351"/>
    </row>
    <row r="204" spans="1:7" x14ac:dyDescent="0.3">
      <c r="A204" s="347" t="s">
        <v>1969</v>
      </c>
      <c r="B204" s="347" t="s">
        <v>1004</v>
      </c>
      <c r="C204" s="351"/>
      <c r="D204" s="351"/>
      <c r="E204" s="351"/>
      <c r="F204" s="351"/>
      <c r="G204" s="351"/>
    </row>
    <row r="205" spans="1:7" x14ac:dyDescent="0.3">
      <c r="A205" s="347" t="s">
        <v>1970</v>
      </c>
      <c r="B205" s="347" t="s">
        <v>255</v>
      </c>
      <c r="C205" s="351"/>
      <c r="D205" s="351"/>
      <c r="E205" s="351"/>
      <c r="F205" s="351"/>
      <c r="G205" s="351"/>
    </row>
    <row r="206" spans="1:7" x14ac:dyDescent="0.3">
      <c r="A206" s="347" t="s">
        <v>1971</v>
      </c>
      <c r="B206" s="347" t="s">
        <v>44</v>
      </c>
      <c r="C206" s="351"/>
      <c r="D206" s="351"/>
      <c r="E206" s="351"/>
      <c r="F206" s="351"/>
      <c r="G206" s="351"/>
    </row>
    <row r="207" spans="1:7" x14ac:dyDescent="0.3">
      <c r="A207" s="347" t="s">
        <v>1972</v>
      </c>
      <c r="B207" s="347" t="s">
        <v>690</v>
      </c>
      <c r="C207" s="351"/>
      <c r="D207" s="351"/>
      <c r="E207" s="351"/>
      <c r="F207" s="351"/>
      <c r="G207" s="351"/>
    </row>
    <row r="208" spans="1:7" x14ac:dyDescent="0.3">
      <c r="A208" s="347" t="s">
        <v>1973</v>
      </c>
      <c r="B208" s="347" t="s">
        <v>987</v>
      </c>
      <c r="C208" s="351"/>
      <c r="D208" s="351"/>
      <c r="E208" s="351"/>
      <c r="F208" s="351"/>
      <c r="G208" s="351"/>
    </row>
    <row r="209" spans="1:7" x14ac:dyDescent="0.3">
      <c r="A209" s="347" t="s">
        <v>1974</v>
      </c>
      <c r="B209" s="347" t="s">
        <v>989</v>
      </c>
      <c r="C209" s="351"/>
      <c r="D209" s="351"/>
      <c r="E209" s="351"/>
      <c r="F209" s="351"/>
      <c r="G209" s="351"/>
    </row>
    <row r="210" spans="1:7" x14ac:dyDescent="0.3">
      <c r="A210" s="347" t="s">
        <v>1975</v>
      </c>
      <c r="B210" s="347" t="s">
        <v>685</v>
      </c>
      <c r="C210" s="351"/>
      <c r="D210" s="351"/>
      <c r="E210" s="351"/>
      <c r="F210" s="351"/>
      <c r="G210" s="351"/>
    </row>
    <row r="211" spans="1:7" x14ac:dyDescent="0.3">
      <c r="A211" s="347" t="s">
        <v>1976</v>
      </c>
      <c r="B211" s="347" t="s">
        <v>687</v>
      </c>
      <c r="C211" s="351"/>
      <c r="D211" s="351"/>
      <c r="E211" s="351"/>
      <c r="F211" s="351"/>
      <c r="G211" s="351"/>
    </row>
    <row r="212" spans="1:7" x14ac:dyDescent="0.3">
      <c r="A212" s="347" t="s">
        <v>1977</v>
      </c>
      <c r="B212" s="347" t="s">
        <v>183</v>
      </c>
      <c r="C212" s="351"/>
      <c r="D212" s="351"/>
      <c r="E212" s="351"/>
      <c r="F212" s="351"/>
      <c r="G212" s="351"/>
    </row>
    <row r="213" spans="1:7" x14ac:dyDescent="0.3">
      <c r="A213" s="347" t="s">
        <v>1978</v>
      </c>
      <c r="B213" s="347" t="s">
        <v>991</v>
      </c>
      <c r="C213" s="351"/>
      <c r="D213" s="351"/>
      <c r="E213" s="351"/>
      <c r="F213" s="351"/>
      <c r="G213" s="351"/>
    </row>
    <row r="214" spans="1:7" x14ac:dyDescent="0.3">
      <c r="A214" s="347" t="s">
        <v>1979</v>
      </c>
      <c r="B214" s="347" t="s">
        <v>993</v>
      </c>
      <c r="C214" s="351"/>
      <c r="D214" s="351"/>
      <c r="E214" s="351"/>
      <c r="F214" s="351"/>
      <c r="G214" s="351"/>
    </row>
    <row r="215" spans="1:7" x14ac:dyDescent="0.3">
      <c r="A215" s="347" t="s">
        <v>1980</v>
      </c>
      <c r="B215" s="347" t="s">
        <v>995</v>
      </c>
      <c r="C215" s="351"/>
      <c r="D215" s="351"/>
      <c r="E215" s="351"/>
      <c r="F215" s="351"/>
      <c r="G215" s="351"/>
    </row>
    <row r="216" spans="1:7" x14ac:dyDescent="0.3">
      <c r="A216" s="347" t="s">
        <v>1981</v>
      </c>
      <c r="B216" s="347" t="s">
        <v>999</v>
      </c>
      <c r="C216" s="351"/>
      <c r="D216" s="351"/>
      <c r="E216" s="351"/>
      <c r="F216" s="351"/>
      <c r="G216" s="351"/>
    </row>
    <row r="217" spans="1:7" x14ac:dyDescent="0.3">
      <c r="A217" s="347" t="s">
        <v>1982</v>
      </c>
      <c r="B217" s="347" t="s">
        <v>1008</v>
      </c>
      <c r="C217" s="351"/>
      <c r="D217" s="351"/>
      <c r="E217" s="351"/>
      <c r="F217" s="351"/>
      <c r="G217" s="351"/>
    </row>
    <row r="218" spans="1:7" x14ac:dyDescent="0.3">
      <c r="A218" s="347" t="s">
        <v>1983</v>
      </c>
      <c r="B218" s="347" t="s">
        <v>697</v>
      </c>
      <c r="C218" s="351"/>
      <c r="D218" s="351"/>
      <c r="E218" s="351"/>
      <c r="F218" s="351"/>
      <c r="G218" s="351"/>
    </row>
    <row r="219" spans="1:7" x14ac:dyDescent="0.3">
      <c r="A219" s="347" t="s">
        <v>1984</v>
      </c>
      <c r="B219" s="347" t="s">
        <v>55</v>
      </c>
      <c r="C219" s="351"/>
      <c r="D219" s="351"/>
      <c r="E219" s="351"/>
      <c r="F219" s="351"/>
      <c r="G219" s="351"/>
    </row>
    <row r="220" spans="1:7" x14ac:dyDescent="0.3">
      <c r="A220" s="347" t="s">
        <v>1985</v>
      </c>
      <c r="B220" s="347" t="s">
        <v>261</v>
      </c>
      <c r="C220" s="351"/>
      <c r="D220" s="351"/>
      <c r="E220" s="351"/>
      <c r="F220" s="351"/>
      <c r="G220" s="351"/>
    </row>
    <row r="221" spans="1:7" x14ac:dyDescent="0.3">
      <c r="A221" s="347" t="s">
        <v>1986</v>
      </c>
      <c r="B221" s="347" t="s">
        <v>1002</v>
      </c>
      <c r="C221" s="352"/>
      <c r="D221" s="352"/>
      <c r="E221" s="352"/>
      <c r="F221" s="352"/>
      <c r="G221" s="352"/>
    </row>
    <row r="222" spans="1:7" x14ac:dyDescent="0.3">
      <c r="A222" s="347" t="s">
        <v>1024</v>
      </c>
      <c r="B222" s="353"/>
      <c r="C222" s="351"/>
      <c r="D222" s="351"/>
      <c r="E222" s="351"/>
      <c r="F222" s="351"/>
      <c r="G222" s="351"/>
    </row>
    <row r="224" spans="1:7" x14ac:dyDescent="0.3">
      <c r="A224" s="347" t="s">
        <v>975</v>
      </c>
      <c r="B224" s="353"/>
      <c r="C224" s="351"/>
      <c r="D224" s="351"/>
      <c r="E224" s="351"/>
      <c r="F224" s="351"/>
      <c r="G224" s="351"/>
    </row>
    <row r="225" spans="1:7" x14ac:dyDescent="0.3">
      <c r="A225" s="347" t="s">
        <v>976</v>
      </c>
      <c r="B225" s="353"/>
      <c r="C225" s="352"/>
      <c r="D225" s="352"/>
      <c r="E225" s="352"/>
      <c r="F225" s="352"/>
      <c r="G225" s="352"/>
    </row>
    <row r="226" spans="1:7" x14ac:dyDescent="0.3">
      <c r="A226" s="347" t="s">
        <v>977</v>
      </c>
      <c r="B226" s="353"/>
      <c r="C226" s="351"/>
      <c r="D226" s="351"/>
      <c r="E226" s="351"/>
      <c r="F226" s="351"/>
      <c r="G226" s="351"/>
    </row>
    <row r="228" spans="1:7" x14ac:dyDescent="0.3">
      <c r="A228" s="347" t="s">
        <v>359</v>
      </c>
    </row>
    <row r="229" spans="1:7" x14ac:dyDescent="0.3">
      <c r="A229" s="347" t="s">
        <v>1987</v>
      </c>
      <c r="B229" s="347" t="s">
        <v>1026</v>
      </c>
      <c r="C229" s="351"/>
      <c r="D229" s="351"/>
      <c r="E229" s="351"/>
      <c r="F229" s="351"/>
      <c r="G229" s="351"/>
    </row>
    <row r="230" spans="1:7" x14ac:dyDescent="0.3">
      <c r="A230" s="347" t="s">
        <v>1988</v>
      </c>
      <c r="B230" s="347" t="s">
        <v>979</v>
      </c>
      <c r="C230" s="351"/>
      <c r="D230" s="351"/>
      <c r="E230" s="351"/>
      <c r="F230" s="351"/>
      <c r="G230" s="351"/>
    </row>
    <row r="231" spans="1:7" x14ac:dyDescent="0.3">
      <c r="A231" s="347" t="s">
        <v>1989</v>
      </c>
      <c r="B231" s="347" t="s">
        <v>1029</v>
      </c>
      <c r="C231" s="351"/>
      <c r="D231" s="351"/>
      <c r="E231" s="351"/>
      <c r="F231" s="351"/>
      <c r="G231" s="351"/>
    </row>
    <row r="232" spans="1:7" x14ac:dyDescent="0.3">
      <c r="A232" s="347" t="s">
        <v>1990</v>
      </c>
      <c r="B232" s="347" t="s">
        <v>245</v>
      </c>
      <c r="C232" s="351"/>
      <c r="D232" s="351"/>
      <c r="E232" s="351"/>
      <c r="F232" s="351"/>
      <c r="G232" s="351"/>
    </row>
    <row r="233" spans="1:7" x14ac:dyDescent="0.3">
      <c r="A233" s="347" t="s">
        <v>1991</v>
      </c>
      <c r="B233" s="347" t="s">
        <v>1032</v>
      </c>
      <c r="C233" s="351"/>
      <c r="D233" s="351"/>
      <c r="E233" s="351"/>
      <c r="F233" s="351"/>
      <c r="G233" s="351"/>
    </row>
    <row r="234" spans="1:7" x14ac:dyDescent="0.3">
      <c r="A234" s="347" t="s">
        <v>1992</v>
      </c>
      <c r="B234" s="347" t="s">
        <v>984</v>
      </c>
      <c r="C234" s="351"/>
      <c r="D234" s="351"/>
      <c r="E234" s="351"/>
      <c r="F234" s="351"/>
      <c r="G234" s="351"/>
    </row>
    <row r="235" spans="1:7" x14ac:dyDescent="0.3">
      <c r="A235" s="347" t="s">
        <v>1993</v>
      </c>
      <c r="B235" s="347" t="s">
        <v>244</v>
      </c>
      <c r="C235" s="351"/>
      <c r="D235" s="351"/>
      <c r="E235" s="351"/>
      <c r="F235" s="351"/>
      <c r="G235" s="351"/>
    </row>
    <row r="236" spans="1:7" x14ac:dyDescent="0.3">
      <c r="A236" s="347" t="s">
        <v>1994</v>
      </c>
      <c r="B236" s="347" t="s">
        <v>1036</v>
      </c>
      <c r="C236" s="351"/>
      <c r="D236" s="351"/>
      <c r="E236" s="351"/>
      <c r="F236" s="351"/>
      <c r="G236" s="351"/>
    </row>
    <row r="237" spans="1:7" x14ac:dyDescent="0.3">
      <c r="A237" s="347" t="s">
        <v>1995</v>
      </c>
      <c r="B237" s="347" t="s">
        <v>682</v>
      </c>
      <c r="C237" s="351"/>
      <c r="D237" s="351"/>
      <c r="E237" s="351"/>
      <c r="F237" s="351"/>
      <c r="G237" s="351"/>
    </row>
    <row r="238" spans="1:7" x14ac:dyDescent="0.3">
      <c r="A238" s="347" t="s">
        <v>1996</v>
      </c>
      <c r="B238" s="347" t="s">
        <v>1004</v>
      </c>
      <c r="C238" s="351"/>
      <c r="D238" s="351"/>
      <c r="E238" s="351"/>
      <c r="F238" s="351"/>
      <c r="G238" s="351"/>
    </row>
    <row r="239" spans="1:7" x14ac:dyDescent="0.3">
      <c r="A239" s="347" t="s">
        <v>1997</v>
      </c>
      <c r="B239" s="347" t="s">
        <v>255</v>
      </c>
      <c r="C239" s="351"/>
      <c r="D239" s="351"/>
      <c r="E239" s="351"/>
      <c r="F239" s="351"/>
      <c r="G239" s="351"/>
    </row>
    <row r="240" spans="1:7" x14ac:dyDescent="0.3">
      <c r="A240" s="347" t="s">
        <v>1998</v>
      </c>
      <c r="B240" s="347" t="s">
        <v>44</v>
      </c>
      <c r="C240" s="351"/>
      <c r="D240" s="351"/>
      <c r="E240" s="351"/>
      <c r="F240" s="351"/>
      <c r="G240" s="351"/>
    </row>
    <row r="241" spans="1:7" x14ac:dyDescent="0.3">
      <c r="A241" s="347" t="s">
        <v>1999</v>
      </c>
      <c r="B241" s="347" t="s">
        <v>690</v>
      </c>
      <c r="C241" s="351"/>
      <c r="D241" s="351"/>
      <c r="E241" s="351"/>
      <c r="F241" s="351"/>
      <c r="G241" s="351"/>
    </row>
    <row r="242" spans="1:7" x14ac:dyDescent="0.3">
      <c r="A242" s="347" t="s">
        <v>2000</v>
      </c>
      <c r="B242" s="347" t="s">
        <v>989</v>
      </c>
      <c r="C242" s="351"/>
      <c r="D242" s="351"/>
      <c r="E242" s="351"/>
      <c r="F242" s="351"/>
      <c r="G242" s="351"/>
    </row>
    <row r="243" spans="1:7" x14ac:dyDescent="0.3">
      <c r="A243" s="347" t="s">
        <v>2001</v>
      </c>
      <c r="B243" s="347" t="s">
        <v>687</v>
      </c>
      <c r="C243" s="351"/>
      <c r="D243" s="351"/>
      <c r="E243" s="351"/>
      <c r="F243" s="351"/>
      <c r="G243" s="351"/>
    </row>
    <row r="244" spans="1:7" x14ac:dyDescent="0.3">
      <c r="A244" s="347" t="s">
        <v>2002</v>
      </c>
      <c r="B244" s="347" t="s">
        <v>183</v>
      </c>
      <c r="C244" s="351"/>
      <c r="D244" s="351"/>
      <c r="E244" s="351"/>
      <c r="F244" s="351"/>
      <c r="G244" s="351"/>
    </row>
    <row r="245" spans="1:7" x14ac:dyDescent="0.3">
      <c r="A245" s="347" t="s">
        <v>2003</v>
      </c>
      <c r="B245" s="347" t="s">
        <v>1040</v>
      </c>
      <c r="C245" s="351"/>
      <c r="D245" s="351"/>
      <c r="E245" s="351"/>
      <c r="F245" s="351"/>
      <c r="G245" s="351"/>
    </row>
    <row r="246" spans="1:7" x14ac:dyDescent="0.3">
      <c r="A246" s="347" t="s">
        <v>2004</v>
      </c>
      <c r="B246" s="347" t="s">
        <v>993</v>
      </c>
      <c r="C246" s="351"/>
      <c r="D246" s="351"/>
      <c r="E246" s="351"/>
      <c r="F246" s="351"/>
      <c r="G246" s="351"/>
    </row>
    <row r="247" spans="1:7" x14ac:dyDescent="0.3">
      <c r="A247" s="347" t="s">
        <v>2005</v>
      </c>
      <c r="B247" s="347" t="s">
        <v>995</v>
      </c>
      <c r="C247" s="351"/>
      <c r="D247" s="351"/>
      <c r="E247" s="351"/>
      <c r="F247" s="351"/>
      <c r="G247" s="351"/>
    </row>
    <row r="248" spans="1:7" x14ac:dyDescent="0.3">
      <c r="A248" s="347" t="s">
        <v>2006</v>
      </c>
      <c r="B248" s="347" t="s">
        <v>999</v>
      </c>
      <c r="C248" s="351"/>
      <c r="D248" s="351"/>
      <c r="E248" s="351"/>
      <c r="F248" s="351"/>
      <c r="G248" s="351"/>
    </row>
    <row r="249" spans="1:7" x14ac:dyDescent="0.3">
      <c r="A249" s="347" t="s">
        <v>2007</v>
      </c>
      <c r="B249" s="347" t="s">
        <v>1008</v>
      </c>
      <c r="C249" s="351"/>
      <c r="D249" s="351"/>
      <c r="E249" s="351"/>
      <c r="F249" s="351"/>
      <c r="G249" s="351"/>
    </row>
    <row r="250" spans="1:7" x14ac:dyDescent="0.3">
      <c r="A250" s="347" t="s">
        <v>2008</v>
      </c>
      <c r="B250" s="347" t="s">
        <v>697</v>
      </c>
      <c r="C250" s="351"/>
      <c r="D250" s="351"/>
      <c r="E250" s="351"/>
      <c r="F250" s="351"/>
      <c r="G250" s="351"/>
    </row>
    <row r="251" spans="1:7" x14ac:dyDescent="0.3">
      <c r="A251" s="347" t="s">
        <v>2009</v>
      </c>
      <c r="B251" s="347" t="s">
        <v>55</v>
      </c>
      <c r="C251" s="351"/>
      <c r="D251" s="351"/>
      <c r="E251" s="351"/>
      <c r="F251" s="351"/>
      <c r="G251" s="351"/>
    </row>
    <row r="252" spans="1:7" x14ac:dyDescent="0.3">
      <c r="A252" s="347" t="s">
        <v>2010</v>
      </c>
      <c r="B252" s="347" t="s">
        <v>261</v>
      </c>
      <c r="C252" s="351"/>
      <c r="D252" s="351"/>
      <c r="E252" s="351"/>
      <c r="F252" s="351"/>
      <c r="G252" s="351"/>
    </row>
    <row r="253" spans="1:7" x14ac:dyDescent="0.3">
      <c r="A253" s="347" t="s">
        <v>2011</v>
      </c>
      <c r="B253" s="347" t="s">
        <v>1002</v>
      </c>
      <c r="C253" s="351"/>
      <c r="D253" s="351"/>
      <c r="E253" s="351"/>
      <c r="F253" s="351"/>
      <c r="G253" s="351"/>
    </row>
    <row r="254" spans="1:7" x14ac:dyDescent="0.3">
      <c r="A254" s="347" t="s">
        <v>2012</v>
      </c>
      <c r="B254" s="347" t="s">
        <v>713</v>
      </c>
      <c r="C254" s="351"/>
      <c r="D254" s="351"/>
      <c r="E254" s="351"/>
      <c r="F254" s="351"/>
      <c r="G254" s="351"/>
    </row>
    <row r="255" spans="1:7" x14ac:dyDescent="0.3">
      <c r="A255" s="347" t="s">
        <v>2013</v>
      </c>
      <c r="B255" s="347" t="s">
        <v>575</v>
      </c>
      <c r="C255" s="352"/>
      <c r="D255" s="352"/>
      <c r="E255" s="352"/>
      <c r="F255" s="352"/>
      <c r="G255" s="352"/>
    </row>
    <row r="256" spans="1:7" x14ac:dyDescent="0.3">
      <c r="A256" s="347" t="s">
        <v>1063</v>
      </c>
      <c r="B256" s="353"/>
      <c r="C256" s="351"/>
      <c r="D256" s="351"/>
      <c r="E256" s="351"/>
      <c r="F256" s="351"/>
      <c r="G256" s="351"/>
    </row>
    <row r="258" spans="1:7" x14ac:dyDescent="0.3">
      <c r="A258" s="347" t="s">
        <v>975</v>
      </c>
      <c r="B258" s="353"/>
      <c r="C258" s="351"/>
      <c r="D258" s="351"/>
      <c r="E258" s="351"/>
      <c r="F258" s="351"/>
      <c r="G258" s="351"/>
    </row>
    <row r="259" spans="1:7" x14ac:dyDescent="0.3">
      <c r="A259" s="347" t="s">
        <v>976</v>
      </c>
      <c r="B259" s="353"/>
      <c r="C259" s="352"/>
      <c r="D259" s="352"/>
      <c r="E259" s="352"/>
      <c r="F259" s="352"/>
      <c r="G259" s="352"/>
    </row>
    <row r="260" spans="1:7" x14ac:dyDescent="0.3">
      <c r="A260" s="347" t="s">
        <v>977</v>
      </c>
      <c r="B260" s="353"/>
      <c r="C260" s="351"/>
      <c r="D260" s="351"/>
      <c r="E260" s="351"/>
      <c r="F260" s="351"/>
      <c r="G260" s="351"/>
    </row>
    <row r="262" spans="1:7" x14ac:dyDescent="0.3">
      <c r="A262" s="347" t="s">
        <v>360</v>
      </c>
    </row>
    <row r="263" spans="1:7" x14ac:dyDescent="0.3">
      <c r="A263" s="347" t="s">
        <v>2014</v>
      </c>
      <c r="B263" s="347" t="s">
        <v>1065</v>
      </c>
      <c r="C263" s="351"/>
      <c r="D263" s="351"/>
      <c r="E263" s="351"/>
      <c r="F263" s="351"/>
      <c r="G263" s="351"/>
    </row>
    <row r="264" spans="1:7" x14ac:dyDescent="0.3">
      <c r="A264" s="347" t="s">
        <v>2015</v>
      </c>
      <c r="B264" s="347" t="s">
        <v>1067</v>
      </c>
      <c r="C264" s="351"/>
      <c r="D264" s="351"/>
      <c r="E264" s="351"/>
      <c r="F264" s="351"/>
      <c r="G264" s="351"/>
    </row>
    <row r="265" spans="1:7" x14ac:dyDescent="0.3">
      <c r="A265" s="347" t="s">
        <v>2016</v>
      </c>
      <c r="B265" s="347" t="s">
        <v>1069</v>
      </c>
      <c r="C265" s="351"/>
      <c r="D265" s="351"/>
      <c r="E265" s="351"/>
      <c r="F265" s="351"/>
      <c r="G265" s="351"/>
    </row>
    <row r="266" spans="1:7" x14ac:dyDescent="0.3">
      <c r="A266" s="347" t="s">
        <v>2017</v>
      </c>
      <c r="B266" s="347" t="s">
        <v>1071</v>
      </c>
      <c r="C266" s="351"/>
      <c r="D266" s="351"/>
      <c r="E266" s="351"/>
      <c r="F266" s="351"/>
      <c r="G266" s="351"/>
    </row>
    <row r="267" spans="1:7" x14ac:dyDescent="0.3">
      <c r="A267" s="347" t="s">
        <v>2018</v>
      </c>
      <c r="B267" s="347" t="s">
        <v>245</v>
      </c>
      <c r="C267" s="351"/>
      <c r="D267" s="351"/>
      <c r="E267" s="351"/>
      <c r="F267" s="351"/>
      <c r="G267" s="351"/>
    </row>
    <row r="268" spans="1:7" x14ac:dyDescent="0.3">
      <c r="A268" s="347" t="s">
        <v>2019</v>
      </c>
      <c r="B268" s="347" t="s">
        <v>1074</v>
      </c>
      <c r="C268" s="351"/>
      <c r="D268" s="351"/>
      <c r="E268" s="351"/>
      <c r="F268" s="351"/>
      <c r="G268" s="351"/>
    </row>
    <row r="269" spans="1:7" x14ac:dyDescent="0.3">
      <c r="A269" s="347" t="s">
        <v>2020</v>
      </c>
      <c r="B269" s="347" t="s">
        <v>1036</v>
      </c>
      <c r="C269" s="351"/>
      <c r="D269" s="351"/>
      <c r="E269" s="351"/>
      <c r="F269" s="351"/>
      <c r="G269" s="351"/>
    </row>
    <row r="270" spans="1:7" x14ac:dyDescent="0.3">
      <c r="A270" s="347" t="s">
        <v>2021</v>
      </c>
      <c r="B270" s="347" t="s">
        <v>1077</v>
      </c>
      <c r="C270" s="351"/>
      <c r="D270" s="351"/>
      <c r="E270" s="351"/>
      <c r="F270" s="351"/>
      <c r="G270" s="351"/>
    </row>
    <row r="271" spans="1:7" x14ac:dyDescent="0.3">
      <c r="A271" s="347" t="s">
        <v>2022</v>
      </c>
      <c r="B271" s="347" t="s">
        <v>255</v>
      </c>
      <c r="C271" s="351"/>
      <c r="D271" s="351"/>
      <c r="E271" s="351"/>
      <c r="F271" s="351"/>
      <c r="G271" s="351"/>
    </row>
    <row r="272" spans="1:7" x14ac:dyDescent="0.3">
      <c r="A272" s="347" t="s">
        <v>2023</v>
      </c>
      <c r="B272" s="347" t="s">
        <v>44</v>
      </c>
      <c r="C272" s="351"/>
      <c r="D272" s="351"/>
      <c r="E272" s="351"/>
      <c r="F272" s="351"/>
      <c r="G272" s="351"/>
    </row>
    <row r="273" spans="1:7" x14ac:dyDescent="0.3">
      <c r="A273" s="347" t="s">
        <v>2024</v>
      </c>
      <c r="B273" s="347" t="s">
        <v>687</v>
      </c>
      <c r="C273" s="351"/>
      <c r="D273" s="351"/>
      <c r="E273" s="351"/>
      <c r="F273" s="351"/>
      <c r="G273" s="351"/>
    </row>
    <row r="274" spans="1:7" x14ac:dyDescent="0.3">
      <c r="A274" s="347" t="s">
        <v>2025</v>
      </c>
      <c r="B274" s="347" t="s">
        <v>183</v>
      </c>
      <c r="C274" s="351"/>
      <c r="D274" s="351"/>
      <c r="E274" s="351"/>
      <c r="F274" s="351"/>
      <c r="G274" s="351"/>
    </row>
    <row r="275" spans="1:7" x14ac:dyDescent="0.3">
      <c r="A275" s="347" t="s">
        <v>2026</v>
      </c>
      <c r="B275" s="347" t="s">
        <v>55</v>
      </c>
      <c r="C275" s="351"/>
      <c r="D275" s="351"/>
      <c r="E275" s="351"/>
      <c r="F275" s="351"/>
      <c r="G275" s="351"/>
    </row>
    <row r="276" spans="1:7" x14ac:dyDescent="0.3">
      <c r="A276" s="347" t="s">
        <v>2027</v>
      </c>
      <c r="B276" s="347" t="s">
        <v>261</v>
      </c>
      <c r="C276" s="351"/>
      <c r="D276" s="351"/>
      <c r="E276" s="351"/>
      <c r="F276" s="351"/>
      <c r="G276" s="351"/>
    </row>
    <row r="277" spans="1:7" x14ac:dyDescent="0.3">
      <c r="A277" s="347" t="s">
        <v>2028</v>
      </c>
      <c r="B277" s="347" t="s">
        <v>330</v>
      </c>
      <c r="C277" s="351"/>
      <c r="D277" s="351"/>
      <c r="E277" s="351"/>
      <c r="F277" s="351"/>
      <c r="G277" s="351"/>
    </row>
    <row r="278" spans="1:7" x14ac:dyDescent="0.3">
      <c r="A278" s="347" t="s">
        <v>2029</v>
      </c>
      <c r="B278" s="347" t="s">
        <v>674</v>
      </c>
      <c r="C278" s="351"/>
      <c r="D278" s="351"/>
      <c r="E278" s="351"/>
      <c r="F278" s="351"/>
      <c r="G278" s="351"/>
    </row>
    <row r="279" spans="1:7" x14ac:dyDescent="0.3">
      <c r="A279" s="347" t="s">
        <v>2030</v>
      </c>
      <c r="B279" s="347" t="s">
        <v>575</v>
      </c>
      <c r="C279" s="351"/>
      <c r="D279" s="351"/>
      <c r="E279" s="351"/>
      <c r="F279" s="351"/>
      <c r="G279" s="351"/>
    </row>
    <row r="280" spans="1:7" x14ac:dyDescent="0.3">
      <c r="A280" s="347" t="s">
        <v>2031</v>
      </c>
      <c r="B280" s="347" t="s">
        <v>1087</v>
      </c>
      <c r="C280" s="351"/>
      <c r="D280" s="351"/>
      <c r="E280" s="351"/>
      <c r="F280" s="351"/>
      <c r="G280" s="351"/>
    </row>
    <row r="281" spans="1:7" x14ac:dyDescent="0.3">
      <c r="A281" s="347" t="s">
        <v>2032</v>
      </c>
      <c r="B281" s="347" t="s">
        <v>722</v>
      </c>
      <c r="C281" s="351"/>
      <c r="D281" s="351"/>
      <c r="E281" s="351"/>
      <c r="F281" s="351"/>
      <c r="G281" s="351"/>
    </row>
    <row r="282" spans="1:7" x14ac:dyDescent="0.3">
      <c r="A282" s="347" t="s">
        <v>2033</v>
      </c>
      <c r="B282" s="347" t="s">
        <v>646</v>
      </c>
      <c r="C282" s="352"/>
      <c r="D282" s="352"/>
      <c r="E282" s="352"/>
      <c r="F282" s="352"/>
      <c r="G282" s="352"/>
    </row>
    <row r="283" spans="1:7" x14ac:dyDescent="0.3">
      <c r="A283" s="347" t="s">
        <v>1091</v>
      </c>
      <c r="B283" s="353"/>
      <c r="C283" s="351"/>
      <c r="D283" s="351"/>
      <c r="E283" s="351"/>
      <c r="F283" s="351"/>
      <c r="G283" s="351"/>
    </row>
    <row r="285" spans="1:7" x14ac:dyDescent="0.3">
      <c r="A285" s="347" t="s">
        <v>975</v>
      </c>
      <c r="B285" s="353"/>
      <c r="C285" s="351"/>
      <c r="D285" s="351"/>
      <c r="E285" s="351"/>
      <c r="F285" s="351"/>
      <c r="G285" s="351"/>
    </row>
    <row r="286" spans="1:7" x14ac:dyDescent="0.3">
      <c r="A286" s="347" t="s">
        <v>976</v>
      </c>
      <c r="B286" s="353"/>
      <c r="C286" s="352"/>
      <c r="D286" s="352"/>
      <c r="E286" s="352"/>
      <c r="F286" s="352"/>
      <c r="G286" s="352"/>
    </row>
    <row r="287" spans="1:7" x14ac:dyDescent="0.3">
      <c r="A287" s="347" t="s">
        <v>977</v>
      </c>
      <c r="B287" s="353"/>
      <c r="C287" s="351"/>
      <c r="D287" s="351"/>
      <c r="E287" s="351"/>
      <c r="F287" s="351"/>
      <c r="G287" s="351"/>
    </row>
    <row r="289" spans="1:7" x14ac:dyDescent="0.3">
      <c r="A289" s="347" t="s">
        <v>1092</v>
      </c>
    </row>
    <row r="290" spans="1:7" x14ac:dyDescent="0.3">
      <c r="A290" s="347" t="s">
        <v>2034</v>
      </c>
      <c r="B290" s="347" t="s">
        <v>1094</v>
      </c>
      <c r="C290" s="351"/>
      <c r="D290" s="351"/>
      <c r="E290" s="351"/>
      <c r="F290" s="351"/>
      <c r="G290" s="351"/>
    </row>
    <row r="291" spans="1:7" x14ac:dyDescent="0.3">
      <c r="A291" s="347" t="s">
        <v>2035</v>
      </c>
      <c r="B291" s="347" t="s">
        <v>984</v>
      </c>
      <c r="C291" s="351"/>
      <c r="D291" s="351"/>
      <c r="E291" s="351"/>
      <c r="F291" s="351"/>
      <c r="G291" s="351"/>
    </row>
    <row r="292" spans="1:7" x14ac:dyDescent="0.3">
      <c r="A292" s="347" t="s">
        <v>2036</v>
      </c>
      <c r="B292" s="347" t="s">
        <v>1097</v>
      </c>
      <c r="C292" s="351"/>
      <c r="D292" s="351"/>
      <c r="E292" s="351"/>
      <c r="F292" s="351"/>
      <c r="G292" s="351"/>
    </row>
    <row r="293" spans="1:7" x14ac:dyDescent="0.3">
      <c r="A293" s="347" t="s">
        <v>2037</v>
      </c>
      <c r="B293" s="347" t="s">
        <v>722</v>
      </c>
      <c r="C293" s="352"/>
      <c r="D293" s="352"/>
      <c r="E293" s="352"/>
      <c r="F293" s="352"/>
      <c r="G293" s="352"/>
    </row>
    <row r="294" spans="1:7" x14ac:dyDescent="0.3">
      <c r="A294" s="347" t="s">
        <v>1099</v>
      </c>
      <c r="B294" s="353"/>
      <c r="C294" s="351"/>
      <c r="D294" s="351"/>
      <c r="E294" s="351"/>
      <c r="F294" s="351"/>
      <c r="G294" s="351"/>
    </row>
    <row r="296" spans="1:7" x14ac:dyDescent="0.3">
      <c r="A296" s="347" t="s">
        <v>975</v>
      </c>
      <c r="B296" s="353"/>
      <c r="C296" s="351"/>
      <c r="D296" s="351"/>
      <c r="E296" s="351"/>
      <c r="F296" s="351"/>
      <c r="G296" s="351"/>
    </row>
    <row r="297" spans="1:7" x14ac:dyDescent="0.3">
      <c r="A297" s="347" t="s">
        <v>976</v>
      </c>
      <c r="B297" s="353"/>
      <c r="C297" s="352"/>
      <c r="D297" s="352"/>
      <c r="E297" s="352"/>
      <c r="F297" s="352"/>
      <c r="G297" s="352"/>
    </row>
    <row r="298" spans="1:7" x14ac:dyDescent="0.3">
      <c r="A298" s="347" t="s">
        <v>977</v>
      </c>
      <c r="B298" s="353"/>
      <c r="C298" s="351"/>
      <c r="D298" s="351"/>
      <c r="E298" s="351"/>
      <c r="F298" s="351"/>
      <c r="G298" s="351"/>
    </row>
    <row r="300" spans="1:7" x14ac:dyDescent="0.3">
      <c r="A300" s="347" t="s">
        <v>1100</v>
      </c>
    </row>
    <row r="301" spans="1:7" x14ac:dyDescent="0.3">
      <c r="A301" s="347" t="s">
        <v>2038</v>
      </c>
      <c r="B301" s="347" t="s">
        <v>1102</v>
      </c>
      <c r="C301" s="351"/>
      <c r="D301" s="351"/>
      <c r="E301" s="351"/>
      <c r="F301" s="351"/>
      <c r="G301" s="351"/>
    </row>
    <row r="302" spans="1:7" x14ac:dyDescent="0.3">
      <c r="A302" s="347" t="s">
        <v>2039</v>
      </c>
      <c r="B302" s="347" t="s">
        <v>1104</v>
      </c>
      <c r="C302" s="352"/>
      <c r="D302" s="352"/>
      <c r="E302" s="352"/>
      <c r="F302" s="352"/>
      <c r="G302" s="352"/>
    </row>
    <row r="303" spans="1:7" x14ac:dyDescent="0.3">
      <c r="A303" s="347" t="s">
        <v>1105</v>
      </c>
      <c r="B303" s="353"/>
      <c r="C303" s="351"/>
      <c r="D303" s="351"/>
      <c r="E303" s="351"/>
      <c r="F303" s="351"/>
      <c r="G303" s="351"/>
    </row>
    <row r="305" spans="1:7" x14ac:dyDescent="0.3">
      <c r="A305" s="347" t="s">
        <v>975</v>
      </c>
      <c r="B305" s="353"/>
      <c r="C305" s="351"/>
      <c r="D305" s="351"/>
      <c r="E305" s="351"/>
      <c r="F305" s="351"/>
      <c r="G305" s="351"/>
    </row>
    <row r="306" spans="1:7" x14ac:dyDescent="0.3">
      <c r="A306" s="347" t="s">
        <v>976</v>
      </c>
      <c r="B306" s="353"/>
      <c r="C306" s="352"/>
      <c r="D306" s="352"/>
      <c r="E306" s="352"/>
      <c r="F306" s="352"/>
      <c r="G306" s="352"/>
    </row>
    <row r="307" spans="1:7" x14ac:dyDescent="0.3">
      <c r="A307" s="347" t="s">
        <v>977</v>
      </c>
      <c r="B307" s="353"/>
      <c r="C307" s="351"/>
      <c r="D307" s="351"/>
      <c r="E307" s="351"/>
      <c r="F307" s="351"/>
      <c r="G307" s="351"/>
    </row>
    <row r="309" spans="1:7" x14ac:dyDescent="0.3">
      <c r="A309" s="347" t="s">
        <v>361</v>
      </c>
    </row>
    <row r="310" spans="1:7" x14ac:dyDescent="0.3">
      <c r="A310" s="347" t="s">
        <v>2040</v>
      </c>
      <c r="B310" s="347" t="s">
        <v>1036</v>
      </c>
      <c r="C310" s="351"/>
      <c r="D310" s="351"/>
      <c r="E310" s="351"/>
      <c r="F310" s="351"/>
      <c r="G310" s="351"/>
    </row>
    <row r="311" spans="1:7" x14ac:dyDescent="0.3">
      <c r="A311" s="347" t="s">
        <v>2041</v>
      </c>
      <c r="B311" s="347" t="s">
        <v>1108</v>
      </c>
      <c r="C311" s="351"/>
      <c r="D311" s="351"/>
      <c r="E311" s="351"/>
      <c r="F311" s="351"/>
      <c r="G311" s="351"/>
    </row>
    <row r="312" spans="1:7" x14ac:dyDescent="0.3">
      <c r="A312" s="347" t="s">
        <v>2042</v>
      </c>
      <c r="B312" s="347" t="s">
        <v>1110</v>
      </c>
      <c r="C312" s="351"/>
      <c r="D312" s="351"/>
      <c r="E312" s="351"/>
      <c r="F312" s="351"/>
      <c r="G312" s="351"/>
    </row>
    <row r="313" spans="1:7" x14ac:dyDescent="0.3">
      <c r="A313" s="347" t="s">
        <v>2043</v>
      </c>
      <c r="B313" s="347" t="s">
        <v>247</v>
      </c>
      <c r="C313" s="351"/>
      <c r="D313" s="351"/>
      <c r="E313" s="351"/>
      <c r="F313" s="351"/>
      <c r="G313" s="351"/>
    </row>
    <row r="314" spans="1:7" x14ac:dyDescent="0.3">
      <c r="A314" s="347" t="s">
        <v>2044</v>
      </c>
      <c r="B314" s="347" t="s">
        <v>1113</v>
      </c>
      <c r="C314" s="351"/>
      <c r="D314" s="351"/>
      <c r="E314" s="351"/>
      <c r="F314" s="351"/>
      <c r="G314" s="351"/>
    </row>
    <row r="315" spans="1:7" x14ac:dyDescent="0.3">
      <c r="A315" s="347" t="s">
        <v>2045</v>
      </c>
      <c r="B315" s="347" t="s">
        <v>1115</v>
      </c>
      <c r="C315" s="352"/>
      <c r="D315" s="352"/>
      <c r="E315" s="352"/>
      <c r="F315" s="352"/>
      <c r="G315" s="352"/>
    </row>
    <row r="316" spans="1:7" x14ac:dyDescent="0.3">
      <c r="A316" s="347" t="s">
        <v>1117</v>
      </c>
      <c r="B316" s="353"/>
      <c r="C316" s="351"/>
      <c r="D316" s="351"/>
      <c r="E316" s="351"/>
      <c r="F316" s="351"/>
      <c r="G316" s="351"/>
    </row>
    <row r="318" spans="1:7" x14ac:dyDescent="0.3">
      <c r="A318" s="347" t="s">
        <v>975</v>
      </c>
      <c r="B318" s="353"/>
      <c r="C318" s="351"/>
      <c r="D318" s="351"/>
      <c r="E318" s="351"/>
      <c r="F318" s="351"/>
      <c r="G318" s="351"/>
    </row>
    <row r="319" spans="1:7" x14ac:dyDescent="0.3">
      <c r="A319" s="347" t="s">
        <v>976</v>
      </c>
      <c r="B319" s="353"/>
      <c r="C319" s="352"/>
      <c r="D319" s="352"/>
      <c r="E319" s="352"/>
      <c r="F319" s="352"/>
      <c r="G319" s="352"/>
    </row>
    <row r="320" spans="1:7" x14ac:dyDescent="0.3">
      <c r="A320" s="347" t="s">
        <v>977</v>
      </c>
      <c r="B320" s="353"/>
      <c r="C320" s="351"/>
      <c r="D320" s="351"/>
      <c r="E320" s="351"/>
      <c r="F320" s="351"/>
      <c r="G320" s="351"/>
    </row>
    <row r="322" spans="1:7" x14ac:dyDescent="0.3">
      <c r="A322" s="347" t="s">
        <v>363</v>
      </c>
    </row>
    <row r="323" spans="1:7" x14ac:dyDescent="0.3">
      <c r="A323" s="347" t="s">
        <v>2046</v>
      </c>
      <c r="B323" s="347" t="s">
        <v>489</v>
      </c>
      <c r="C323" s="351"/>
      <c r="D323" s="351"/>
      <c r="E323" s="351"/>
      <c r="F323" s="351"/>
      <c r="G323" s="351"/>
    </row>
    <row r="324" spans="1:7" x14ac:dyDescent="0.3">
      <c r="A324" s="347" t="s">
        <v>2047</v>
      </c>
      <c r="B324" s="347" t="s">
        <v>1120</v>
      </c>
      <c r="C324" s="351"/>
      <c r="D324" s="351"/>
      <c r="E324" s="351"/>
      <c r="F324" s="351"/>
      <c r="G324" s="351"/>
    </row>
    <row r="325" spans="1:7" x14ac:dyDescent="0.3">
      <c r="A325" s="347" t="s">
        <v>2048</v>
      </c>
      <c r="B325" s="347" t="s">
        <v>1122</v>
      </c>
      <c r="C325" s="351"/>
      <c r="D325" s="351"/>
      <c r="E325" s="351"/>
      <c r="F325" s="351"/>
      <c r="G325" s="351"/>
    </row>
    <row r="326" spans="1:7" x14ac:dyDescent="0.3">
      <c r="A326" s="347" t="s">
        <v>2049</v>
      </c>
      <c r="B326" s="347" t="s">
        <v>1124</v>
      </c>
      <c r="C326" s="351"/>
      <c r="D326" s="351"/>
      <c r="E326" s="351"/>
      <c r="F326" s="351"/>
      <c r="G326" s="351"/>
    </row>
    <row r="327" spans="1:7" x14ac:dyDescent="0.3">
      <c r="A327" s="347" t="s">
        <v>2050</v>
      </c>
      <c r="B327" s="347" t="s">
        <v>1126</v>
      </c>
      <c r="C327" s="351"/>
      <c r="D327" s="351"/>
      <c r="E327" s="351"/>
      <c r="F327" s="351"/>
      <c r="G327" s="351"/>
    </row>
    <row r="328" spans="1:7" x14ac:dyDescent="0.3">
      <c r="A328" s="347" t="s">
        <v>2051</v>
      </c>
      <c r="B328" s="347" t="s">
        <v>1128</v>
      </c>
      <c r="C328" s="351"/>
      <c r="D328" s="351"/>
      <c r="E328" s="351"/>
      <c r="F328" s="351"/>
      <c r="G328" s="351"/>
    </row>
    <row r="329" spans="1:7" x14ac:dyDescent="0.3">
      <c r="A329" s="347" t="s">
        <v>2052</v>
      </c>
      <c r="B329" s="347" t="s">
        <v>1130</v>
      </c>
      <c r="C329" s="351"/>
      <c r="D329" s="351"/>
      <c r="E329" s="351"/>
      <c r="F329" s="351"/>
      <c r="G329" s="351"/>
    </row>
    <row r="330" spans="1:7" x14ac:dyDescent="0.3">
      <c r="A330" s="347" t="s">
        <v>2053</v>
      </c>
      <c r="B330" s="347" t="s">
        <v>1132</v>
      </c>
      <c r="C330" s="351"/>
      <c r="D330" s="351"/>
      <c r="E330" s="351"/>
      <c r="F330" s="351"/>
      <c r="G330" s="351"/>
    </row>
    <row r="331" spans="1:7" x14ac:dyDescent="0.3">
      <c r="A331" s="347" t="s">
        <v>2054</v>
      </c>
      <c r="B331" s="347" t="s">
        <v>245</v>
      </c>
      <c r="C331" s="351"/>
      <c r="D331" s="351"/>
      <c r="E331" s="351"/>
      <c r="F331" s="351"/>
      <c r="G331" s="351"/>
    </row>
    <row r="332" spans="1:7" x14ac:dyDescent="0.3">
      <c r="A332" s="347" t="s">
        <v>2055</v>
      </c>
      <c r="B332" s="347" t="s">
        <v>44</v>
      </c>
      <c r="C332" s="351"/>
      <c r="D332" s="351"/>
      <c r="E332" s="351"/>
      <c r="F332" s="351"/>
      <c r="G332" s="351"/>
    </row>
    <row r="333" spans="1:7" x14ac:dyDescent="0.3">
      <c r="A333" s="347" t="s">
        <v>2056</v>
      </c>
      <c r="B333" s="347" t="s">
        <v>1137</v>
      </c>
      <c r="C333" s="351"/>
      <c r="D333" s="351"/>
      <c r="E333" s="351"/>
      <c r="F333" s="351"/>
      <c r="G333" s="351"/>
    </row>
    <row r="334" spans="1:7" x14ac:dyDescent="0.3">
      <c r="A334" s="347" t="s">
        <v>2057</v>
      </c>
      <c r="B334" s="347" t="s">
        <v>1139</v>
      </c>
      <c r="C334" s="351"/>
      <c r="D334" s="351"/>
      <c r="E334" s="351"/>
      <c r="F334" s="351"/>
      <c r="G334" s="351"/>
    </row>
    <row r="335" spans="1:7" x14ac:dyDescent="0.3">
      <c r="A335" s="347" t="s">
        <v>2058</v>
      </c>
      <c r="B335" s="347" t="s">
        <v>1141</v>
      </c>
      <c r="C335" s="351"/>
      <c r="D335" s="351"/>
      <c r="E335" s="351"/>
      <c r="F335" s="351"/>
      <c r="G335" s="351"/>
    </row>
    <row r="336" spans="1:7" x14ac:dyDescent="0.3">
      <c r="A336" s="347" t="s">
        <v>2059</v>
      </c>
      <c r="B336" s="347" t="s">
        <v>1143</v>
      </c>
      <c r="C336" s="352"/>
      <c r="D336" s="352"/>
      <c r="E336" s="352"/>
      <c r="F336" s="352"/>
      <c r="G336" s="352"/>
    </row>
    <row r="337" spans="1:7" x14ac:dyDescent="0.3">
      <c r="A337" s="347" t="s">
        <v>1145</v>
      </c>
      <c r="B337" s="353"/>
      <c r="C337" s="351"/>
      <c r="D337" s="351"/>
      <c r="E337" s="351"/>
      <c r="F337" s="351"/>
      <c r="G337" s="351"/>
    </row>
    <row r="339" spans="1:7" x14ac:dyDescent="0.3">
      <c r="A339" s="347" t="s">
        <v>975</v>
      </c>
      <c r="B339" s="353"/>
      <c r="C339" s="351"/>
      <c r="D339" s="351"/>
      <c r="E339" s="351"/>
      <c r="F339" s="351"/>
      <c r="G339" s="351"/>
    </row>
    <row r="340" spans="1:7" x14ac:dyDescent="0.3">
      <c r="A340" s="347" t="s">
        <v>976</v>
      </c>
      <c r="B340" s="353"/>
      <c r="C340" s="352"/>
      <c r="D340" s="352"/>
      <c r="E340" s="352"/>
      <c r="F340" s="352"/>
      <c r="G340" s="352"/>
    </row>
    <row r="341" spans="1:7" x14ac:dyDescent="0.3">
      <c r="A341" s="347" t="s">
        <v>977</v>
      </c>
      <c r="B341" s="353"/>
      <c r="C341" s="351"/>
      <c r="D341" s="351"/>
      <c r="E341" s="351"/>
      <c r="F341" s="351"/>
      <c r="G341" s="351"/>
    </row>
    <row r="343" spans="1:7" x14ac:dyDescent="0.3">
      <c r="A343" s="347" t="s">
        <v>366</v>
      </c>
    </row>
    <row r="344" spans="1:7" x14ac:dyDescent="0.3">
      <c r="A344" s="347" t="s">
        <v>2060</v>
      </c>
      <c r="B344" s="347" t="s">
        <v>43</v>
      </c>
      <c r="C344" s="351"/>
      <c r="D344" s="351"/>
      <c r="E344" s="351"/>
      <c r="F344" s="351"/>
      <c r="G344" s="351"/>
    </row>
    <row r="345" spans="1:7" x14ac:dyDescent="0.3">
      <c r="A345" s="347" t="s">
        <v>2061</v>
      </c>
      <c r="B345" s="347" t="s">
        <v>1148</v>
      </c>
      <c r="C345" s="351"/>
      <c r="D345" s="351"/>
      <c r="E345" s="351"/>
      <c r="F345" s="351"/>
      <c r="G345" s="351"/>
    </row>
    <row r="346" spans="1:7" x14ac:dyDescent="0.3">
      <c r="A346" s="347" t="s">
        <v>2062</v>
      </c>
      <c r="B346" s="347" t="s">
        <v>1150</v>
      </c>
      <c r="C346" s="351"/>
      <c r="D346" s="351"/>
      <c r="E346" s="351"/>
      <c r="F346" s="351"/>
      <c r="G346" s="351"/>
    </row>
    <row r="347" spans="1:7" x14ac:dyDescent="0.3">
      <c r="A347" s="347" t="s">
        <v>2063</v>
      </c>
      <c r="B347" s="347" t="s">
        <v>1152</v>
      </c>
      <c r="C347" s="352"/>
      <c r="D347" s="352"/>
      <c r="E347" s="352"/>
      <c r="F347" s="352"/>
      <c r="G347" s="352"/>
    </row>
    <row r="348" spans="1:7" x14ac:dyDescent="0.3">
      <c r="A348" s="347" t="s">
        <v>1153</v>
      </c>
      <c r="B348" s="353"/>
      <c r="C348" s="351"/>
      <c r="D348" s="351"/>
      <c r="E348" s="351"/>
      <c r="F348" s="351"/>
      <c r="G348" s="351"/>
    </row>
    <row r="350" spans="1:7" x14ac:dyDescent="0.3">
      <c r="A350" s="347" t="s">
        <v>975</v>
      </c>
      <c r="B350" s="353"/>
      <c r="C350" s="351"/>
      <c r="D350" s="351"/>
      <c r="E350" s="351"/>
      <c r="F350" s="351"/>
      <c r="G350" s="351"/>
    </row>
    <row r="351" spans="1:7" x14ac:dyDescent="0.3">
      <c r="A351" s="347" t="s">
        <v>976</v>
      </c>
      <c r="B351" s="353"/>
      <c r="C351" s="352"/>
      <c r="D351" s="352"/>
      <c r="E351" s="352"/>
      <c r="F351" s="352"/>
      <c r="G351" s="352"/>
    </row>
    <row r="352" spans="1:7" x14ac:dyDescent="0.3">
      <c r="A352" s="347" t="s">
        <v>977</v>
      </c>
      <c r="B352" s="353"/>
      <c r="C352" s="351"/>
      <c r="D352" s="351"/>
      <c r="E352" s="351"/>
      <c r="F352" s="351"/>
      <c r="G352" s="351"/>
    </row>
    <row r="354" spans="1:7" x14ac:dyDescent="0.3">
      <c r="A354" s="347" t="s">
        <v>369</v>
      </c>
    </row>
    <row r="355" spans="1:7" x14ac:dyDescent="0.3">
      <c r="A355" s="347" t="s">
        <v>2064</v>
      </c>
      <c r="B355" s="347" t="s">
        <v>1155</v>
      </c>
      <c r="C355" s="351"/>
      <c r="D355" s="351"/>
      <c r="E355" s="351"/>
      <c r="F355" s="351"/>
      <c r="G355" s="351"/>
    </row>
    <row r="356" spans="1:7" x14ac:dyDescent="0.3">
      <c r="A356" s="347" t="s">
        <v>2065</v>
      </c>
      <c r="B356" s="347" t="s">
        <v>1157</v>
      </c>
      <c r="C356" s="351"/>
      <c r="D356" s="351"/>
      <c r="E356" s="351"/>
      <c r="F356" s="351"/>
      <c r="G356" s="351"/>
    </row>
    <row r="357" spans="1:7" x14ac:dyDescent="0.3">
      <c r="A357" s="347" t="s">
        <v>2066</v>
      </c>
      <c r="B357" s="347" t="s">
        <v>1159</v>
      </c>
      <c r="C357" s="351"/>
      <c r="D357" s="351"/>
      <c r="E357" s="351"/>
      <c r="F357" s="351"/>
      <c r="G357" s="351"/>
    </row>
    <row r="358" spans="1:7" x14ac:dyDescent="0.3">
      <c r="A358" s="347" t="s">
        <v>2067</v>
      </c>
      <c r="B358" s="347" t="s">
        <v>1161</v>
      </c>
      <c r="C358" s="351"/>
      <c r="D358" s="351"/>
      <c r="E358" s="351"/>
      <c r="F358" s="351"/>
      <c r="G358" s="351"/>
    </row>
    <row r="359" spans="1:7" x14ac:dyDescent="0.3">
      <c r="A359" s="347" t="s">
        <v>2068</v>
      </c>
      <c r="B359" s="347" t="s">
        <v>1163</v>
      </c>
      <c r="C359" s="351"/>
      <c r="D359" s="351"/>
      <c r="E359" s="351"/>
      <c r="F359" s="351"/>
      <c r="G359" s="351"/>
    </row>
    <row r="360" spans="1:7" x14ac:dyDescent="0.3">
      <c r="A360" s="347" t="s">
        <v>2069</v>
      </c>
      <c r="B360" s="347" t="s">
        <v>1165</v>
      </c>
      <c r="C360" s="351"/>
      <c r="D360" s="351"/>
      <c r="E360" s="351"/>
      <c r="F360" s="351"/>
      <c r="G360" s="351"/>
    </row>
    <row r="361" spans="1:7" x14ac:dyDescent="0.3">
      <c r="A361" s="347" t="s">
        <v>2070</v>
      </c>
      <c r="B361" s="347" t="s">
        <v>1167</v>
      </c>
      <c r="C361" s="351"/>
      <c r="D361" s="351"/>
      <c r="E361" s="351"/>
      <c r="F361" s="351"/>
      <c r="G361" s="351"/>
    </row>
    <row r="362" spans="1:7" x14ac:dyDescent="0.3">
      <c r="A362" s="347" t="s">
        <v>2071</v>
      </c>
      <c r="B362" s="347" t="s">
        <v>1169</v>
      </c>
      <c r="C362" s="351"/>
      <c r="D362" s="351"/>
      <c r="E362" s="351"/>
      <c r="F362" s="351"/>
      <c r="G362" s="351"/>
    </row>
    <row r="363" spans="1:7" x14ac:dyDescent="0.3">
      <c r="A363" s="347" t="s">
        <v>2072</v>
      </c>
      <c r="B363" s="347" t="s">
        <v>1171</v>
      </c>
      <c r="C363" s="351"/>
      <c r="D363" s="351"/>
      <c r="E363" s="351"/>
      <c r="F363" s="351"/>
      <c r="G363" s="351"/>
    </row>
    <row r="364" spans="1:7" x14ac:dyDescent="0.3">
      <c r="A364" s="347" t="s">
        <v>2073</v>
      </c>
      <c r="B364" s="347" t="s">
        <v>1173</v>
      </c>
      <c r="C364" s="351"/>
      <c r="D364" s="351"/>
      <c r="E364" s="351"/>
      <c r="F364" s="351"/>
      <c r="G364" s="351"/>
    </row>
    <row r="365" spans="1:7" x14ac:dyDescent="0.3">
      <c r="A365" s="347" t="s">
        <v>2074</v>
      </c>
      <c r="B365" s="347" t="s">
        <v>1175</v>
      </c>
      <c r="C365" s="351"/>
      <c r="D365" s="351"/>
      <c r="E365" s="351"/>
      <c r="F365" s="351"/>
      <c r="G365" s="351"/>
    </row>
    <row r="366" spans="1:7" x14ac:dyDescent="0.3">
      <c r="A366" s="347" t="s">
        <v>2075</v>
      </c>
      <c r="B366" s="347" t="s">
        <v>1177</v>
      </c>
      <c r="C366" s="351"/>
      <c r="D366" s="351"/>
      <c r="E366" s="351"/>
      <c r="F366" s="351"/>
      <c r="G366" s="351"/>
    </row>
    <row r="367" spans="1:7" x14ac:dyDescent="0.3">
      <c r="A367" s="347" t="s">
        <v>2076</v>
      </c>
      <c r="B367" s="347" t="s">
        <v>1179</v>
      </c>
      <c r="C367" s="351"/>
      <c r="D367" s="351"/>
      <c r="E367" s="351"/>
      <c r="F367" s="351"/>
      <c r="G367" s="351"/>
    </row>
    <row r="368" spans="1:7" x14ac:dyDescent="0.3">
      <c r="A368" s="347" t="s">
        <v>2077</v>
      </c>
      <c r="B368" s="347" t="s">
        <v>1181</v>
      </c>
      <c r="C368" s="351"/>
      <c r="D368" s="351"/>
      <c r="E368" s="351"/>
      <c r="F368" s="351"/>
      <c r="G368" s="351"/>
    </row>
    <row r="369" spans="1:7" x14ac:dyDescent="0.3">
      <c r="A369" s="347" t="s">
        <v>2078</v>
      </c>
      <c r="B369" s="347" t="s">
        <v>1183</v>
      </c>
      <c r="C369" s="351"/>
      <c r="D369" s="351"/>
      <c r="E369" s="351"/>
      <c r="F369" s="351"/>
      <c r="G369" s="351"/>
    </row>
    <row r="370" spans="1:7" x14ac:dyDescent="0.3">
      <c r="A370" s="347" t="s">
        <v>2079</v>
      </c>
      <c r="B370" s="347" t="s">
        <v>1185</v>
      </c>
      <c r="C370" s="351"/>
      <c r="D370" s="351"/>
      <c r="E370" s="351"/>
      <c r="F370" s="351"/>
      <c r="G370" s="351"/>
    </row>
    <row r="371" spans="1:7" x14ac:dyDescent="0.3">
      <c r="A371" s="347" t="s">
        <v>2080</v>
      </c>
      <c r="B371" s="347" t="s">
        <v>1187</v>
      </c>
      <c r="C371" s="351"/>
      <c r="D371" s="351"/>
      <c r="E371" s="351"/>
      <c r="F371" s="351"/>
      <c r="G371" s="351"/>
    </row>
    <row r="372" spans="1:7" x14ac:dyDescent="0.3">
      <c r="A372" s="347" t="s">
        <v>2081</v>
      </c>
      <c r="B372" s="347" t="s">
        <v>1189</v>
      </c>
      <c r="C372" s="351"/>
      <c r="D372" s="351"/>
      <c r="E372" s="351"/>
      <c r="F372" s="351"/>
      <c r="G372" s="351"/>
    </row>
    <row r="373" spans="1:7" x14ac:dyDescent="0.3">
      <c r="A373" s="347" t="s">
        <v>2082</v>
      </c>
      <c r="B373" s="347" t="s">
        <v>1191</v>
      </c>
      <c r="C373" s="351"/>
      <c r="D373" s="351"/>
      <c r="E373" s="351"/>
      <c r="F373" s="351"/>
      <c r="G373" s="351"/>
    </row>
    <row r="374" spans="1:7" x14ac:dyDescent="0.3">
      <c r="A374" s="347" t="s">
        <v>2083</v>
      </c>
      <c r="B374" s="347" t="s">
        <v>1193</v>
      </c>
      <c r="C374" s="351"/>
      <c r="D374" s="351"/>
      <c r="E374" s="351"/>
      <c r="F374" s="351"/>
      <c r="G374" s="351"/>
    </row>
    <row r="375" spans="1:7" x14ac:dyDescent="0.3">
      <c r="A375" s="347" t="s">
        <v>2084</v>
      </c>
      <c r="B375" s="347" t="s">
        <v>1195</v>
      </c>
      <c r="C375" s="351"/>
      <c r="D375" s="351"/>
      <c r="E375" s="351"/>
      <c r="F375" s="351"/>
      <c r="G375" s="351"/>
    </row>
    <row r="376" spans="1:7" x14ac:dyDescent="0.3">
      <c r="A376" s="347" t="s">
        <v>2085</v>
      </c>
      <c r="B376" s="347" t="s">
        <v>1197</v>
      </c>
      <c r="C376" s="351"/>
      <c r="D376" s="351"/>
      <c r="E376" s="351"/>
      <c r="F376" s="351"/>
      <c r="G376" s="351"/>
    </row>
    <row r="377" spans="1:7" x14ac:dyDescent="0.3">
      <c r="A377" s="347" t="s">
        <v>2086</v>
      </c>
      <c r="B377" s="347" t="s">
        <v>1199</v>
      </c>
      <c r="C377" s="351"/>
      <c r="D377" s="351"/>
      <c r="E377" s="351"/>
      <c r="F377" s="351"/>
      <c r="G377" s="351"/>
    </row>
    <row r="378" spans="1:7" x14ac:dyDescent="0.3">
      <c r="A378" s="347" t="s">
        <v>2087</v>
      </c>
      <c r="B378" s="347" t="s">
        <v>1201</v>
      </c>
      <c r="C378" s="351"/>
      <c r="D378" s="351"/>
      <c r="E378" s="351"/>
      <c r="F378" s="351"/>
      <c r="G378" s="351"/>
    </row>
    <row r="379" spans="1:7" x14ac:dyDescent="0.3">
      <c r="A379" s="347" t="s">
        <v>2088</v>
      </c>
      <c r="B379" s="347" t="s">
        <v>1203</v>
      </c>
      <c r="C379" s="351"/>
      <c r="D379" s="351"/>
      <c r="E379" s="351"/>
      <c r="F379" s="351"/>
      <c r="G379" s="351"/>
    </row>
    <row r="380" spans="1:7" x14ac:dyDescent="0.3">
      <c r="A380" s="347" t="s">
        <v>2089</v>
      </c>
      <c r="B380" s="347" t="s">
        <v>1205</v>
      </c>
      <c r="C380" s="351"/>
      <c r="D380" s="351"/>
      <c r="E380" s="351"/>
      <c r="F380" s="351"/>
      <c r="G380" s="351"/>
    </row>
    <row r="381" spans="1:7" x14ac:dyDescent="0.3">
      <c r="A381" s="347" t="s">
        <v>2090</v>
      </c>
      <c r="B381" s="347" t="s">
        <v>44</v>
      </c>
      <c r="C381" s="351"/>
      <c r="D381" s="351"/>
      <c r="E381" s="351"/>
      <c r="F381" s="351"/>
      <c r="G381" s="351"/>
    </row>
    <row r="382" spans="1:7" x14ac:dyDescent="0.3">
      <c r="A382" s="347" t="s">
        <v>2091</v>
      </c>
      <c r="B382" s="347" t="s">
        <v>244</v>
      </c>
      <c r="C382" s="351"/>
      <c r="D382" s="351"/>
      <c r="E382" s="351"/>
      <c r="F382" s="351"/>
      <c r="G382" s="351"/>
    </row>
    <row r="383" spans="1:7" x14ac:dyDescent="0.3">
      <c r="A383" s="347" t="s">
        <v>2092</v>
      </c>
      <c r="B383" s="347" t="s">
        <v>1209</v>
      </c>
      <c r="C383" s="351"/>
      <c r="D383" s="351"/>
      <c r="E383" s="351"/>
      <c r="F383" s="351"/>
      <c r="G383" s="351"/>
    </row>
    <row r="384" spans="1:7" x14ac:dyDescent="0.3">
      <c r="A384" s="347" t="s">
        <v>2093</v>
      </c>
      <c r="B384" s="347" t="s">
        <v>51</v>
      </c>
      <c r="C384" s="351"/>
      <c r="D384" s="351"/>
      <c r="E384" s="351"/>
      <c r="F384" s="351"/>
      <c r="G384" s="351"/>
    </row>
    <row r="385" spans="1:7" x14ac:dyDescent="0.3">
      <c r="A385" s="347" t="s">
        <v>2094</v>
      </c>
      <c r="B385" s="347" t="s">
        <v>181</v>
      </c>
      <c r="C385" s="351"/>
      <c r="D385" s="351"/>
      <c r="E385" s="351"/>
      <c r="F385" s="351"/>
      <c r="G385" s="351"/>
    </row>
    <row r="386" spans="1:7" x14ac:dyDescent="0.3">
      <c r="A386" s="347" t="s">
        <v>2095</v>
      </c>
      <c r="B386" s="347" t="s">
        <v>580</v>
      </c>
      <c r="C386" s="351"/>
      <c r="D386" s="351"/>
      <c r="E386" s="351"/>
      <c r="F386" s="351"/>
      <c r="G386" s="351"/>
    </row>
    <row r="387" spans="1:7" x14ac:dyDescent="0.3">
      <c r="A387" s="347" t="s">
        <v>2096</v>
      </c>
      <c r="B387" s="347" t="s">
        <v>259</v>
      </c>
      <c r="C387" s="351"/>
      <c r="D387" s="351"/>
      <c r="E387" s="351"/>
      <c r="F387" s="351"/>
      <c r="G387" s="351"/>
    </row>
    <row r="388" spans="1:7" x14ac:dyDescent="0.3">
      <c r="A388" s="347" t="s">
        <v>2097</v>
      </c>
      <c r="B388" s="347" t="s">
        <v>53</v>
      </c>
      <c r="C388" s="351"/>
      <c r="D388" s="351"/>
      <c r="E388" s="351"/>
      <c r="F388" s="351"/>
      <c r="G388" s="351"/>
    </row>
    <row r="389" spans="1:7" x14ac:dyDescent="0.3">
      <c r="A389" s="347" t="s">
        <v>2098</v>
      </c>
      <c r="B389" s="347" t="s">
        <v>257</v>
      </c>
      <c r="C389" s="351"/>
      <c r="D389" s="351"/>
      <c r="E389" s="351"/>
      <c r="F389" s="351"/>
      <c r="G389" s="351"/>
    </row>
    <row r="390" spans="1:7" x14ac:dyDescent="0.3">
      <c r="A390" s="347" t="s">
        <v>2099</v>
      </c>
      <c r="B390" s="347" t="s">
        <v>588</v>
      </c>
      <c r="C390" s="351"/>
      <c r="D390" s="351"/>
      <c r="E390" s="351"/>
      <c r="F390" s="351"/>
      <c r="G390" s="351"/>
    </row>
    <row r="391" spans="1:7" x14ac:dyDescent="0.3">
      <c r="A391" s="347" t="s">
        <v>2100</v>
      </c>
      <c r="B391" s="347" t="s">
        <v>812</v>
      </c>
      <c r="C391" s="351"/>
      <c r="D391" s="351"/>
      <c r="E391" s="351"/>
      <c r="F391" s="351"/>
      <c r="G391" s="351"/>
    </row>
    <row r="392" spans="1:7" x14ac:dyDescent="0.3">
      <c r="A392" s="347" t="s">
        <v>2101</v>
      </c>
      <c r="B392" s="347" t="s">
        <v>592</v>
      </c>
      <c r="C392" s="351"/>
      <c r="D392" s="351"/>
      <c r="E392" s="351"/>
      <c r="F392" s="351"/>
      <c r="G392" s="351"/>
    </row>
    <row r="393" spans="1:7" x14ac:dyDescent="0.3">
      <c r="A393" s="347" t="s">
        <v>2102</v>
      </c>
      <c r="B393" s="347" t="s">
        <v>616</v>
      </c>
      <c r="C393" s="351"/>
      <c r="D393" s="351"/>
      <c r="E393" s="351"/>
      <c r="F393" s="351"/>
      <c r="G393" s="351"/>
    </row>
    <row r="394" spans="1:7" x14ac:dyDescent="0.3">
      <c r="A394" s="347" t="s">
        <v>2103</v>
      </c>
      <c r="B394" s="347" t="s">
        <v>1249</v>
      </c>
      <c r="C394" s="351"/>
      <c r="D394" s="351"/>
      <c r="E394" s="351"/>
      <c r="F394" s="351"/>
      <c r="G394" s="351"/>
    </row>
    <row r="395" spans="1:7" x14ac:dyDescent="0.3">
      <c r="A395" s="347" t="s">
        <v>2104</v>
      </c>
      <c r="B395" s="347" t="s">
        <v>1283</v>
      </c>
      <c r="C395" s="351"/>
      <c r="D395" s="351"/>
      <c r="E395" s="351"/>
      <c r="F395" s="351"/>
      <c r="G395" s="351"/>
    </row>
    <row r="396" spans="1:7" x14ac:dyDescent="0.3">
      <c r="A396" s="347" t="s">
        <v>2105</v>
      </c>
      <c r="B396" s="347" t="s">
        <v>1272</v>
      </c>
      <c r="C396" s="351"/>
      <c r="D396" s="351"/>
      <c r="E396" s="351"/>
      <c r="F396" s="351"/>
      <c r="G396" s="351"/>
    </row>
    <row r="397" spans="1:7" x14ac:dyDescent="0.3">
      <c r="A397" s="347" t="s">
        <v>2106</v>
      </c>
      <c r="B397" s="347" t="s">
        <v>1233</v>
      </c>
      <c r="C397" s="351"/>
      <c r="D397" s="351"/>
      <c r="E397" s="351"/>
      <c r="F397" s="351"/>
      <c r="G397" s="351"/>
    </row>
    <row r="398" spans="1:7" x14ac:dyDescent="0.3">
      <c r="A398" s="347" t="s">
        <v>2107</v>
      </c>
      <c r="B398" s="347" t="s">
        <v>1242</v>
      </c>
      <c r="C398" s="351"/>
      <c r="D398" s="351"/>
      <c r="E398" s="351"/>
      <c r="F398" s="351"/>
      <c r="G398" s="351"/>
    </row>
    <row r="399" spans="1:7" x14ac:dyDescent="0.3">
      <c r="A399" s="347" t="s">
        <v>2108</v>
      </c>
      <c r="B399" s="347" t="s">
        <v>1227</v>
      </c>
      <c r="C399" s="351"/>
      <c r="D399" s="351"/>
      <c r="E399" s="351"/>
      <c r="F399" s="351"/>
      <c r="G399" s="351"/>
    </row>
    <row r="400" spans="1:7" x14ac:dyDescent="0.3">
      <c r="A400" s="347" t="s">
        <v>2109</v>
      </c>
      <c r="B400" s="347" t="s">
        <v>1266</v>
      </c>
      <c r="C400" s="351"/>
      <c r="D400" s="351"/>
      <c r="E400" s="351"/>
      <c r="F400" s="351"/>
      <c r="G400" s="351"/>
    </row>
    <row r="401" spans="1:7" x14ac:dyDescent="0.3">
      <c r="A401" s="347" t="s">
        <v>2110</v>
      </c>
      <c r="B401" s="347" t="s">
        <v>1244</v>
      </c>
      <c r="C401" s="351"/>
      <c r="D401" s="351"/>
      <c r="E401" s="351"/>
      <c r="F401" s="351"/>
      <c r="G401" s="351"/>
    </row>
    <row r="402" spans="1:7" x14ac:dyDescent="0.3">
      <c r="A402" s="347" t="s">
        <v>2111</v>
      </c>
      <c r="B402" s="347" t="s">
        <v>1246</v>
      </c>
      <c r="C402" s="351"/>
      <c r="D402" s="351"/>
      <c r="E402" s="351"/>
      <c r="F402" s="351"/>
      <c r="G402" s="351"/>
    </row>
    <row r="403" spans="1:7" x14ac:dyDescent="0.3">
      <c r="A403" s="347" t="s">
        <v>2112</v>
      </c>
      <c r="B403" s="347" t="s">
        <v>1256</v>
      </c>
      <c r="C403" s="351"/>
      <c r="D403" s="351"/>
      <c r="E403" s="351"/>
      <c r="F403" s="351"/>
      <c r="G403" s="351"/>
    </row>
    <row r="404" spans="1:7" x14ac:dyDescent="0.3">
      <c r="A404" s="347" t="s">
        <v>2113</v>
      </c>
      <c r="B404" s="347" t="s">
        <v>44</v>
      </c>
      <c r="C404" s="351"/>
      <c r="D404" s="351"/>
      <c r="E404" s="351"/>
      <c r="F404" s="351"/>
      <c r="G404" s="351"/>
    </row>
    <row r="405" spans="1:7" x14ac:dyDescent="0.3">
      <c r="A405" s="347" t="s">
        <v>2114</v>
      </c>
      <c r="B405" s="347" t="s">
        <v>183</v>
      </c>
      <c r="C405" s="351"/>
      <c r="D405" s="351"/>
      <c r="E405" s="351"/>
      <c r="F405" s="351"/>
      <c r="G405" s="351"/>
    </row>
    <row r="406" spans="1:7" x14ac:dyDescent="0.3">
      <c r="A406" s="347" t="s">
        <v>2115</v>
      </c>
      <c r="B406" s="347" t="s">
        <v>1221</v>
      </c>
      <c r="C406" s="351"/>
      <c r="D406" s="351"/>
      <c r="E406" s="351"/>
      <c r="F406" s="351"/>
      <c r="G406" s="351"/>
    </row>
    <row r="407" spans="1:7" x14ac:dyDescent="0.3">
      <c r="A407" s="347" t="s">
        <v>2116</v>
      </c>
      <c r="B407" s="347" t="s">
        <v>55</v>
      </c>
      <c r="C407" s="351"/>
      <c r="D407" s="351"/>
      <c r="E407" s="351"/>
      <c r="F407" s="351"/>
      <c r="G407" s="351"/>
    </row>
    <row r="408" spans="1:7" x14ac:dyDescent="0.3">
      <c r="A408" s="347" t="s">
        <v>2117</v>
      </c>
      <c r="B408" s="347" t="s">
        <v>914</v>
      </c>
      <c r="C408" s="351"/>
      <c r="D408" s="351"/>
      <c r="E408" s="351"/>
      <c r="F408" s="351"/>
      <c r="G408" s="351"/>
    </row>
    <row r="409" spans="1:7" x14ac:dyDescent="0.3">
      <c r="A409" s="347" t="s">
        <v>2118</v>
      </c>
      <c r="B409" s="347" t="s">
        <v>713</v>
      </c>
      <c r="C409" s="351"/>
      <c r="D409" s="351"/>
      <c r="E409" s="351"/>
      <c r="F409" s="351"/>
      <c r="G409" s="351"/>
    </row>
    <row r="410" spans="1:7" x14ac:dyDescent="0.3">
      <c r="A410" s="347" t="s">
        <v>2119</v>
      </c>
      <c r="B410" s="347" t="s">
        <v>575</v>
      </c>
      <c r="C410" s="351"/>
      <c r="D410" s="351"/>
      <c r="E410" s="351"/>
      <c r="F410" s="351"/>
      <c r="G410" s="351"/>
    </row>
    <row r="411" spans="1:7" x14ac:dyDescent="0.3">
      <c r="A411" s="347" t="s">
        <v>2120</v>
      </c>
      <c r="B411" s="347" t="s">
        <v>252</v>
      </c>
      <c r="C411" s="352"/>
      <c r="D411" s="352"/>
      <c r="E411" s="352"/>
      <c r="F411" s="352"/>
      <c r="G411" s="352"/>
    </row>
    <row r="412" spans="1:7" x14ac:dyDescent="0.3">
      <c r="A412" s="347" t="s">
        <v>1284</v>
      </c>
      <c r="B412" s="353"/>
      <c r="C412" s="351"/>
      <c r="D412" s="351"/>
      <c r="E412" s="351"/>
      <c r="F412" s="351"/>
      <c r="G412" s="351"/>
    </row>
    <row r="414" spans="1:7" x14ac:dyDescent="0.3">
      <c r="A414" s="347" t="s">
        <v>975</v>
      </c>
      <c r="B414" s="353"/>
      <c r="C414" s="351"/>
      <c r="D414" s="351"/>
      <c r="E414" s="351"/>
      <c r="F414" s="351"/>
      <c r="G414" s="351"/>
    </row>
    <row r="415" spans="1:7" x14ac:dyDescent="0.3">
      <c r="A415" s="347" t="s">
        <v>976</v>
      </c>
      <c r="B415" s="353"/>
      <c r="C415" s="352"/>
      <c r="D415" s="352"/>
      <c r="E415" s="352"/>
      <c r="F415" s="352"/>
      <c r="G415" s="352"/>
    </row>
    <row r="416" spans="1:7" x14ac:dyDescent="0.3">
      <c r="A416" s="347" t="s">
        <v>977</v>
      </c>
      <c r="B416" s="353"/>
      <c r="C416" s="351"/>
      <c r="D416" s="351"/>
      <c r="E416" s="351"/>
      <c r="F416" s="351"/>
      <c r="G416" s="351"/>
    </row>
    <row r="418" spans="1:7" x14ac:dyDescent="0.3">
      <c r="A418" s="347" t="s">
        <v>372</v>
      </c>
    </row>
    <row r="419" spans="1:7" x14ac:dyDescent="0.3">
      <c r="A419" s="347" t="s">
        <v>2121</v>
      </c>
      <c r="B419" s="347" t="s">
        <v>43</v>
      </c>
      <c r="C419" s="351"/>
      <c r="D419" s="351"/>
      <c r="E419" s="351"/>
      <c r="F419" s="351"/>
      <c r="G419" s="351"/>
    </row>
    <row r="420" spans="1:7" x14ac:dyDescent="0.3">
      <c r="A420" s="347" t="s">
        <v>2122</v>
      </c>
      <c r="B420" s="347" t="s">
        <v>49</v>
      </c>
      <c r="C420" s="351"/>
      <c r="D420" s="351"/>
      <c r="E420" s="351"/>
      <c r="F420" s="351"/>
      <c r="G420" s="351"/>
    </row>
    <row r="421" spans="1:7" x14ac:dyDescent="0.3">
      <c r="A421" s="347" t="s">
        <v>2123</v>
      </c>
      <c r="B421" s="347" t="s">
        <v>1288</v>
      </c>
      <c r="C421" s="351"/>
      <c r="D421" s="351"/>
      <c r="E421" s="351"/>
      <c r="F421" s="351"/>
      <c r="G421" s="351"/>
    </row>
    <row r="422" spans="1:7" x14ac:dyDescent="0.3">
      <c r="A422" s="347" t="s">
        <v>2124</v>
      </c>
      <c r="B422" s="347" t="s">
        <v>44</v>
      </c>
      <c r="C422" s="351"/>
      <c r="D422" s="351"/>
      <c r="E422" s="351"/>
      <c r="F422" s="351"/>
      <c r="G422" s="351"/>
    </row>
    <row r="423" spans="1:7" x14ac:dyDescent="0.3">
      <c r="A423" s="347" t="s">
        <v>2125</v>
      </c>
      <c r="B423" s="347" t="s">
        <v>244</v>
      </c>
      <c r="C423" s="351"/>
      <c r="D423" s="351"/>
      <c r="E423" s="351"/>
      <c r="F423" s="351"/>
      <c r="G423" s="351"/>
    </row>
    <row r="424" spans="1:7" x14ac:dyDescent="0.3">
      <c r="A424" s="347" t="s">
        <v>2126</v>
      </c>
      <c r="B424" s="347" t="s">
        <v>180</v>
      </c>
      <c r="C424" s="351"/>
      <c r="D424" s="351"/>
      <c r="E424" s="351"/>
      <c r="F424" s="351"/>
      <c r="G424" s="351"/>
    </row>
    <row r="425" spans="1:7" x14ac:dyDescent="0.3">
      <c r="A425" s="347" t="s">
        <v>2127</v>
      </c>
      <c r="B425" s="347" t="s">
        <v>181</v>
      </c>
      <c r="C425" s="351"/>
      <c r="D425" s="351"/>
      <c r="E425" s="351"/>
      <c r="F425" s="351"/>
      <c r="G425" s="351"/>
    </row>
    <row r="426" spans="1:7" x14ac:dyDescent="0.3">
      <c r="A426" s="347" t="s">
        <v>2128</v>
      </c>
      <c r="B426" s="347" t="s">
        <v>582</v>
      </c>
      <c r="C426" s="351"/>
      <c r="D426" s="351"/>
      <c r="E426" s="351"/>
      <c r="F426" s="351"/>
      <c r="G426" s="351"/>
    </row>
    <row r="427" spans="1:7" x14ac:dyDescent="0.3">
      <c r="A427" s="347" t="s">
        <v>2129</v>
      </c>
      <c r="B427" s="347" t="s">
        <v>259</v>
      </c>
      <c r="C427" s="351"/>
      <c r="D427" s="351"/>
      <c r="E427" s="351"/>
      <c r="F427" s="351"/>
      <c r="G427" s="351"/>
    </row>
    <row r="428" spans="1:7" x14ac:dyDescent="0.3">
      <c r="A428" s="347" t="s">
        <v>2130</v>
      </c>
      <c r="B428" s="347" t="s">
        <v>53</v>
      </c>
      <c r="C428" s="351"/>
      <c r="D428" s="351"/>
      <c r="E428" s="351"/>
      <c r="F428" s="351"/>
      <c r="G428" s="351"/>
    </row>
    <row r="429" spans="1:7" x14ac:dyDescent="0.3">
      <c r="A429" s="347" t="s">
        <v>2131</v>
      </c>
      <c r="B429" s="347" t="s">
        <v>257</v>
      </c>
      <c r="C429" s="351"/>
      <c r="D429" s="351"/>
      <c r="E429" s="351"/>
      <c r="F429" s="351"/>
      <c r="G429" s="351"/>
    </row>
    <row r="430" spans="1:7" x14ac:dyDescent="0.3">
      <c r="A430" s="347" t="s">
        <v>2132</v>
      </c>
      <c r="B430" s="347" t="s">
        <v>54</v>
      </c>
      <c r="C430" s="351"/>
      <c r="D430" s="351"/>
      <c r="E430" s="351"/>
      <c r="F430" s="351"/>
      <c r="G430" s="351"/>
    </row>
    <row r="431" spans="1:7" x14ac:dyDescent="0.3">
      <c r="A431" s="347" t="s">
        <v>2133</v>
      </c>
      <c r="B431" s="347" t="s">
        <v>590</v>
      </c>
      <c r="C431" s="351"/>
      <c r="D431" s="351"/>
      <c r="E431" s="351"/>
      <c r="F431" s="351"/>
      <c r="G431" s="351"/>
    </row>
    <row r="432" spans="1:7" x14ac:dyDescent="0.3">
      <c r="A432" s="347" t="s">
        <v>2134</v>
      </c>
      <c r="B432" s="347" t="s">
        <v>592</v>
      </c>
      <c r="C432" s="351"/>
      <c r="D432" s="351"/>
      <c r="E432" s="351"/>
      <c r="F432" s="351"/>
      <c r="G432" s="351"/>
    </row>
    <row r="433" spans="1:7" x14ac:dyDescent="0.3">
      <c r="A433" s="347" t="s">
        <v>2135</v>
      </c>
      <c r="B433" s="347" t="s">
        <v>595</v>
      </c>
      <c r="C433" s="351"/>
      <c r="D433" s="351"/>
      <c r="E433" s="351"/>
      <c r="F433" s="351"/>
      <c r="G433" s="351"/>
    </row>
    <row r="434" spans="1:7" x14ac:dyDescent="0.3">
      <c r="A434" s="347" t="s">
        <v>2136</v>
      </c>
      <c r="B434" s="347" t="s">
        <v>616</v>
      </c>
      <c r="C434" s="351"/>
      <c r="D434" s="351"/>
      <c r="E434" s="351"/>
      <c r="F434" s="351"/>
      <c r="G434" s="351"/>
    </row>
    <row r="435" spans="1:7" x14ac:dyDescent="0.3">
      <c r="A435" s="347" t="s">
        <v>2137</v>
      </c>
      <c r="B435" s="347" t="s">
        <v>682</v>
      </c>
      <c r="C435" s="351"/>
      <c r="D435" s="351"/>
      <c r="E435" s="351"/>
      <c r="F435" s="351"/>
      <c r="G435" s="351"/>
    </row>
    <row r="436" spans="1:7" x14ac:dyDescent="0.3">
      <c r="A436" s="347" t="s">
        <v>2138</v>
      </c>
      <c r="B436" s="347" t="s">
        <v>258</v>
      </c>
      <c r="C436" s="351"/>
      <c r="D436" s="351"/>
      <c r="E436" s="351"/>
      <c r="F436" s="351"/>
      <c r="G436" s="351"/>
    </row>
    <row r="437" spans="1:7" x14ac:dyDescent="0.3">
      <c r="A437" s="347" t="s">
        <v>2139</v>
      </c>
      <c r="B437" s="347" t="s">
        <v>1227</v>
      </c>
      <c r="C437" s="351"/>
      <c r="D437" s="351"/>
      <c r="E437" s="351"/>
      <c r="F437" s="351"/>
      <c r="G437" s="351"/>
    </row>
    <row r="438" spans="1:7" x14ac:dyDescent="0.3">
      <c r="A438" s="347" t="s">
        <v>2140</v>
      </c>
      <c r="B438" s="347" t="s">
        <v>44</v>
      </c>
      <c r="C438" s="351"/>
      <c r="D438" s="351"/>
      <c r="E438" s="351"/>
      <c r="F438" s="351"/>
      <c r="G438" s="351"/>
    </row>
    <row r="439" spans="1:7" x14ac:dyDescent="0.3">
      <c r="A439" s="347" t="s">
        <v>2141</v>
      </c>
      <c r="B439" s="347" t="s">
        <v>685</v>
      </c>
      <c r="C439" s="351"/>
      <c r="D439" s="351"/>
      <c r="E439" s="351"/>
      <c r="F439" s="351"/>
      <c r="G439" s="351"/>
    </row>
    <row r="440" spans="1:7" x14ac:dyDescent="0.3">
      <c r="A440" s="347" t="s">
        <v>2142</v>
      </c>
      <c r="B440" s="347" t="s">
        <v>687</v>
      </c>
      <c r="C440" s="351"/>
      <c r="D440" s="351"/>
      <c r="E440" s="351"/>
      <c r="F440" s="351"/>
      <c r="G440" s="351"/>
    </row>
    <row r="441" spans="1:7" x14ac:dyDescent="0.3">
      <c r="A441" s="347" t="s">
        <v>2143</v>
      </c>
      <c r="B441" s="347" t="s">
        <v>183</v>
      </c>
      <c r="C441" s="351"/>
      <c r="D441" s="351"/>
      <c r="E441" s="351"/>
      <c r="F441" s="351"/>
      <c r="G441" s="351"/>
    </row>
    <row r="442" spans="1:7" x14ac:dyDescent="0.3">
      <c r="A442" s="347" t="s">
        <v>2144</v>
      </c>
      <c r="B442" s="347" t="s">
        <v>1310</v>
      </c>
      <c r="C442" s="351"/>
      <c r="D442" s="351"/>
      <c r="E442" s="351"/>
      <c r="F442" s="351"/>
      <c r="G442" s="351"/>
    </row>
    <row r="443" spans="1:7" x14ac:dyDescent="0.3">
      <c r="A443" s="347" t="s">
        <v>2145</v>
      </c>
      <c r="B443" s="347" t="s">
        <v>1312</v>
      </c>
      <c r="C443" s="351"/>
      <c r="D443" s="351"/>
      <c r="E443" s="351"/>
      <c r="F443" s="351"/>
      <c r="G443" s="351"/>
    </row>
    <row r="444" spans="1:7" x14ac:dyDescent="0.3">
      <c r="A444" s="347" t="s">
        <v>2146</v>
      </c>
      <c r="B444" s="347" t="s">
        <v>1314</v>
      </c>
      <c r="C444" s="351"/>
      <c r="D444" s="351"/>
      <c r="E444" s="351"/>
      <c r="F444" s="351"/>
      <c r="G444" s="351"/>
    </row>
    <row r="445" spans="1:7" x14ac:dyDescent="0.3">
      <c r="A445" s="347" t="s">
        <v>2147</v>
      </c>
      <c r="B445" s="347" t="s">
        <v>1316</v>
      </c>
      <c r="C445" s="351"/>
      <c r="D445" s="351"/>
      <c r="E445" s="351"/>
      <c r="F445" s="351"/>
      <c r="G445" s="351"/>
    </row>
    <row r="446" spans="1:7" x14ac:dyDescent="0.3">
      <c r="A446" s="347" t="s">
        <v>2148</v>
      </c>
      <c r="B446" s="347" t="s">
        <v>1318</v>
      </c>
      <c r="C446" s="351"/>
      <c r="D446" s="351"/>
      <c r="E446" s="351"/>
      <c r="F446" s="351"/>
      <c r="G446" s="351"/>
    </row>
    <row r="447" spans="1:7" x14ac:dyDescent="0.3">
      <c r="A447" s="347" t="s">
        <v>2149</v>
      </c>
      <c r="B447" s="347" t="s">
        <v>1221</v>
      </c>
      <c r="C447" s="351"/>
      <c r="D447" s="351"/>
      <c r="E447" s="351"/>
      <c r="F447" s="351"/>
      <c r="G447" s="351"/>
    </row>
    <row r="448" spans="1:7" x14ac:dyDescent="0.3">
      <c r="A448" s="347" t="s">
        <v>2150</v>
      </c>
      <c r="B448" s="347" t="s">
        <v>262</v>
      </c>
      <c r="C448" s="351"/>
      <c r="D448" s="351"/>
      <c r="E448" s="351"/>
      <c r="F448" s="351"/>
      <c r="G448" s="351"/>
    </row>
    <row r="449" spans="1:7" x14ac:dyDescent="0.3">
      <c r="A449" s="347" t="s">
        <v>2151</v>
      </c>
      <c r="B449" s="347" t="s">
        <v>697</v>
      </c>
      <c r="C449" s="351"/>
      <c r="D449" s="351"/>
      <c r="E449" s="351"/>
      <c r="F449" s="351"/>
      <c r="G449" s="351"/>
    </row>
    <row r="450" spans="1:7" x14ac:dyDescent="0.3">
      <c r="A450" s="347" t="s">
        <v>2152</v>
      </c>
      <c r="B450" s="347" t="s">
        <v>1323</v>
      </c>
      <c r="C450" s="351"/>
      <c r="D450" s="351"/>
      <c r="E450" s="351"/>
      <c r="F450" s="351"/>
      <c r="G450" s="351"/>
    </row>
    <row r="451" spans="1:7" x14ac:dyDescent="0.3">
      <c r="A451" s="347" t="s">
        <v>2153</v>
      </c>
      <c r="B451" s="347" t="s">
        <v>569</v>
      </c>
      <c r="C451" s="351"/>
      <c r="D451" s="351"/>
      <c r="E451" s="351"/>
      <c r="F451" s="351"/>
      <c r="G451" s="351"/>
    </row>
    <row r="452" spans="1:7" x14ac:dyDescent="0.3">
      <c r="A452" s="347" t="s">
        <v>2154</v>
      </c>
      <c r="B452" s="347" t="s">
        <v>571</v>
      </c>
      <c r="C452" s="351"/>
      <c r="D452" s="351"/>
      <c r="E452" s="351"/>
      <c r="F452" s="351"/>
      <c r="G452" s="351"/>
    </row>
    <row r="453" spans="1:7" x14ac:dyDescent="0.3">
      <c r="A453" s="347" t="s">
        <v>2155</v>
      </c>
      <c r="B453" s="347" t="s">
        <v>605</v>
      </c>
      <c r="C453" s="351"/>
      <c r="D453" s="351"/>
      <c r="E453" s="351"/>
      <c r="F453" s="351"/>
      <c r="G453" s="351"/>
    </row>
    <row r="454" spans="1:7" x14ac:dyDescent="0.3">
      <c r="A454" s="347" t="s">
        <v>2156</v>
      </c>
      <c r="B454" s="347" t="s">
        <v>607</v>
      </c>
      <c r="C454" s="351"/>
      <c r="D454" s="351"/>
      <c r="E454" s="351"/>
      <c r="F454" s="351"/>
      <c r="G454" s="351"/>
    </row>
    <row r="455" spans="1:7" x14ac:dyDescent="0.3">
      <c r="A455" s="347" t="s">
        <v>2157</v>
      </c>
      <c r="B455" s="347" t="s">
        <v>261</v>
      </c>
      <c r="C455" s="351"/>
      <c r="D455" s="351"/>
      <c r="E455" s="351"/>
      <c r="F455" s="351"/>
      <c r="G455" s="351"/>
    </row>
    <row r="456" spans="1:7" x14ac:dyDescent="0.3">
      <c r="A456" s="347" t="s">
        <v>2158</v>
      </c>
      <c r="B456" s="347" t="s">
        <v>330</v>
      </c>
      <c r="C456" s="351"/>
      <c r="D456" s="351"/>
      <c r="E456" s="351"/>
      <c r="F456" s="351"/>
      <c r="G456" s="351"/>
    </row>
    <row r="457" spans="1:7" x14ac:dyDescent="0.3">
      <c r="A457" s="347" t="s">
        <v>2159</v>
      </c>
      <c r="B457" s="347" t="s">
        <v>674</v>
      </c>
      <c r="C457" s="351"/>
      <c r="D457" s="351"/>
      <c r="E457" s="351"/>
      <c r="F457" s="351"/>
      <c r="G457" s="351"/>
    </row>
    <row r="458" spans="1:7" x14ac:dyDescent="0.3">
      <c r="A458" s="347" t="s">
        <v>2160</v>
      </c>
      <c r="B458" s="347" t="s">
        <v>317</v>
      </c>
      <c r="C458" s="351"/>
      <c r="D458" s="351"/>
      <c r="E458" s="351"/>
      <c r="F458" s="351"/>
      <c r="G458" s="351"/>
    </row>
    <row r="459" spans="1:7" x14ac:dyDescent="0.3">
      <c r="A459" s="347" t="s">
        <v>2161</v>
      </c>
      <c r="B459" s="347" t="s">
        <v>1333</v>
      </c>
      <c r="C459" s="351"/>
      <c r="D459" s="351"/>
      <c r="E459" s="351"/>
      <c r="F459" s="351"/>
      <c r="G459" s="351"/>
    </row>
    <row r="460" spans="1:7" x14ac:dyDescent="0.3">
      <c r="A460" s="347" t="s">
        <v>2162</v>
      </c>
      <c r="B460" s="347" t="s">
        <v>573</v>
      </c>
      <c r="C460" s="351"/>
      <c r="D460" s="351"/>
      <c r="E460" s="351"/>
      <c r="F460" s="351"/>
      <c r="G460" s="351"/>
    </row>
    <row r="461" spans="1:7" x14ac:dyDescent="0.3">
      <c r="A461" s="347" t="s">
        <v>2163</v>
      </c>
      <c r="B461" s="347" t="s">
        <v>1336</v>
      </c>
      <c r="C461" s="351"/>
      <c r="D461" s="351"/>
      <c r="E461" s="351"/>
      <c r="F461" s="351"/>
      <c r="G461" s="351"/>
    </row>
    <row r="462" spans="1:7" x14ac:dyDescent="0.3">
      <c r="A462" s="347" t="s">
        <v>2164</v>
      </c>
      <c r="B462" s="347" t="s">
        <v>1338</v>
      </c>
      <c r="C462" s="351"/>
      <c r="D462" s="351"/>
      <c r="E462" s="351"/>
      <c r="F462" s="351"/>
      <c r="G462" s="351"/>
    </row>
    <row r="463" spans="1:7" x14ac:dyDescent="0.3">
      <c r="A463" s="347" t="s">
        <v>2165</v>
      </c>
      <c r="B463" s="347" t="s">
        <v>1340</v>
      </c>
      <c r="C463" s="351"/>
      <c r="D463" s="351"/>
      <c r="E463" s="351"/>
      <c r="F463" s="351"/>
      <c r="G463" s="351"/>
    </row>
    <row r="464" spans="1:7" x14ac:dyDescent="0.3">
      <c r="A464" s="347" t="s">
        <v>2166</v>
      </c>
      <c r="B464" s="347" t="s">
        <v>1342</v>
      </c>
      <c r="C464" s="351"/>
      <c r="D464" s="351"/>
      <c r="E464" s="351"/>
      <c r="F464" s="351"/>
      <c r="G464" s="351"/>
    </row>
    <row r="465" spans="1:7" x14ac:dyDescent="0.3">
      <c r="A465" s="347" t="s">
        <v>2167</v>
      </c>
      <c r="B465" s="347" t="s">
        <v>967</v>
      </c>
      <c r="C465" s="351"/>
      <c r="D465" s="351"/>
      <c r="E465" s="351"/>
      <c r="F465" s="351"/>
      <c r="G465" s="351"/>
    </row>
    <row r="466" spans="1:7" x14ac:dyDescent="0.3">
      <c r="A466" s="347" t="s">
        <v>2168</v>
      </c>
      <c r="B466" s="347" t="s">
        <v>1345</v>
      </c>
      <c r="C466" s="352"/>
      <c r="D466" s="352"/>
      <c r="E466" s="352"/>
      <c r="F466" s="352"/>
      <c r="G466" s="352"/>
    </row>
    <row r="467" spans="1:7" x14ac:dyDescent="0.3">
      <c r="A467" s="347" t="s">
        <v>1346</v>
      </c>
      <c r="B467" s="353"/>
      <c r="C467" s="351"/>
      <c r="D467" s="351"/>
      <c r="E467" s="351"/>
      <c r="F467" s="351"/>
      <c r="G467" s="351"/>
    </row>
    <row r="469" spans="1:7" x14ac:dyDescent="0.3">
      <c r="A469" s="347" t="s">
        <v>975</v>
      </c>
      <c r="B469" s="353"/>
      <c r="C469" s="351"/>
      <c r="D469" s="351"/>
      <c r="E469" s="351"/>
      <c r="F469" s="351"/>
      <c r="G469" s="351"/>
    </row>
    <row r="470" spans="1:7" x14ac:dyDescent="0.3">
      <c r="A470" s="347" t="s">
        <v>976</v>
      </c>
      <c r="B470" s="353"/>
      <c r="C470" s="352"/>
      <c r="D470" s="352"/>
      <c r="E470" s="352"/>
      <c r="F470" s="352"/>
      <c r="G470" s="352"/>
    </row>
    <row r="471" spans="1:7" x14ac:dyDescent="0.3">
      <c r="A471" s="347" t="s">
        <v>977</v>
      </c>
      <c r="B471" s="353"/>
      <c r="C471" s="351"/>
      <c r="D471" s="351"/>
      <c r="E471" s="351"/>
      <c r="F471" s="351"/>
      <c r="G471" s="351"/>
    </row>
    <row r="473" spans="1:7" x14ac:dyDescent="0.3">
      <c r="A473" s="347" t="s">
        <v>373</v>
      </c>
    </row>
    <row r="474" spans="1:7" x14ac:dyDescent="0.3">
      <c r="A474" s="347" t="s">
        <v>2169</v>
      </c>
      <c r="B474" s="347" t="s">
        <v>1074</v>
      </c>
      <c r="C474" s="351"/>
      <c r="D474" s="351"/>
      <c r="E474" s="351"/>
      <c r="F474" s="351"/>
      <c r="G474" s="351"/>
    </row>
    <row r="475" spans="1:7" x14ac:dyDescent="0.3">
      <c r="A475" s="347" t="s">
        <v>2170</v>
      </c>
      <c r="B475" s="347" t="s">
        <v>1349</v>
      </c>
      <c r="C475" s="352"/>
      <c r="D475" s="352"/>
      <c r="E475" s="352"/>
      <c r="F475" s="352"/>
      <c r="G475" s="352"/>
    </row>
    <row r="476" spans="1:7" x14ac:dyDescent="0.3">
      <c r="A476" s="347" t="s">
        <v>1350</v>
      </c>
      <c r="B476" s="353"/>
      <c r="C476" s="351"/>
      <c r="D476" s="351"/>
      <c r="E476" s="351"/>
      <c r="F476" s="351"/>
      <c r="G476" s="351"/>
    </row>
    <row r="478" spans="1:7" x14ac:dyDescent="0.3">
      <c r="A478" s="347" t="s">
        <v>975</v>
      </c>
      <c r="B478" s="353"/>
      <c r="C478" s="351"/>
      <c r="D478" s="351"/>
      <c r="E478" s="351"/>
      <c r="F478" s="351"/>
      <c r="G478" s="351"/>
    </row>
    <row r="479" spans="1:7" x14ac:dyDescent="0.3">
      <c r="A479" s="347" t="s">
        <v>976</v>
      </c>
      <c r="B479" s="353"/>
      <c r="C479" s="352"/>
      <c r="D479" s="352"/>
      <c r="E479" s="352"/>
      <c r="F479" s="352"/>
      <c r="G479" s="352"/>
    </row>
    <row r="480" spans="1:7" x14ac:dyDescent="0.3">
      <c r="A480" s="347" t="s">
        <v>977</v>
      </c>
      <c r="B480" s="353"/>
      <c r="C480" s="351"/>
      <c r="D480" s="351"/>
      <c r="E480" s="351"/>
      <c r="F480" s="351"/>
      <c r="G480" s="351"/>
    </row>
    <row r="482" spans="1:7" x14ac:dyDescent="0.3">
      <c r="A482" s="347" t="s">
        <v>374</v>
      </c>
    </row>
    <row r="483" spans="1:7" x14ac:dyDescent="0.3">
      <c r="A483" s="347" t="s">
        <v>2171</v>
      </c>
      <c r="B483" s="347" t="s">
        <v>240</v>
      </c>
      <c r="C483" s="351"/>
      <c r="D483" s="351"/>
      <c r="E483" s="351"/>
      <c r="F483" s="351"/>
      <c r="G483" s="351"/>
    </row>
    <row r="484" spans="1:7" x14ac:dyDescent="0.3">
      <c r="A484" s="347" t="s">
        <v>2172</v>
      </c>
      <c r="B484" s="347" t="s">
        <v>242</v>
      </c>
      <c r="C484" s="351"/>
      <c r="D484" s="351"/>
      <c r="E484" s="351"/>
      <c r="F484" s="351"/>
      <c r="G484" s="351"/>
    </row>
    <row r="485" spans="1:7" x14ac:dyDescent="0.3">
      <c r="A485" s="347" t="s">
        <v>2173</v>
      </c>
      <c r="B485" s="347" t="s">
        <v>243</v>
      </c>
      <c r="C485" s="351"/>
      <c r="D485" s="351"/>
      <c r="E485" s="351"/>
      <c r="F485" s="351"/>
      <c r="G485" s="351"/>
    </row>
    <row r="486" spans="1:7" x14ac:dyDescent="0.3">
      <c r="A486" s="347" t="s">
        <v>2174</v>
      </c>
      <c r="B486" s="347" t="s">
        <v>245</v>
      </c>
      <c r="C486" s="351"/>
      <c r="D486" s="351"/>
      <c r="E486" s="351"/>
      <c r="F486" s="351"/>
      <c r="G486" s="351"/>
    </row>
    <row r="487" spans="1:7" x14ac:dyDescent="0.3">
      <c r="A487" s="347" t="s">
        <v>2175</v>
      </c>
      <c r="B487" s="347" t="s">
        <v>241</v>
      </c>
      <c r="C487" s="351"/>
      <c r="D487" s="351"/>
      <c r="E487" s="351"/>
      <c r="F487" s="351"/>
      <c r="G487" s="351"/>
    </row>
    <row r="488" spans="1:7" x14ac:dyDescent="0.3">
      <c r="A488" s="347" t="s">
        <v>2176</v>
      </c>
      <c r="B488" s="347" t="s">
        <v>44</v>
      </c>
      <c r="C488" s="351"/>
      <c r="D488" s="351"/>
      <c r="E488" s="354"/>
      <c r="F488" s="354"/>
      <c r="G488" s="354"/>
    </row>
    <row r="489" spans="1:7" x14ac:dyDescent="0.3">
      <c r="A489" s="347" t="s">
        <v>2177</v>
      </c>
      <c r="B489" s="347" t="s">
        <v>244</v>
      </c>
      <c r="C489" s="351"/>
      <c r="D489" s="351"/>
      <c r="E489" s="351"/>
      <c r="F489" s="351"/>
      <c r="G489" s="351"/>
    </row>
    <row r="490" spans="1:7" x14ac:dyDescent="0.3">
      <c r="A490" s="347" t="s">
        <v>2178</v>
      </c>
      <c r="B490" s="347" t="s">
        <v>246</v>
      </c>
      <c r="C490" s="351"/>
      <c r="D490" s="351"/>
      <c r="E490" s="351"/>
      <c r="F490" s="351"/>
      <c r="G490" s="351"/>
    </row>
    <row r="491" spans="1:7" x14ac:dyDescent="0.3">
      <c r="A491" s="347" t="s">
        <v>2179</v>
      </c>
      <c r="B491" s="347" t="s">
        <v>580</v>
      </c>
      <c r="C491" s="351"/>
      <c r="D491" s="351"/>
      <c r="E491" s="351"/>
      <c r="F491" s="351"/>
      <c r="G491" s="351"/>
    </row>
    <row r="492" spans="1:7" x14ac:dyDescent="0.3">
      <c r="A492" s="347" t="s">
        <v>2180</v>
      </c>
      <c r="B492" s="347" t="s">
        <v>249</v>
      </c>
      <c r="C492" s="351"/>
      <c r="D492" s="351"/>
      <c r="E492" s="354"/>
      <c r="F492" s="354"/>
      <c r="G492" s="354"/>
    </row>
    <row r="493" spans="1:7" x14ac:dyDescent="0.3">
      <c r="A493" s="347" t="s">
        <v>2181</v>
      </c>
      <c r="B493" s="347" t="s">
        <v>256</v>
      </c>
      <c r="C493" s="351"/>
      <c r="D493" s="351"/>
      <c r="E493" s="354"/>
      <c r="F493" s="354"/>
      <c r="G493" s="354"/>
    </row>
    <row r="494" spans="1:7" x14ac:dyDescent="0.3">
      <c r="A494" s="347" t="s">
        <v>2182</v>
      </c>
      <c r="B494" s="347" t="s">
        <v>259</v>
      </c>
      <c r="C494" s="351"/>
      <c r="D494" s="351"/>
      <c r="E494" s="351"/>
      <c r="F494" s="351"/>
      <c r="G494" s="351"/>
    </row>
    <row r="495" spans="1:7" x14ac:dyDescent="0.3">
      <c r="A495" s="347" t="s">
        <v>2183</v>
      </c>
      <c r="B495" s="347" t="s">
        <v>53</v>
      </c>
      <c r="C495" s="351"/>
      <c r="D495" s="351"/>
      <c r="E495" s="354"/>
      <c r="F495" s="354"/>
      <c r="G495" s="354"/>
    </row>
    <row r="496" spans="1:7" x14ac:dyDescent="0.3">
      <c r="A496" s="347" t="s">
        <v>2184</v>
      </c>
      <c r="B496" s="347" t="s">
        <v>257</v>
      </c>
      <c r="C496" s="351"/>
      <c r="D496" s="351"/>
      <c r="E496" s="354"/>
      <c r="F496" s="354"/>
      <c r="G496" s="354"/>
    </row>
    <row r="497" spans="1:7" x14ac:dyDescent="0.3">
      <c r="A497" s="347" t="s">
        <v>2185</v>
      </c>
      <c r="B497" s="347" t="s">
        <v>588</v>
      </c>
      <c r="C497" s="351"/>
      <c r="D497" s="351"/>
      <c r="E497" s="354"/>
      <c r="F497" s="354"/>
      <c r="G497" s="354"/>
    </row>
    <row r="498" spans="1:7" x14ac:dyDescent="0.3">
      <c r="A498" s="347" t="s">
        <v>2186</v>
      </c>
      <c r="B498" s="347" t="s">
        <v>812</v>
      </c>
      <c r="C498" s="351"/>
      <c r="D498" s="351"/>
      <c r="E498" s="354"/>
      <c r="F498" s="354"/>
      <c r="G498" s="354"/>
    </row>
    <row r="499" spans="1:7" x14ac:dyDescent="0.3">
      <c r="A499" s="347" t="s">
        <v>2187</v>
      </c>
      <c r="B499" s="347" t="s">
        <v>258</v>
      </c>
      <c r="C499" s="351"/>
      <c r="D499" s="351"/>
      <c r="E499" s="351"/>
      <c r="F499" s="351"/>
      <c r="G499" s="351"/>
    </row>
    <row r="500" spans="1:7" x14ac:dyDescent="0.3">
      <c r="A500" s="347" t="s">
        <v>2188</v>
      </c>
      <c r="B500" s="347" t="s">
        <v>1077</v>
      </c>
      <c r="C500" s="351"/>
      <c r="D500" s="351"/>
      <c r="E500" s="351"/>
      <c r="F500" s="351"/>
      <c r="G500" s="351"/>
    </row>
    <row r="501" spans="1:7" x14ac:dyDescent="0.3">
      <c r="A501" s="347" t="s">
        <v>2189</v>
      </c>
      <c r="B501" s="347" t="s">
        <v>255</v>
      </c>
      <c r="C501" s="351"/>
      <c r="D501" s="351"/>
      <c r="E501" s="351"/>
      <c r="F501" s="351"/>
      <c r="G501" s="351"/>
    </row>
    <row r="502" spans="1:7" x14ac:dyDescent="0.3">
      <c r="A502" s="347" t="s">
        <v>2190</v>
      </c>
      <c r="B502" s="347" t="s">
        <v>44</v>
      </c>
      <c r="C502" s="351"/>
      <c r="D502" s="351"/>
      <c r="E502" s="351"/>
      <c r="F502" s="351"/>
      <c r="G502" s="351"/>
    </row>
    <row r="503" spans="1:7" x14ac:dyDescent="0.3">
      <c r="A503" s="347" t="s">
        <v>2191</v>
      </c>
      <c r="B503" s="347" t="s">
        <v>685</v>
      </c>
      <c r="C503" s="351"/>
      <c r="D503" s="351"/>
      <c r="E503" s="351"/>
      <c r="F503" s="351"/>
      <c r="G503" s="351"/>
    </row>
    <row r="504" spans="1:7" x14ac:dyDescent="0.3">
      <c r="A504" s="347" t="s">
        <v>2192</v>
      </c>
      <c r="B504" s="347" t="s">
        <v>687</v>
      </c>
      <c r="C504" s="351"/>
      <c r="D504" s="351"/>
      <c r="E504" s="351"/>
      <c r="F504" s="351"/>
      <c r="G504" s="351"/>
    </row>
    <row r="505" spans="1:7" x14ac:dyDescent="0.3">
      <c r="A505" s="347" t="s">
        <v>2193</v>
      </c>
      <c r="B505" s="347" t="s">
        <v>183</v>
      </c>
      <c r="C505" s="351"/>
      <c r="D505" s="351"/>
      <c r="E505" s="351"/>
      <c r="F505" s="351"/>
      <c r="G505" s="351"/>
    </row>
    <row r="506" spans="1:7" x14ac:dyDescent="0.3">
      <c r="A506" s="347" t="s">
        <v>2194</v>
      </c>
      <c r="B506" s="347" t="s">
        <v>262</v>
      </c>
      <c r="C506" s="351"/>
      <c r="D506" s="351"/>
      <c r="E506" s="351"/>
      <c r="F506" s="351"/>
      <c r="G506" s="351"/>
    </row>
    <row r="507" spans="1:7" x14ac:dyDescent="0.3">
      <c r="A507" s="347" t="s">
        <v>2195</v>
      </c>
      <c r="B507" s="347" t="s">
        <v>697</v>
      </c>
      <c r="C507" s="351"/>
      <c r="D507" s="351"/>
      <c r="E507" s="351"/>
      <c r="F507" s="351"/>
      <c r="G507" s="351"/>
    </row>
    <row r="508" spans="1:7" x14ac:dyDescent="0.3">
      <c r="A508" s="347" t="s">
        <v>2196</v>
      </c>
      <c r="B508" s="347" t="s">
        <v>55</v>
      </c>
      <c r="C508" s="351"/>
      <c r="D508" s="351"/>
      <c r="E508" s="351"/>
      <c r="F508" s="351"/>
      <c r="G508" s="351"/>
    </row>
    <row r="509" spans="1:7" x14ac:dyDescent="0.3">
      <c r="A509" s="347" t="s">
        <v>2197</v>
      </c>
      <c r="B509" s="347" t="s">
        <v>261</v>
      </c>
      <c r="C509" s="351"/>
      <c r="D509" s="351"/>
      <c r="E509" s="351"/>
      <c r="F509" s="351"/>
      <c r="G509" s="351"/>
    </row>
    <row r="510" spans="1:7" x14ac:dyDescent="0.3">
      <c r="A510" s="347" t="s">
        <v>2198</v>
      </c>
      <c r="B510" s="347" t="s">
        <v>330</v>
      </c>
      <c r="C510" s="351"/>
      <c r="D510" s="351"/>
      <c r="E510" s="351"/>
      <c r="F510" s="351"/>
      <c r="G510" s="351"/>
    </row>
    <row r="511" spans="1:7" x14ac:dyDescent="0.3">
      <c r="A511" s="347" t="s">
        <v>2199</v>
      </c>
      <c r="B511" s="347" t="s">
        <v>676</v>
      </c>
      <c r="C511" s="351"/>
      <c r="D511" s="351"/>
      <c r="E511" s="351"/>
      <c r="F511" s="351"/>
      <c r="G511" s="351"/>
    </row>
    <row r="512" spans="1:7" x14ac:dyDescent="0.3">
      <c r="A512" s="347" t="s">
        <v>2200</v>
      </c>
      <c r="B512" s="347" t="s">
        <v>253</v>
      </c>
      <c r="C512" s="351"/>
      <c r="D512" s="351"/>
      <c r="E512" s="351"/>
      <c r="F512" s="351"/>
      <c r="G512" s="351"/>
    </row>
    <row r="513" spans="1:7" x14ac:dyDescent="0.3">
      <c r="A513" s="347" t="s">
        <v>2201</v>
      </c>
      <c r="B513" s="347" t="s">
        <v>317</v>
      </c>
      <c r="C513" s="351"/>
      <c r="D513" s="351"/>
      <c r="E513" s="351"/>
      <c r="F513" s="351"/>
      <c r="G513" s="351"/>
    </row>
    <row r="514" spans="1:7" x14ac:dyDescent="0.3">
      <c r="A514" s="347" t="s">
        <v>2202</v>
      </c>
      <c r="B514" s="347" t="s">
        <v>318</v>
      </c>
      <c r="C514" s="351"/>
      <c r="D514" s="351"/>
      <c r="E514" s="351"/>
      <c r="F514" s="351"/>
      <c r="G514" s="351"/>
    </row>
    <row r="515" spans="1:7" x14ac:dyDescent="0.3">
      <c r="A515" s="347" t="s">
        <v>2203</v>
      </c>
      <c r="B515" s="347" t="s">
        <v>575</v>
      </c>
      <c r="C515" s="351"/>
      <c r="D515" s="351"/>
      <c r="E515" s="351"/>
      <c r="F515" s="351"/>
      <c r="G515" s="351"/>
    </row>
    <row r="516" spans="1:7" x14ac:dyDescent="0.3">
      <c r="A516" s="347" t="s">
        <v>2204</v>
      </c>
      <c r="B516" s="347" t="s">
        <v>252</v>
      </c>
      <c r="C516" s="351"/>
      <c r="D516" s="351"/>
      <c r="E516" s="351"/>
      <c r="F516" s="351"/>
      <c r="G516" s="351"/>
    </row>
    <row r="517" spans="1:7" x14ac:dyDescent="0.3">
      <c r="A517" s="347" t="s">
        <v>2205</v>
      </c>
      <c r="B517" s="347" t="s">
        <v>250</v>
      </c>
      <c r="C517" s="351"/>
      <c r="D517" s="351"/>
      <c r="E517" s="351"/>
      <c r="F517" s="351"/>
      <c r="G517" s="351"/>
    </row>
    <row r="518" spans="1:7" x14ac:dyDescent="0.3">
      <c r="A518" s="347" t="s">
        <v>2206</v>
      </c>
      <c r="B518" s="347" t="s">
        <v>260</v>
      </c>
      <c r="C518" s="351"/>
      <c r="D518" s="351"/>
      <c r="E518" s="351"/>
      <c r="F518" s="351"/>
      <c r="G518" s="351"/>
    </row>
    <row r="519" spans="1:7" x14ac:dyDescent="0.3">
      <c r="A519" s="347" t="s">
        <v>2207</v>
      </c>
      <c r="B519" s="347" t="s">
        <v>254</v>
      </c>
      <c r="C519" s="351"/>
      <c r="D519" s="351"/>
      <c r="E519" s="351"/>
      <c r="F519" s="351"/>
      <c r="G519" s="351"/>
    </row>
    <row r="520" spans="1:7" x14ac:dyDescent="0.3">
      <c r="A520" s="347" t="s">
        <v>2208</v>
      </c>
      <c r="B520" s="347" t="s">
        <v>247</v>
      </c>
      <c r="C520" s="351"/>
      <c r="D520" s="351"/>
      <c r="E520" s="351"/>
      <c r="F520" s="351"/>
      <c r="G520" s="351"/>
    </row>
    <row r="521" spans="1:7" x14ac:dyDescent="0.3">
      <c r="A521" s="347" t="s">
        <v>2209</v>
      </c>
      <c r="B521" s="347" t="s">
        <v>251</v>
      </c>
      <c r="C521" s="351"/>
      <c r="D521" s="351"/>
      <c r="E521" s="351"/>
      <c r="F521" s="351"/>
      <c r="G521" s="351"/>
    </row>
    <row r="522" spans="1:7" x14ac:dyDescent="0.3">
      <c r="A522" s="347" t="s">
        <v>2210</v>
      </c>
      <c r="B522" s="347" t="s">
        <v>248</v>
      </c>
      <c r="C522" s="351"/>
      <c r="D522" s="351"/>
      <c r="E522" s="351"/>
      <c r="F522" s="351"/>
      <c r="G522" s="351"/>
    </row>
    <row r="523" spans="1:7" x14ac:dyDescent="0.3">
      <c r="A523" s="347" t="s">
        <v>2211</v>
      </c>
      <c r="B523" s="347" t="s">
        <v>1115</v>
      </c>
      <c r="C523" s="352"/>
      <c r="D523" s="352"/>
      <c r="E523" s="352"/>
      <c r="F523" s="352"/>
      <c r="G523" s="352"/>
    </row>
    <row r="524" spans="1:7" x14ac:dyDescent="0.3">
      <c r="A524" s="347" t="s">
        <v>1393</v>
      </c>
      <c r="B524" s="353"/>
      <c r="C524" s="351"/>
      <c r="D524" s="351"/>
      <c r="E524" s="351"/>
      <c r="F524" s="351"/>
      <c r="G524" s="351"/>
    </row>
    <row r="526" spans="1:7" x14ac:dyDescent="0.3">
      <c r="A526" s="347" t="s">
        <v>975</v>
      </c>
      <c r="B526" s="353"/>
      <c r="C526" s="351"/>
      <c r="D526" s="351"/>
      <c r="E526" s="351"/>
      <c r="F526" s="351"/>
      <c r="G526" s="351"/>
    </row>
    <row r="527" spans="1:7" x14ac:dyDescent="0.3">
      <c r="A527" s="347" t="s">
        <v>976</v>
      </c>
      <c r="B527" s="353"/>
      <c r="C527" s="352"/>
      <c r="D527" s="352"/>
      <c r="E527" s="352"/>
      <c r="F527" s="352"/>
      <c r="G527" s="352"/>
    </row>
    <row r="528" spans="1:7" x14ac:dyDescent="0.3">
      <c r="A528" s="347" t="s">
        <v>977</v>
      </c>
      <c r="B528" s="353"/>
      <c r="C528" s="351"/>
      <c r="D528" s="351"/>
      <c r="E528" s="351"/>
      <c r="F528" s="351"/>
      <c r="G528" s="351"/>
    </row>
    <row r="530" spans="1:7" x14ac:dyDescent="0.3">
      <c r="A530" s="347" t="s">
        <v>376</v>
      </c>
    </row>
    <row r="531" spans="1:7" x14ac:dyDescent="0.3">
      <c r="A531" s="347" t="s">
        <v>2212</v>
      </c>
      <c r="B531" s="347" t="s">
        <v>1395</v>
      </c>
      <c r="C531" s="351"/>
      <c r="D531" s="351"/>
      <c r="E531" s="351"/>
      <c r="F531" s="351"/>
      <c r="G531" s="351"/>
    </row>
    <row r="532" spans="1:7" x14ac:dyDescent="0.3">
      <c r="A532" s="347" t="s">
        <v>2213</v>
      </c>
      <c r="B532" s="347" t="s">
        <v>1397</v>
      </c>
      <c r="C532" s="351"/>
      <c r="D532" s="351"/>
      <c r="E532" s="351"/>
      <c r="F532" s="351"/>
      <c r="G532" s="351"/>
    </row>
    <row r="533" spans="1:7" x14ac:dyDescent="0.3">
      <c r="A533" s="347" t="s">
        <v>2214</v>
      </c>
      <c r="B533" s="347" t="s">
        <v>1399</v>
      </c>
      <c r="C533" s="351"/>
      <c r="D533" s="351"/>
      <c r="E533" s="351"/>
      <c r="F533" s="351"/>
      <c r="G533" s="351"/>
    </row>
    <row r="534" spans="1:7" x14ac:dyDescent="0.3">
      <c r="A534" s="347" t="s">
        <v>2215</v>
      </c>
      <c r="B534" s="347" t="s">
        <v>1401</v>
      </c>
      <c r="C534" s="351"/>
      <c r="D534" s="351"/>
      <c r="E534" s="351"/>
      <c r="F534" s="351"/>
      <c r="G534" s="351"/>
    </row>
    <row r="535" spans="1:7" x14ac:dyDescent="0.3">
      <c r="A535" s="347" t="s">
        <v>2216</v>
      </c>
      <c r="B535" s="347" t="s">
        <v>1403</v>
      </c>
      <c r="C535" s="351"/>
      <c r="D535" s="351"/>
      <c r="E535" s="351"/>
      <c r="F535" s="351"/>
      <c r="G535" s="351"/>
    </row>
    <row r="536" spans="1:7" x14ac:dyDescent="0.3">
      <c r="A536" s="347" t="s">
        <v>2217</v>
      </c>
      <c r="B536" s="347" t="s">
        <v>1405</v>
      </c>
      <c r="C536" s="351"/>
      <c r="D536" s="351"/>
      <c r="E536" s="351"/>
      <c r="F536" s="351"/>
      <c r="G536" s="351"/>
    </row>
    <row r="537" spans="1:7" x14ac:dyDescent="0.3">
      <c r="A537" s="347" t="s">
        <v>2218</v>
      </c>
      <c r="B537" s="347" t="s">
        <v>1407</v>
      </c>
      <c r="C537" s="351"/>
      <c r="D537" s="351"/>
      <c r="E537" s="351"/>
      <c r="F537" s="351"/>
      <c r="G537" s="351"/>
    </row>
    <row r="538" spans="1:7" x14ac:dyDescent="0.3">
      <c r="A538" s="347" t="s">
        <v>2219</v>
      </c>
      <c r="B538" s="347" t="s">
        <v>1409</v>
      </c>
      <c r="C538" s="351"/>
      <c r="D538" s="351"/>
      <c r="E538" s="351"/>
      <c r="F538" s="351"/>
      <c r="G538" s="351"/>
    </row>
    <row r="539" spans="1:7" x14ac:dyDescent="0.3">
      <c r="A539" s="347" t="s">
        <v>2220</v>
      </c>
      <c r="B539" s="347" t="s">
        <v>1411</v>
      </c>
      <c r="C539" s="351"/>
      <c r="D539" s="351"/>
      <c r="E539" s="351"/>
      <c r="F539" s="351"/>
      <c r="G539" s="351"/>
    </row>
    <row r="540" spans="1:7" x14ac:dyDescent="0.3">
      <c r="A540" s="347" t="s">
        <v>2221</v>
      </c>
      <c r="B540" s="347" t="s">
        <v>1413</v>
      </c>
      <c r="C540" s="351"/>
      <c r="D540" s="351"/>
      <c r="E540" s="351"/>
      <c r="F540" s="351"/>
      <c r="G540" s="351"/>
    </row>
    <row r="541" spans="1:7" x14ac:dyDescent="0.3">
      <c r="A541" s="347" t="s">
        <v>2222</v>
      </c>
      <c r="B541" s="347" t="s">
        <v>1132</v>
      </c>
      <c r="C541" s="351"/>
      <c r="D541" s="351"/>
      <c r="E541" s="351"/>
      <c r="F541" s="351"/>
      <c r="G541" s="351"/>
    </row>
    <row r="542" spans="1:7" x14ac:dyDescent="0.3">
      <c r="A542" s="347" t="s">
        <v>2223</v>
      </c>
      <c r="B542" s="347" t="s">
        <v>245</v>
      </c>
      <c r="C542" s="351"/>
      <c r="D542" s="351"/>
      <c r="E542" s="351"/>
      <c r="F542" s="351"/>
      <c r="G542" s="351"/>
    </row>
    <row r="543" spans="1:7" x14ac:dyDescent="0.3">
      <c r="A543" s="347" t="s">
        <v>2224</v>
      </c>
      <c r="B543" s="347" t="s">
        <v>244</v>
      </c>
      <c r="C543" s="351"/>
      <c r="D543" s="351"/>
      <c r="E543" s="351"/>
      <c r="F543" s="351"/>
      <c r="G543" s="351"/>
    </row>
    <row r="544" spans="1:7" x14ac:dyDescent="0.3">
      <c r="A544" s="347" t="s">
        <v>2225</v>
      </c>
      <c r="B544" s="347" t="s">
        <v>595</v>
      </c>
      <c r="C544" s="351"/>
      <c r="D544" s="351"/>
      <c r="E544" s="351"/>
      <c r="F544" s="351"/>
      <c r="G544" s="351"/>
    </row>
    <row r="545" spans="1:7" x14ac:dyDescent="0.3">
      <c r="A545" s="347" t="s">
        <v>2226</v>
      </c>
      <c r="B545" s="347" t="s">
        <v>616</v>
      </c>
      <c r="C545" s="351"/>
      <c r="D545" s="351"/>
      <c r="E545" s="351"/>
      <c r="F545" s="351"/>
      <c r="G545" s="351"/>
    </row>
    <row r="546" spans="1:7" x14ac:dyDescent="0.3">
      <c r="A546" s="347" t="s">
        <v>2227</v>
      </c>
      <c r="B546" s="347" t="s">
        <v>682</v>
      </c>
      <c r="C546" s="351"/>
      <c r="D546" s="351"/>
      <c r="E546" s="351"/>
      <c r="F546" s="351"/>
      <c r="G546" s="351"/>
    </row>
    <row r="547" spans="1:7" x14ac:dyDescent="0.3">
      <c r="A547" s="347" t="s">
        <v>2228</v>
      </c>
      <c r="B547" s="347" t="s">
        <v>1441</v>
      </c>
      <c r="C547" s="351"/>
      <c r="D547" s="351"/>
      <c r="E547" s="351"/>
      <c r="F547" s="351"/>
      <c r="G547" s="351"/>
    </row>
    <row r="548" spans="1:7" x14ac:dyDescent="0.3">
      <c r="A548" s="347" t="s">
        <v>2229</v>
      </c>
      <c r="B548" s="347" t="s">
        <v>1419</v>
      </c>
      <c r="C548" s="351"/>
      <c r="D548" s="351"/>
      <c r="E548" s="351"/>
      <c r="F548" s="351"/>
      <c r="G548" s="351"/>
    </row>
    <row r="549" spans="1:7" x14ac:dyDescent="0.3">
      <c r="A549" s="347" t="s">
        <v>2230</v>
      </c>
      <c r="B549" s="347" t="s">
        <v>907</v>
      </c>
      <c r="C549" s="351"/>
      <c r="D549" s="351"/>
      <c r="E549" s="351"/>
      <c r="F549" s="351"/>
      <c r="G549" s="351"/>
    </row>
    <row r="550" spans="1:7" x14ac:dyDescent="0.3">
      <c r="A550" s="347" t="s">
        <v>2231</v>
      </c>
      <c r="B550" s="347" t="s">
        <v>258</v>
      </c>
      <c r="C550" s="351"/>
      <c r="D550" s="351"/>
      <c r="E550" s="351"/>
      <c r="F550" s="351"/>
      <c r="G550" s="351"/>
    </row>
    <row r="551" spans="1:7" x14ac:dyDescent="0.3">
      <c r="A551" s="347" t="s">
        <v>2232</v>
      </c>
      <c r="B551" s="347" t="s">
        <v>255</v>
      </c>
      <c r="C551" s="351"/>
      <c r="D551" s="351"/>
      <c r="E551" s="351"/>
      <c r="F551" s="351"/>
      <c r="G551" s="351"/>
    </row>
    <row r="552" spans="1:7" x14ac:dyDescent="0.3">
      <c r="A552" s="347" t="s">
        <v>2233</v>
      </c>
      <c r="B552" s="347" t="s">
        <v>44</v>
      </c>
      <c r="C552" s="351"/>
      <c r="D552" s="351"/>
      <c r="E552" s="351"/>
      <c r="F552" s="351"/>
      <c r="G552" s="351"/>
    </row>
    <row r="553" spans="1:7" x14ac:dyDescent="0.3">
      <c r="A553" s="347" t="s">
        <v>2234</v>
      </c>
      <c r="B553" s="347" t="s">
        <v>690</v>
      </c>
      <c r="C553" s="351"/>
      <c r="D553" s="351"/>
      <c r="E553" s="351"/>
      <c r="F553" s="351"/>
      <c r="G553" s="351"/>
    </row>
    <row r="554" spans="1:7" x14ac:dyDescent="0.3">
      <c r="A554" s="347" t="s">
        <v>2235</v>
      </c>
      <c r="B554" s="347" t="s">
        <v>685</v>
      </c>
      <c r="C554" s="351"/>
      <c r="D554" s="351"/>
      <c r="E554" s="351"/>
      <c r="F554" s="351"/>
      <c r="G554" s="351"/>
    </row>
    <row r="555" spans="1:7" x14ac:dyDescent="0.3">
      <c r="A555" s="347" t="s">
        <v>2236</v>
      </c>
      <c r="B555" s="347" t="s">
        <v>687</v>
      </c>
      <c r="C555" s="351"/>
      <c r="D555" s="351"/>
      <c r="E555" s="351"/>
      <c r="F555" s="351"/>
      <c r="G555" s="351"/>
    </row>
    <row r="556" spans="1:7" x14ac:dyDescent="0.3">
      <c r="A556" s="347" t="s">
        <v>2237</v>
      </c>
      <c r="B556" s="347" t="s">
        <v>183</v>
      </c>
      <c r="C556" s="351"/>
      <c r="D556" s="351"/>
      <c r="E556" s="351"/>
      <c r="F556" s="351"/>
      <c r="G556" s="351"/>
    </row>
    <row r="557" spans="1:7" x14ac:dyDescent="0.3">
      <c r="A557" s="347" t="s">
        <v>2238</v>
      </c>
      <c r="B557" s="347" t="s">
        <v>1483</v>
      </c>
      <c r="C557" s="351"/>
      <c r="D557" s="351"/>
      <c r="E557" s="351"/>
      <c r="F557" s="351"/>
      <c r="G557" s="351"/>
    </row>
    <row r="558" spans="1:7" x14ac:dyDescent="0.3">
      <c r="A558" s="347" t="s">
        <v>2239</v>
      </c>
      <c r="B558" s="347" t="s">
        <v>1456</v>
      </c>
      <c r="C558" s="351"/>
      <c r="D558" s="351"/>
      <c r="E558" s="351"/>
      <c r="F558" s="351"/>
      <c r="G558" s="351"/>
    </row>
    <row r="559" spans="1:7" x14ac:dyDescent="0.3">
      <c r="A559" s="347" t="s">
        <v>2240</v>
      </c>
      <c r="B559" s="347" t="s">
        <v>1458</v>
      </c>
      <c r="C559" s="351"/>
      <c r="D559" s="351"/>
      <c r="E559" s="351"/>
      <c r="F559" s="351"/>
      <c r="G559" s="351"/>
    </row>
    <row r="560" spans="1:7" x14ac:dyDescent="0.3">
      <c r="A560" s="347" t="s">
        <v>2241</v>
      </c>
      <c r="B560" s="347" t="s">
        <v>262</v>
      </c>
      <c r="C560" s="351"/>
      <c r="D560" s="351"/>
      <c r="E560" s="351"/>
      <c r="F560" s="351"/>
      <c r="G560" s="351"/>
    </row>
    <row r="561" spans="1:7" x14ac:dyDescent="0.3">
      <c r="A561" s="347" t="s">
        <v>2242</v>
      </c>
      <c r="B561" s="347" t="s">
        <v>697</v>
      </c>
      <c r="C561" s="351"/>
      <c r="D561" s="351"/>
      <c r="E561" s="351"/>
      <c r="F561" s="351"/>
      <c r="G561" s="351"/>
    </row>
    <row r="562" spans="1:7" x14ac:dyDescent="0.3">
      <c r="A562" s="347" t="s">
        <v>2243</v>
      </c>
      <c r="B562" s="347" t="s">
        <v>569</v>
      </c>
      <c r="C562" s="351"/>
      <c r="D562" s="351"/>
      <c r="E562" s="351"/>
      <c r="F562" s="351"/>
      <c r="G562" s="351"/>
    </row>
    <row r="563" spans="1:7" x14ac:dyDescent="0.3">
      <c r="A563" s="347" t="s">
        <v>2244</v>
      </c>
      <c r="B563" s="347" t="s">
        <v>571</v>
      </c>
      <c r="C563" s="351"/>
      <c r="D563" s="351"/>
      <c r="E563" s="351"/>
      <c r="F563" s="351"/>
      <c r="G563" s="351"/>
    </row>
    <row r="564" spans="1:7" x14ac:dyDescent="0.3">
      <c r="A564" s="347" t="s">
        <v>2245</v>
      </c>
      <c r="B564" s="347" t="s">
        <v>261</v>
      </c>
      <c r="C564" s="351"/>
      <c r="D564" s="351"/>
      <c r="E564" s="351"/>
      <c r="F564" s="351"/>
      <c r="G564" s="351"/>
    </row>
    <row r="565" spans="1:7" x14ac:dyDescent="0.3">
      <c r="A565" s="347" t="s">
        <v>2246</v>
      </c>
      <c r="B565" s="347" t="s">
        <v>330</v>
      </c>
      <c r="C565" s="351"/>
      <c r="D565" s="351"/>
      <c r="E565" s="351"/>
      <c r="F565" s="351"/>
      <c r="G565" s="351"/>
    </row>
    <row r="566" spans="1:7" x14ac:dyDescent="0.3">
      <c r="A566" s="347" t="s">
        <v>2247</v>
      </c>
      <c r="B566" s="347" t="s">
        <v>676</v>
      </c>
      <c r="C566" s="351"/>
      <c r="D566" s="351"/>
      <c r="E566" s="351"/>
      <c r="F566" s="351"/>
      <c r="G566" s="351"/>
    </row>
    <row r="567" spans="1:7" x14ac:dyDescent="0.3">
      <c r="A567" s="347" t="s">
        <v>2248</v>
      </c>
      <c r="B567" s="347" t="s">
        <v>1448</v>
      </c>
      <c r="C567" s="351"/>
      <c r="D567" s="351"/>
      <c r="E567" s="351"/>
      <c r="F567" s="351"/>
      <c r="G567" s="351"/>
    </row>
    <row r="568" spans="1:7" x14ac:dyDescent="0.3">
      <c r="A568" s="347" t="s">
        <v>2249</v>
      </c>
      <c r="B568" s="347" t="s">
        <v>1462</v>
      </c>
      <c r="C568" s="351"/>
      <c r="D568" s="351"/>
      <c r="E568" s="351"/>
      <c r="F568" s="351"/>
      <c r="G568" s="351"/>
    </row>
    <row r="569" spans="1:7" x14ac:dyDescent="0.3">
      <c r="A569" s="347" t="s">
        <v>2250</v>
      </c>
      <c r="B569" s="347" t="s">
        <v>1429</v>
      </c>
      <c r="C569" s="351"/>
      <c r="D569" s="351"/>
      <c r="E569" s="351"/>
      <c r="F569" s="351"/>
      <c r="G569" s="351"/>
    </row>
    <row r="570" spans="1:7" x14ac:dyDescent="0.3">
      <c r="A570" s="347" t="s">
        <v>2251</v>
      </c>
      <c r="B570" s="347" t="s">
        <v>1431</v>
      </c>
      <c r="C570" s="351"/>
      <c r="D570" s="351"/>
      <c r="E570" s="351"/>
      <c r="F570" s="351"/>
      <c r="G570" s="351"/>
    </row>
    <row r="571" spans="1:7" x14ac:dyDescent="0.3">
      <c r="A571" s="347" t="s">
        <v>2252</v>
      </c>
      <c r="B571" s="347" t="s">
        <v>1433</v>
      </c>
      <c r="C571" s="351"/>
      <c r="D571" s="351"/>
      <c r="E571" s="351"/>
      <c r="F571" s="351"/>
      <c r="G571" s="351"/>
    </row>
    <row r="572" spans="1:7" x14ac:dyDescent="0.3">
      <c r="A572" s="347" t="s">
        <v>2253</v>
      </c>
      <c r="B572" s="347" t="s">
        <v>1479</v>
      </c>
      <c r="C572" s="351"/>
      <c r="D572" s="351"/>
      <c r="E572" s="351"/>
      <c r="F572" s="351"/>
      <c r="G572" s="351"/>
    </row>
    <row r="573" spans="1:7" x14ac:dyDescent="0.3">
      <c r="A573" s="347" t="s">
        <v>2254</v>
      </c>
      <c r="B573" s="347" t="s">
        <v>1435</v>
      </c>
      <c r="C573" s="351"/>
      <c r="D573" s="351"/>
      <c r="E573" s="351"/>
      <c r="F573" s="351"/>
      <c r="G573" s="351"/>
    </row>
    <row r="574" spans="1:7" x14ac:dyDescent="0.3">
      <c r="A574" s="347" t="s">
        <v>2255</v>
      </c>
      <c r="B574" s="347" t="s">
        <v>1465</v>
      </c>
      <c r="C574" s="351"/>
      <c r="D574" s="351"/>
      <c r="E574" s="351"/>
      <c r="F574" s="351"/>
      <c r="G574" s="351"/>
    </row>
    <row r="575" spans="1:7" x14ac:dyDescent="0.3">
      <c r="A575" s="347" t="s">
        <v>2256</v>
      </c>
      <c r="B575" s="347" t="s">
        <v>575</v>
      </c>
      <c r="C575" s="351"/>
      <c r="D575" s="351"/>
      <c r="E575" s="351"/>
      <c r="F575" s="351"/>
      <c r="G575" s="351"/>
    </row>
    <row r="576" spans="1:7" x14ac:dyDescent="0.3">
      <c r="A576" s="347" t="s">
        <v>2257</v>
      </c>
      <c r="B576" s="347" t="s">
        <v>1438</v>
      </c>
      <c r="C576" s="351"/>
      <c r="D576" s="351"/>
      <c r="E576" s="351"/>
      <c r="F576" s="351"/>
      <c r="G576" s="351"/>
    </row>
    <row r="577" spans="1:7" x14ac:dyDescent="0.3">
      <c r="A577" s="347" t="s">
        <v>2258</v>
      </c>
      <c r="B577" s="347" t="s">
        <v>791</v>
      </c>
      <c r="C577" s="351"/>
      <c r="D577" s="351"/>
      <c r="E577" s="351"/>
      <c r="F577" s="351"/>
      <c r="G577" s="351"/>
    </row>
    <row r="578" spans="1:7" x14ac:dyDescent="0.3">
      <c r="A578" s="347" t="s">
        <v>2259</v>
      </c>
      <c r="B578" s="347" t="s">
        <v>794</v>
      </c>
      <c r="C578" s="351"/>
      <c r="D578" s="351"/>
      <c r="E578" s="351"/>
      <c r="F578" s="351"/>
      <c r="G578" s="351"/>
    </row>
    <row r="579" spans="1:7" x14ac:dyDescent="0.3">
      <c r="A579" s="347" t="s">
        <v>2260</v>
      </c>
      <c r="B579" s="347" t="s">
        <v>1467</v>
      </c>
      <c r="C579" s="352"/>
      <c r="D579" s="352"/>
      <c r="E579" s="352"/>
      <c r="F579" s="352"/>
      <c r="G579" s="352"/>
    </row>
    <row r="580" spans="1:7" x14ac:dyDescent="0.3">
      <c r="A580" s="347" t="s">
        <v>1485</v>
      </c>
      <c r="B580" s="353"/>
      <c r="C580" s="351"/>
      <c r="D580" s="351"/>
      <c r="E580" s="351"/>
      <c r="F580" s="351"/>
      <c r="G580" s="351"/>
    </row>
    <row r="582" spans="1:7" x14ac:dyDescent="0.3">
      <c r="A582" s="347" t="s">
        <v>975</v>
      </c>
      <c r="B582" s="353"/>
      <c r="C582" s="351"/>
      <c r="D582" s="351"/>
      <c r="E582" s="351"/>
      <c r="F582" s="351"/>
      <c r="G582" s="351"/>
    </row>
    <row r="583" spans="1:7" x14ac:dyDescent="0.3">
      <c r="A583" s="347" t="s">
        <v>976</v>
      </c>
      <c r="B583" s="353"/>
      <c r="C583" s="352"/>
      <c r="D583" s="352"/>
      <c r="E583" s="352"/>
      <c r="F583" s="352"/>
      <c r="G583" s="352"/>
    </row>
    <row r="584" spans="1:7" x14ac:dyDescent="0.3">
      <c r="A584" s="347" t="s">
        <v>977</v>
      </c>
      <c r="B584" s="353"/>
      <c r="C584" s="351"/>
      <c r="D584" s="351"/>
      <c r="E584" s="351"/>
      <c r="F584" s="351"/>
      <c r="G584" s="351"/>
    </row>
    <row r="586" spans="1:7" x14ac:dyDescent="0.3">
      <c r="A586" s="347" t="s">
        <v>386</v>
      </c>
    </row>
    <row r="587" spans="1:7" x14ac:dyDescent="0.3">
      <c r="A587" s="347" t="s">
        <v>2261</v>
      </c>
      <c r="B587" s="347" t="s">
        <v>1036</v>
      </c>
      <c r="C587" s="351"/>
      <c r="D587" s="351"/>
      <c r="E587" s="351"/>
      <c r="F587" s="351"/>
      <c r="G587" s="351"/>
    </row>
    <row r="588" spans="1:7" x14ac:dyDescent="0.3">
      <c r="A588" s="347" t="s">
        <v>2262</v>
      </c>
      <c r="B588" s="347" t="s">
        <v>1509</v>
      </c>
      <c r="C588" s="351"/>
      <c r="D588" s="351"/>
      <c r="E588" s="351"/>
      <c r="F588" s="351"/>
      <c r="G588" s="351"/>
    </row>
    <row r="589" spans="1:7" x14ac:dyDescent="0.3">
      <c r="A589" s="347" t="s">
        <v>2263</v>
      </c>
      <c r="B589" s="347" t="s">
        <v>1511</v>
      </c>
      <c r="C589" s="351"/>
      <c r="D589" s="351"/>
      <c r="E589" s="351"/>
      <c r="F589" s="351"/>
      <c r="G589" s="351"/>
    </row>
    <row r="590" spans="1:7" x14ac:dyDescent="0.3">
      <c r="A590" s="347" t="s">
        <v>2264</v>
      </c>
      <c r="B590" s="347" t="s">
        <v>1513</v>
      </c>
      <c r="C590" s="351"/>
      <c r="D590" s="351"/>
      <c r="E590" s="351"/>
      <c r="F590" s="351"/>
      <c r="G590" s="351"/>
    </row>
    <row r="591" spans="1:7" x14ac:dyDescent="0.3">
      <c r="A591" s="347" t="s">
        <v>2265</v>
      </c>
      <c r="B591" s="347" t="s">
        <v>1515</v>
      </c>
      <c r="C591" s="351"/>
      <c r="D591" s="351"/>
      <c r="E591" s="351"/>
      <c r="F591" s="351"/>
      <c r="G591" s="351"/>
    </row>
    <row r="592" spans="1:7" x14ac:dyDescent="0.3">
      <c r="A592" s="347" t="s">
        <v>2266</v>
      </c>
      <c r="B592" s="347" t="s">
        <v>1517</v>
      </c>
      <c r="C592" s="351"/>
      <c r="D592" s="351"/>
      <c r="E592" s="351"/>
      <c r="F592" s="351"/>
      <c r="G592" s="351"/>
    </row>
    <row r="593" spans="1:7" x14ac:dyDescent="0.3">
      <c r="A593" s="347" t="s">
        <v>2267</v>
      </c>
      <c r="B593" s="347" t="s">
        <v>1519</v>
      </c>
      <c r="C593" s="351"/>
      <c r="D593" s="351"/>
      <c r="E593" s="351"/>
      <c r="F593" s="351"/>
      <c r="G593" s="351"/>
    </row>
    <row r="594" spans="1:7" x14ac:dyDescent="0.3">
      <c r="A594" s="347" t="s">
        <v>2268</v>
      </c>
      <c r="B594" s="347" t="s">
        <v>1521</v>
      </c>
      <c r="C594" s="351"/>
      <c r="D594" s="351"/>
      <c r="E594" s="351"/>
      <c r="F594" s="351"/>
      <c r="G594" s="351"/>
    </row>
    <row r="595" spans="1:7" x14ac:dyDescent="0.3">
      <c r="A595" s="347" t="s">
        <v>2269</v>
      </c>
      <c r="B595" s="347" t="s">
        <v>1523</v>
      </c>
      <c r="C595" s="351"/>
      <c r="D595" s="351"/>
      <c r="E595" s="351"/>
      <c r="F595" s="351"/>
      <c r="G595" s="351"/>
    </row>
    <row r="596" spans="1:7" x14ac:dyDescent="0.3">
      <c r="A596" s="347" t="s">
        <v>2270</v>
      </c>
      <c r="B596" s="347" t="s">
        <v>1525</v>
      </c>
      <c r="C596" s="351"/>
      <c r="D596" s="351"/>
      <c r="E596" s="351"/>
      <c r="F596" s="351"/>
      <c r="G596" s="351"/>
    </row>
    <row r="597" spans="1:7" x14ac:dyDescent="0.3">
      <c r="A597" s="347" t="s">
        <v>2271</v>
      </c>
      <c r="B597" s="347" t="s">
        <v>1527</v>
      </c>
      <c r="C597" s="351"/>
      <c r="D597" s="351"/>
      <c r="E597" s="351"/>
      <c r="F597" s="351"/>
      <c r="G597" s="351"/>
    </row>
    <row r="598" spans="1:7" x14ac:dyDescent="0.3">
      <c r="A598" s="347" t="s">
        <v>2272</v>
      </c>
      <c r="B598" s="347" t="s">
        <v>1529</v>
      </c>
      <c r="C598" s="351"/>
      <c r="D598" s="351"/>
      <c r="E598" s="351"/>
      <c r="F598" s="351"/>
      <c r="G598" s="351"/>
    </row>
    <row r="599" spans="1:7" x14ac:dyDescent="0.3">
      <c r="A599" s="347" t="s">
        <v>2273</v>
      </c>
      <c r="B599" s="347" t="s">
        <v>1531</v>
      </c>
      <c r="C599" s="351"/>
      <c r="D599" s="351"/>
      <c r="E599" s="351"/>
      <c r="F599" s="351"/>
      <c r="G599" s="351"/>
    </row>
    <row r="600" spans="1:7" x14ac:dyDescent="0.3">
      <c r="A600" s="347" t="s">
        <v>2274</v>
      </c>
      <c r="B600" s="347" t="s">
        <v>1533</v>
      </c>
      <c r="C600" s="351"/>
      <c r="D600" s="351"/>
      <c r="E600" s="351"/>
      <c r="F600" s="351"/>
      <c r="G600" s="351"/>
    </row>
    <row r="601" spans="1:7" x14ac:dyDescent="0.3">
      <c r="A601" s="347" t="s">
        <v>2275</v>
      </c>
      <c r="B601" s="347" t="s">
        <v>1535</v>
      </c>
      <c r="C601" s="351"/>
      <c r="D601" s="351"/>
      <c r="E601" s="351"/>
      <c r="F601" s="351"/>
      <c r="G601" s="351"/>
    </row>
    <row r="602" spans="1:7" x14ac:dyDescent="0.3">
      <c r="A602" s="347" t="s">
        <v>2276</v>
      </c>
      <c r="B602" s="347" t="s">
        <v>1537</v>
      </c>
      <c r="C602" s="351"/>
      <c r="D602" s="351"/>
      <c r="E602" s="351"/>
      <c r="F602" s="351"/>
      <c r="G602" s="351"/>
    </row>
    <row r="603" spans="1:7" x14ac:dyDescent="0.3">
      <c r="A603" s="347" t="s">
        <v>2277</v>
      </c>
      <c r="B603" s="347" t="s">
        <v>1539</v>
      </c>
      <c r="C603" s="351"/>
      <c r="D603" s="351"/>
      <c r="E603" s="351"/>
      <c r="F603" s="351"/>
      <c r="G603" s="351"/>
    </row>
    <row r="604" spans="1:7" x14ac:dyDescent="0.3">
      <c r="A604" s="347" t="s">
        <v>2278</v>
      </c>
      <c r="B604" s="347" t="s">
        <v>1541</v>
      </c>
      <c r="C604" s="351"/>
      <c r="D604" s="351"/>
      <c r="E604" s="351"/>
      <c r="F604" s="351"/>
      <c r="G604" s="351"/>
    </row>
    <row r="605" spans="1:7" x14ac:dyDescent="0.3">
      <c r="A605" s="347" t="s">
        <v>2279</v>
      </c>
      <c r="B605" s="347" t="s">
        <v>1543</v>
      </c>
      <c r="C605" s="352"/>
      <c r="D605" s="352"/>
      <c r="E605" s="352"/>
      <c r="F605" s="352"/>
      <c r="G605" s="352"/>
    </row>
    <row r="606" spans="1:7" x14ac:dyDescent="0.3">
      <c r="A606" s="347" t="s">
        <v>1544</v>
      </c>
      <c r="B606" s="353"/>
      <c r="C606" s="351"/>
      <c r="D606" s="351"/>
      <c r="E606" s="351"/>
      <c r="F606" s="351"/>
      <c r="G606" s="351"/>
    </row>
    <row r="608" spans="1:7" x14ac:dyDescent="0.3">
      <c r="A608" s="347" t="s">
        <v>975</v>
      </c>
      <c r="B608" s="353"/>
      <c r="C608" s="351"/>
      <c r="D608" s="351"/>
      <c r="E608" s="351"/>
      <c r="F608" s="351"/>
      <c r="G608" s="351"/>
    </row>
    <row r="609" spans="1:7" x14ac:dyDescent="0.3">
      <c r="A609" s="347" t="s">
        <v>976</v>
      </c>
      <c r="B609" s="353"/>
      <c r="C609" s="352"/>
      <c r="D609" s="352"/>
      <c r="E609" s="352"/>
      <c r="F609" s="352"/>
      <c r="G609" s="352"/>
    </row>
    <row r="610" spans="1:7" x14ac:dyDescent="0.3">
      <c r="A610" s="347" t="s">
        <v>977</v>
      </c>
      <c r="B610" s="353"/>
      <c r="C610" s="351"/>
      <c r="D610" s="351"/>
      <c r="E610" s="351"/>
      <c r="F610" s="351"/>
      <c r="G610" s="351"/>
    </row>
    <row r="612" spans="1:7" x14ac:dyDescent="0.3">
      <c r="A612" s="347" t="s">
        <v>398</v>
      </c>
    </row>
    <row r="613" spans="1:7" x14ac:dyDescent="0.3">
      <c r="A613" s="347" t="s">
        <v>2280</v>
      </c>
      <c r="B613" s="347" t="s">
        <v>245</v>
      </c>
      <c r="C613" s="351"/>
      <c r="D613" s="351"/>
      <c r="E613" s="351"/>
      <c r="F613" s="351"/>
      <c r="G613" s="351"/>
    </row>
    <row r="614" spans="1:7" x14ac:dyDescent="0.3">
      <c r="A614" s="347" t="s">
        <v>2281</v>
      </c>
      <c r="B614" s="347" t="s">
        <v>1547</v>
      </c>
      <c r="C614" s="351"/>
      <c r="D614" s="351"/>
      <c r="E614" s="351"/>
      <c r="F614" s="351"/>
      <c r="G614" s="351"/>
    </row>
    <row r="615" spans="1:7" x14ac:dyDescent="0.3">
      <c r="A615" s="347" t="s">
        <v>2282</v>
      </c>
      <c r="B615" s="347" t="s">
        <v>1549</v>
      </c>
      <c r="C615" s="351"/>
      <c r="D615" s="351"/>
      <c r="E615" s="351"/>
      <c r="F615" s="351"/>
      <c r="G615" s="351"/>
    </row>
    <row r="616" spans="1:7" x14ac:dyDescent="0.3">
      <c r="A616" s="347" t="s">
        <v>2283</v>
      </c>
      <c r="B616" s="347" t="s">
        <v>1551</v>
      </c>
      <c r="C616" s="351"/>
      <c r="D616" s="351"/>
      <c r="E616" s="351"/>
      <c r="F616" s="351"/>
      <c r="G616" s="351"/>
    </row>
    <row r="617" spans="1:7" x14ac:dyDescent="0.3">
      <c r="A617" s="347" t="s">
        <v>2284</v>
      </c>
      <c r="B617" s="347" t="s">
        <v>1553</v>
      </c>
      <c r="C617" s="351"/>
      <c r="D617" s="351"/>
      <c r="E617" s="351"/>
      <c r="F617" s="351"/>
      <c r="G617" s="351"/>
    </row>
    <row r="618" spans="1:7" x14ac:dyDescent="0.3">
      <c r="A618" s="347" t="s">
        <v>2285</v>
      </c>
      <c r="B618" s="347" t="s">
        <v>1555</v>
      </c>
      <c r="C618" s="351"/>
      <c r="D618" s="351"/>
      <c r="E618" s="351"/>
      <c r="F618" s="351"/>
      <c r="G618" s="351"/>
    </row>
    <row r="619" spans="1:7" x14ac:dyDescent="0.3">
      <c r="A619" s="347" t="s">
        <v>2286</v>
      </c>
      <c r="B619" s="347" t="s">
        <v>1557</v>
      </c>
      <c r="C619" s="351"/>
      <c r="D619" s="351"/>
      <c r="E619" s="351"/>
      <c r="F619" s="351"/>
      <c r="G619" s="351"/>
    </row>
    <row r="620" spans="1:7" x14ac:dyDescent="0.3">
      <c r="A620" s="347" t="s">
        <v>2287</v>
      </c>
      <c r="B620" s="347" t="s">
        <v>1559</v>
      </c>
      <c r="C620" s="351"/>
      <c r="D620" s="351"/>
      <c r="E620" s="351"/>
      <c r="F620" s="351"/>
      <c r="G620" s="351"/>
    </row>
    <row r="621" spans="1:7" x14ac:dyDescent="0.3">
      <c r="A621" s="347" t="s">
        <v>2288</v>
      </c>
      <c r="B621" s="347" t="s">
        <v>1561</v>
      </c>
      <c r="C621" s="351"/>
      <c r="D621" s="351"/>
      <c r="E621" s="351"/>
      <c r="F621" s="351"/>
      <c r="G621" s="351"/>
    </row>
    <row r="622" spans="1:7" x14ac:dyDescent="0.3">
      <c r="A622" s="347" t="s">
        <v>2289</v>
      </c>
      <c r="B622" s="347" t="s">
        <v>1563</v>
      </c>
      <c r="C622" s="351"/>
      <c r="D622" s="351"/>
      <c r="E622" s="351"/>
      <c r="F622" s="351"/>
      <c r="G622" s="351"/>
    </row>
    <row r="623" spans="1:7" x14ac:dyDescent="0.3">
      <c r="A623" s="347" t="s">
        <v>2290</v>
      </c>
      <c r="B623" s="347" t="s">
        <v>1565</v>
      </c>
      <c r="C623" s="351"/>
      <c r="D623" s="351"/>
      <c r="E623" s="351"/>
      <c r="F623" s="351"/>
      <c r="G623" s="351"/>
    </row>
    <row r="624" spans="1:7" x14ac:dyDescent="0.3">
      <c r="A624" s="347" t="s">
        <v>2291</v>
      </c>
      <c r="B624" s="347" t="s">
        <v>1567</v>
      </c>
      <c r="C624" s="351"/>
      <c r="D624" s="351"/>
      <c r="E624" s="351"/>
      <c r="F624" s="351"/>
      <c r="G624" s="351"/>
    </row>
    <row r="625" spans="1:7" x14ac:dyDescent="0.3">
      <c r="A625" s="347" t="s">
        <v>2292</v>
      </c>
      <c r="B625" s="347" t="s">
        <v>1569</v>
      </c>
      <c r="C625" s="351"/>
      <c r="D625" s="351"/>
      <c r="E625" s="351"/>
      <c r="F625" s="351"/>
      <c r="G625" s="351"/>
    </row>
    <row r="626" spans="1:7" x14ac:dyDescent="0.3">
      <c r="A626" s="347" t="s">
        <v>2293</v>
      </c>
      <c r="B626" s="347" t="s">
        <v>1571</v>
      </c>
      <c r="C626" s="351"/>
      <c r="D626" s="351"/>
      <c r="E626" s="351"/>
      <c r="F626" s="351"/>
      <c r="G626" s="351"/>
    </row>
    <row r="627" spans="1:7" x14ac:dyDescent="0.3">
      <c r="A627" s="347" t="s">
        <v>2294</v>
      </c>
      <c r="B627" s="347" t="s">
        <v>1573</v>
      </c>
      <c r="C627" s="351"/>
      <c r="D627" s="351"/>
      <c r="E627" s="351"/>
      <c r="F627" s="351"/>
      <c r="G627" s="351"/>
    </row>
    <row r="628" spans="1:7" x14ac:dyDescent="0.3">
      <c r="A628" s="347" t="s">
        <v>2295</v>
      </c>
      <c r="B628" s="347" t="s">
        <v>1575</v>
      </c>
      <c r="C628" s="351"/>
      <c r="D628" s="351"/>
      <c r="E628" s="351"/>
      <c r="F628" s="351"/>
      <c r="G628" s="351"/>
    </row>
    <row r="629" spans="1:7" x14ac:dyDescent="0.3">
      <c r="A629" s="347" t="s">
        <v>2296</v>
      </c>
      <c r="B629" s="347" t="s">
        <v>1577</v>
      </c>
      <c r="C629" s="351"/>
      <c r="D629" s="351"/>
      <c r="E629" s="351"/>
      <c r="F629" s="351"/>
      <c r="G629" s="351"/>
    </row>
    <row r="630" spans="1:7" x14ac:dyDescent="0.3">
      <c r="A630" s="347" t="s">
        <v>2297</v>
      </c>
      <c r="B630" s="347" t="s">
        <v>1579</v>
      </c>
      <c r="C630" s="351"/>
      <c r="D630" s="351"/>
      <c r="E630" s="351"/>
      <c r="F630" s="351"/>
      <c r="G630" s="351"/>
    </row>
    <row r="631" spans="1:7" x14ac:dyDescent="0.3">
      <c r="A631" s="347" t="s">
        <v>2298</v>
      </c>
      <c r="B631" s="347" t="s">
        <v>1581</v>
      </c>
      <c r="C631" s="351"/>
      <c r="D631" s="351"/>
      <c r="E631" s="351"/>
      <c r="F631" s="351"/>
      <c r="G631" s="351"/>
    </row>
    <row r="632" spans="1:7" x14ac:dyDescent="0.3">
      <c r="A632" s="347" t="s">
        <v>2299</v>
      </c>
      <c r="B632" s="347" t="s">
        <v>1583</v>
      </c>
      <c r="C632" s="351"/>
      <c r="D632" s="351"/>
      <c r="E632" s="351"/>
      <c r="F632" s="351"/>
      <c r="G632" s="351"/>
    </row>
    <row r="633" spans="1:7" x14ac:dyDescent="0.3">
      <c r="A633" s="347" t="s">
        <v>2300</v>
      </c>
      <c r="B633" s="347" t="s">
        <v>1585</v>
      </c>
      <c r="C633" s="351"/>
      <c r="D633" s="351"/>
      <c r="E633" s="351"/>
      <c r="F633" s="351"/>
      <c r="G633" s="351"/>
    </row>
    <row r="634" spans="1:7" x14ac:dyDescent="0.3">
      <c r="A634" s="347" t="s">
        <v>2301</v>
      </c>
      <c r="B634" s="347" t="s">
        <v>1587</v>
      </c>
      <c r="C634" s="351"/>
      <c r="D634" s="351"/>
      <c r="E634" s="351"/>
      <c r="F634" s="351"/>
      <c r="G634" s="351"/>
    </row>
    <row r="635" spans="1:7" x14ac:dyDescent="0.3">
      <c r="A635" s="347" t="s">
        <v>2302</v>
      </c>
      <c r="B635" s="347" t="s">
        <v>1589</v>
      </c>
      <c r="C635" s="351"/>
      <c r="D635" s="351"/>
      <c r="E635" s="351"/>
      <c r="F635" s="351"/>
      <c r="G635" s="351"/>
    </row>
    <row r="636" spans="1:7" x14ac:dyDescent="0.3">
      <c r="A636" s="347" t="s">
        <v>2303</v>
      </c>
      <c r="B636" s="347" t="s">
        <v>1591</v>
      </c>
      <c r="C636" s="351"/>
      <c r="D636" s="351"/>
      <c r="E636" s="351"/>
      <c r="F636" s="351"/>
      <c r="G636" s="351"/>
    </row>
    <row r="637" spans="1:7" x14ac:dyDescent="0.3">
      <c r="A637" s="347" t="s">
        <v>2304</v>
      </c>
      <c r="B637" s="347" t="s">
        <v>1593</v>
      </c>
      <c r="C637" s="351"/>
      <c r="D637" s="351"/>
      <c r="E637" s="351"/>
      <c r="F637" s="351"/>
      <c r="G637" s="351"/>
    </row>
    <row r="638" spans="1:7" x14ac:dyDescent="0.3">
      <c r="A638" s="347" t="s">
        <v>2305</v>
      </c>
      <c r="B638" s="347" t="s">
        <v>1595</v>
      </c>
      <c r="C638" s="351"/>
      <c r="D638" s="351"/>
      <c r="E638" s="351"/>
      <c r="F638" s="351"/>
      <c r="G638" s="351"/>
    </row>
    <row r="639" spans="1:7" x14ac:dyDescent="0.3">
      <c r="A639" s="347" t="s">
        <v>2306</v>
      </c>
      <c r="B639" s="347" t="s">
        <v>1597</v>
      </c>
      <c r="C639" s="351"/>
      <c r="D639" s="351"/>
      <c r="E639" s="351"/>
      <c r="F639" s="351"/>
      <c r="G639" s="351"/>
    </row>
    <row r="640" spans="1:7" x14ac:dyDescent="0.3">
      <c r="A640" s="347" t="s">
        <v>2307</v>
      </c>
      <c r="B640" s="347" t="s">
        <v>595</v>
      </c>
      <c r="C640" s="351"/>
      <c r="D640" s="351"/>
      <c r="E640" s="351"/>
      <c r="F640" s="351"/>
      <c r="G640" s="351"/>
    </row>
    <row r="641" spans="1:7" x14ac:dyDescent="0.3">
      <c r="A641" s="347" t="s">
        <v>2308</v>
      </c>
      <c r="B641" s="347" t="s">
        <v>907</v>
      </c>
      <c r="C641" s="351"/>
      <c r="D641" s="351"/>
      <c r="E641" s="351"/>
      <c r="F641" s="351"/>
      <c r="G641" s="351"/>
    </row>
    <row r="642" spans="1:7" x14ac:dyDescent="0.3">
      <c r="A642" s="347" t="s">
        <v>2309</v>
      </c>
      <c r="B642" s="347" t="s">
        <v>765</v>
      </c>
      <c r="C642" s="351"/>
      <c r="D642" s="351"/>
      <c r="E642" s="351"/>
      <c r="F642" s="351"/>
      <c r="G642" s="351"/>
    </row>
    <row r="643" spans="1:7" x14ac:dyDescent="0.3">
      <c r="A643" s="347" t="s">
        <v>2310</v>
      </c>
      <c r="B643" s="347" t="s">
        <v>258</v>
      </c>
      <c r="C643" s="351"/>
      <c r="D643" s="351"/>
      <c r="E643" s="351"/>
      <c r="F643" s="351"/>
      <c r="G643" s="351"/>
    </row>
    <row r="644" spans="1:7" x14ac:dyDescent="0.3">
      <c r="A644" s="347" t="s">
        <v>2311</v>
      </c>
      <c r="B644" s="347" t="s">
        <v>1599</v>
      </c>
      <c r="C644" s="351"/>
      <c r="D644" s="351"/>
      <c r="E644" s="351"/>
      <c r="F644" s="351"/>
      <c r="G644" s="351"/>
    </row>
    <row r="645" spans="1:7" x14ac:dyDescent="0.3">
      <c r="A645" s="347" t="s">
        <v>2312</v>
      </c>
      <c r="B645" s="347" t="s">
        <v>1611</v>
      </c>
      <c r="C645" s="351"/>
      <c r="D645" s="351"/>
      <c r="E645" s="351"/>
      <c r="F645" s="351"/>
      <c r="G645" s="351"/>
    </row>
    <row r="646" spans="1:7" x14ac:dyDescent="0.3">
      <c r="A646" s="347" t="s">
        <v>2313</v>
      </c>
      <c r="B646" s="347" t="s">
        <v>1613</v>
      </c>
      <c r="C646" s="351"/>
      <c r="D646" s="351"/>
      <c r="E646" s="351"/>
      <c r="F646" s="351"/>
      <c r="G646" s="351"/>
    </row>
    <row r="647" spans="1:7" x14ac:dyDescent="0.3">
      <c r="A647" s="347" t="s">
        <v>2314</v>
      </c>
      <c r="B647" s="347" t="s">
        <v>1615</v>
      </c>
      <c r="C647" s="351"/>
      <c r="D647" s="351"/>
      <c r="E647" s="351"/>
      <c r="F647" s="351"/>
      <c r="G647" s="351"/>
    </row>
    <row r="648" spans="1:7" x14ac:dyDescent="0.3">
      <c r="A648" s="347" t="s">
        <v>2315</v>
      </c>
      <c r="B648" s="347" t="s">
        <v>44</v>
      </c>
      <c r="C648" s="351"/>
      <c r="D648" s="351"/>
      <c r="E648" s="351"/>
      <c r="F648" s="351"/>
      <c r="G648" s="351"/>
    </row>
    <row r="649" spans="1:7" x14ac:dyDescent="0.3">
      <c r="A649" s="347" t="s">
        <v>2316</v>
      </c>
      <c r="B649" s="347" t="s">
        <v>687</v>
      </c>
      <c r="C649" s="351"/>
      <c r="D649" s="351"/>
      <c r="E649" s="351"/>
      <c r="F649" s="351"/>
      <c r="G649" s="351"/>
    </row>
    <row r="650" spans="1:7" x14ac:dyDescent="0.3">
      <c r="A650" s="347" t="s">
        <v>2317</v>
      </c>
      <c r="B650" s="347" t="s">
        <v>183</v>
      </c>
      <c r="C650" s="351"/>
      <c r="D650" s="351"/>
      <c r="E650" s="351"/>
      <c r="F650" s="351"/>
      <c r="G650" s="351"/>
    </row>
    <row r="651" spans="1:7" x14ac:dyDescent="0.3">
      <c r="A651" s="347" t="s">
        <v>2318</v>
      </c>
      <c r="B651" s="347" t="s">
        <v>1625</v>
      </c>
      <c r="C651" s="351"/>
      <c r="D651" s="351"/>
      <c r="E651" s="351"/>
      <c r="F651" s="351"/>
      <c r="G651" s="351"/>
    </row>
    <row r="652" spans="1:7" x14ac:dyDescent="0.3">
      <c r="A652" s="347" t="s">
        <v>2319</v>
      </c>
      <c r="B652" s="347" t="s">
        <v>600</v>
      </c>
      <c r="C652" s="351"/>
      <c r="D652" s="351"/>
      <c r="E652" s="351"/>
      <c r="F652" s="351"/>
      <c r="G652" s="351"/>
    </row>
    <row r="653" spans="1:7" x14ac:dyDescent="0.3">
      <c r="A653" s="347" t="s">
        <v>2320</v>
      </c>
      <c r="B653" s="347" t="s">
        <v>261</v>
      </c>
      <c r="C653" s="351"/>
      <c r="D653" s="351"/>
      <c r="E653" s="351"/>
      <c r="F653" s="351"/>
      <c r="G653" s="351"/>
    </row>
    <row r="654" spans="1:7" x14ac:dyDescent="0.3">
      <c r="A654" s="347" t="s">
        <v>2321</v>
      </c>
      <c r="B654" s="347" t="s">
        <v>1617</v>
      </c>
      <c r="C654" s="351"/>
      <c r="D654" s="351"/>
      <c r="E654" s="351"/>
      <c r="F654" s="351"/>
      <c r="G654" s="351"/>
    </row>
    <row r="655" spans="1:7" x14ac:dyDescent="0.3">
      <c r="A655" s="347" t="s">
        <v>2322</v>
      </c>
      <c r="B655" s="347" t="s">
        <v>330</v>
      </c>
      <c r="C655" s="351"/>
      <c r="D655" s="351"/>
      <c r="E655" s="351"/>
      <c r="F655" s="351"/>
      <c r="G655" s="351"/>
    </row>
    <row r="656" spans="1:7" x14ac:dyDescent="0.3">
      <c r="A656" s="347" t="s">
        <v>2323</v>
      </c>
      <c r="B656" s="347" t="s">
        <v>674</v>
      </c>
      <c r="C656" s="351"/>
      <c r="D656" s="351"/>
      <c r="E656" s="351"/>
      <c r="F656" s="351"/>
      <c r="G656" s="351"/>
    </row>
    <row r="657" spans="1:7" x14ac:dyDescent="0.3">
      <c r="A657" s="347" t="s">
        <v>2324</v>
      </c>
      <c r="B657" s="347" t="s">
        <v>676</v>
      </c>
      <c r="C657" s="351"/>
      <c r="D657" s="351"/>
      <c r="E657" s="351"/>
      <c r="F657" s="351"/>
      <c r="G657" s="351"/>
    </row>
    <row r="658" spans="1:7" x14ac:dyDescent="0.3">
      <c r="A658" s="347" t="s">
        <v>2325</v>
      </c>
      <c r="B658" s="347" t="s">
        <v>1604</v>
      </c>
      <c r="C658" s="351"/>
      <c r="D658" s="351"/>
      <c r="E658" s="351"/>
      <c r="F658" s="351"/>
      <c r="G658" s="351"/>
    </row>
    <row r="659" spans="1:7" x14ac:dyDescent="0.3">
      <c r="A659" s="347" t="s">
        <v>2326</v>
      </c>
      <c r="B659" s="347" t="s">
        <v>1619</v>
      </c>
      <c r="C659" s="351"/>
      <c r="D659" s="351"/>
      <c r="E659" s="351"/>
      <c r="F659" s="351"/>
      <c r="G659" s="351"/>
    </row>
    <row r="660" spans="1:7" x14ac:dyDescent="0.3">
      <c r="A660" s="347" t="s">
        <v>2327</v>
      </c>
      <c r="B660" s="347" t="s">
        <v>722</v>
      </c>
      <c r="C660" s="351"/>
      <c r="D660" s="351"/>
      <c r="E660" s="351"/>
      <c r="F660" s="351"/>
      <c r="G660" s="351"/>
    </row>
    <row r="661" spans="1:7" x14ac:dyDescent="0.3">
      <c r="A661" s="347" t="s">
        <v>2328</v>
      </c>
      <c r="B661" s="347" t="s">
        <v>794</v>
      </c>
      <c r="C661" s="351"/>
      <c r="D661" s="351"/>
      <c r="E661" s="351"/>
      <c r="F661" s="351"/>
      <c r="G661" s="351"/>
    </row>
    <row r="662" spans="1:7" x14ac:dyDescent="0.3">
      <c r="A662" s="347" t="s">
        <v>2329</v>
      </c>
      <c r="B662" s="347" t="s">
        <v>646</v>
      </c>
      <c r="C662" s="352"/>
      <c r="D662" s="352"/>
      <c r="E662" s="352"/>
      <c r="F662" s="352"/>
      <c r="G662" s="352"/>
    </row>
    <row r="663" spans="1:7" x14ac:dyDescent="0.3">
      <c r="A663" s="347" t="s">
        <v>1631</v>
      </c>
      <c r="B663" s="353"/>
      <c r="C663" s="351"/>
      <c r="D663" s="351"/>
      <c r="E663" s="351"/>
      <c r="F663" s="351"/>
      <c r="G663" s="351"/>
    </row>
    <row r="665" spans="1:7" x14ac:dyDescent="0.3">
      <c r="A665" s="347" t="s">
        <v>975</v>
      </c>
      <c r="B665" s="353"/>
      <c r="C665" s="351"/>
      <c r="D665" s="351"/>
      <c r="E665" s="351"/>
      <c r="F665" s="351"/>
      <c r="G665" s="351"/>
    </row>
    <row r="666" spans="1:7" x14ac:dyDescent="0.3">
      <c r="A666" s="347" t="s">
        <v>976</v>
      </c>
      <c r="B666" s="353"/>
      <c r="C666" s="352"/>
      <c r="D666" s="352"/>
      <c r="E666" s="352"/>
      <c r="F666" s="352"/>
      <c r="G666" s="352"/>
    </row>
    <row r="667" spans="1:7" x14ac:dyDescent="0.3">
      <c r="A667" s="347" t="s">
        <v>977</v>
      </c>
      <c r="B667" s="353"/>
      <c r="C667" s="351"/>
      <c r="D667" s="351"/>
      <c r="E667" s="351"/>
      <c r="F667" s="351"/>
      <c r="G667" s="351"/>
    </row>
    <row r="669" spans="1:7" x14ac:dyDescent="0.3">
      <c r="A669" s="347" t="s">
        <v>422</v>
      </c>
    </row>
    <row r="670" spans="1:7" x14ac:dyDescent="0.3">
      <c r="A670" s="347" t="s">
        <v>2330</v>
      </c>
      <c r="B670" s="347" t="s">
        <v>1633</v>
      </c>
      <c r="C670" s="351"/>
      <c r="D670" s="351"/>
      <c r="E670" s="351"/>
      <c r="F670" s="351"/>
      <c r="G670" s="351"/>
    </row>
    <row r="671" spans="1:7" x14ac:dyDescent="0.3">
      <c r="A671" s="347" t="s">
        <v>2331</v>
      </c>
      <c r="B671" s="347" t="s">
        <v>244</v>
      </c>
      <c r="C671" s="351"/>
      <c r="D671" s="351"/>
      <c r="E671" s="351"/>
      <c r="F671" s="351"/>
      <c r="G671" s="351"/>
    </row>
    <row r="672" spans="1:7" x14ac:dyDescent="0.3">
      <c r="A672" s="347" t="s">
        <v>2332</v>
      </c>
      <c r="B672" s="347" t="s">
        <v>800</v>
      </c>
      <c r="C672" s="351"/>
      <c r="D672" s="351"/>
      <c r="E672" s="351"/>
      <c r="F672" s="351"/>
      <c r="G672" s="351"/>
    </row>
    <row r="673" spans="1:7" x14ac:dyDescent="0.3">
      <c r="A673" s="347" t="s">
        <v>2333</v>
      </c>
      <c r="B673" s="347" t="s">
        <v>53</v>
      </c>
      <c r="C673" s="351"/>
      <c r="D673" s="351"/>
      <c r="E673" s="351"/>
      <c r="F673" s="351"/>
      <c r="G673" s="351"/>
    </row>
    <row r="674" spans="1:7" x14ac:dyDescent="0.3">
      <c r="A674" s="347" t="s">
        <v>2334</v>
      </c>
      <c r="B674" s="347" t="s">
        <v>1639</v>
      </c>
      <c r="C674" s="352"/>
      <c r="D674" s="352"/>
      <c r="E674" s="352"/>
      <c r="F674" s="352"/>
      <c r="G674" s="352"/>
    </row>
    <row r="675" spans="1:7" x14ac:dyDescent="0.3">
      <c r="A675" s="347" t="s">
        <v>1640</v>
      </c>
      <c r="B675" s="353"/>
      <c r="C675" s="351"/>
      <c r="D675" s="351"/>
      <c r="E675" s="351"/>
      <c r="F675" s="351"/>
      <c r="G675" s="351"/>
    </row>
    <row r="677" spans="1:7" x14ac:dyDescent="0.3">
      <c r="A677" s="347" t="s">
        <v>975</v>
      </c>
      <c r="B677" s="353"/>
      <c r="C677" s="351"/>
      <c r="D677" s="351"/>
      <c r="E677" s="351"/>
      <c r="F677" s="351"/>
      <c r="G677" s="351"/>
    </row>
    <row r="678" spans="1:7" x14ac:dyDescent="0.3">
      <c r="A678" s="347" t="s">
        <v>976</v>
      </c>
      <c r="B678" s="353"/>
      <c r="C678" s="352"/>
      <c r="D678" s="352"/>
      <c r="E678" s="352"/>
      <c r="F678" s="352"/>
      <c r="G678" s="352"/>
    </row>
    <row r="679" spans="1:7" x14ac:dyDescent="0.3">
      <c r="A679" s="347" t="s">
        <v>977</v>
      </c>
      <c r="B679" s="353"/>
      <c r="C679" s="351"/>
      <c r="D679" s="351"/>
      <c r="E679" s="351"/>
      <c r="F679" s="351"/>
      <c r="G679" s="351"/>
    </row>
    <row r="681" spans="1:7" x14ac:dyDescent="0.3">
      <c r="A681" s="347" t="s">
        <v>430</v>
      </c>
    </row>
    <row r="682" spans="1:7" x14ac:dyDescent="0.3">
      <c r="A682" s="347" t="s">
        <v>2335</v>
      </c>
      <c r="B682" s="347" t="s">
        <v>713</v>
      </c>
      <c r="C682" s="352"/>
      <c r="D682" s="352"/>
      <c r="E682" s="352"/>
      <c r="F682" s="352"/>
      <c r="G682" s="352"/>
    </row>
    <row r="683" spans="1:7" x14ac:dyDescent="0.3">
      <c r="A683" s="347" t="s">
        <v>1642</v>
      </c>
      <c r="B683" s="353"/>
      <c r="C683" s="351"/>
      <c r="D683" s="351"/>
      <c r="E683" s="351"/>
      <c r="F683" s="351"/>
      <c r="G683" s="351"/>
    </row>
    <row r="685" spans="1:7" x14ac:dyDescent="0.3">
      <c r="A685" s="347" t="s">
        <v>975</v>
      </c>
      <c r="B685" s="353"/>
      <c r="C685" s="351"/>
      <c r="D685" s="351"/>
      <c r="E685" s="351"/>
      <c r="F685" s="351"/>
      <c r="G685" s="351"/>
    </row>
    <row r="686" spans="1:7" x14ac:dyDescent="0.3">
      <c r="A686" s="347" t="s">
        <v>976</v>
      </c>
      <c r="B686" s="353"/>
      <c r="C686" s="352"/>
      <c r="D686" s="352"/>
      <c r="E686" s="352"/>
      <c r="F686" s="352"/>
      <c r="G686" s="352"/>
    </row>
    <row r="687" spans="1:7" x14ac:dyDescent="0.3">
      <c r="A687" s="347" t="s">
        <v>977</v>
      </c>
      <c r="B687" s="353"/>
      <c r="C687" s="351"/>
      <c r="D687" s="351"/>
      <c r="E687" s="351"/>
      <c r="F687" s="351"/>
      <c r="G687" s="351"/>
    </row>
    <row r="689" spans="1:7" x14ac:dyDescent="0.3">
      <c r="A689" s="347" t="s">
        <v>433</v>
      </c>
    </row>
    <row r="690" spans="1:7" x14ac:dyDescent="0.3">
      <c r="A690" s="347" t="s">
        <v>2336</v>
      </c>
      <c r="B690" s="347" t="s">
        <v>53</v>
      </c>
      <c r="C690" s="352"/>
      <c r="D690" s="352"/>
      <c r="E690" s="352"/>
      <c r="F690" s="352"/>
      <c r="G690" s="352"/>
    </row>
    <row r="691" spans="1:7" x14ac:dyDescent="0.3">
      <c r="A691" s="347" t="s">
        <v>1644</v>
      </c>
      <c r="B691" s="353"/>
      <c r="C691" s="351"/>
      <c r="D691" s="351"/>
      <c r="E691" s="351"/>
      <c r="F691" s="351"/>
      <c r="G691" s="351"/>
    </row>
    <row r="693" spans="1:7" x14ac:dyDescent="0.3">
      <c r="A693" s="347" t="s">
        <v>975</v>
      </c>
      <c r="B693" s="353"/>
      <c r="C693" s="351"/>
      <c r="D693" s="351"/>
      <c r="E693" s="351"/>
      <c r="F693" s="351"/>
      <c r="G693" s="351"/>
    </row>
    <row r="694" spans="1:7" x14ac:dyDescent="0.3">
      <c r="A694" s="347" t="s">
        <v>976</v>
      </c>
      <c r="B694" s="353"/>
      <c r="C694" s="352"/>
      <c r="D694" s="352"/>
      <c r="E694" s="352"/>
      <c r="F694" s="352"/>
      <c r="G694" s="352"/>
    </row>
    <row r="695" spans="1:7" x14ac:dyDescent="0.3">
      <c r="A695" s="347" t="s">
        <v>977</v>
      </c>
      <c r="B695" s="353"/>
      <c r="C695" s="351"/>
      <c r="D695" s="351"/>
      <c r="E695" s="351"/>
      <c r="F695" s="351"/>
      <c r="G695" s="351"/>
    </row>
    <row r="697" spans="1:7" x14ac:dyDescent="0.3">
      <c r="A697" s="347" t="s">
        <v>436</v>
      </c>
    </row>
    <row r="698" spans="1:7" x14ac:dyDescent="0.3">
      <c r="A698" s="347" t="s">
        <v>2337</v>
      </c>
      <c r="B698" s="347" t="s">
        <v>1646</v>
      </c>
      <c r="C698" s="352"/>
      <c r="D698" s="352"/>
      <c r="E698" s="352"/>
      <c r="F698" s="352"/>
      <c r="G698" s="352"/>
    </row>
    <row r="699" spans="1:7" x14ac:dyDescent="0.3">
      <c r="A699" s="347" t="s">
        <v>1647</v>
      </c>
      <c r="B699" s="353"/>
      <c r="C699" s="351"/>
      <c r="D699" s="351"/>
      <c r="E699" s="351"/>
      <c r="F699" s="351"/>
      <c r="G699" s="351"/>
    </row>
    <row r="701" spans="1:7" x14ac:dyDescent="0.3">
      <c r="A701" s="347" t="s">
        <v>975</v>
      </c>
      <c r="B701" s="353"/>
      <c r="C701" s="351"/>
      <c r="D701" s="351"/>
      <c r="E701" s="351"/>
      <c r="F701" s="351"/>
      <c r="G701" s="351"/>
    </row>
    <row r="702" spans="1:7" x14ac:dyDescent="0.3">
      <c r="A702" s="347" t="s">
        <v>976</v>
      </c>
      <c r="B702" s="353"/>
      <c r="C702" s="352"/>
      <c r="D702" s="352"/>
      <c r="E702" s="352"/>
      <c r="F702" s="352"/>
      <c r="G702" s="352"/>
    </row>
    <row r="703" spans="1:7" x14ac:dyDescent="0.3">
      <c r="A703" s="347" t="s">
        <v>977</v>
      </c>
      <c r="B703" s="353"/>
      <c r="C703" s="351"/>
      <c r="D703" s="351"/>
      <c r="E703" s="351"/>
      <c r="F703" s="351"/>
      <c r="G703" s="351"/>
    </row>
    <row r="705" spans="1:7" x14ac:dyDescent="0.3">
      <c r="A705" s="353"/>
    </row>
    <row r="707" spans="1:7" x14ac:dyDescent="0.3">
      <c r="A707" s="347" t="s">
        <v>1648</v>
      </c>
      <c r="B707" s="353"/>
      <c r="C707" s="351"/>
      <c r="D707" s="351"/>
      <c r="E707" s="351"/>
      <c r="F707" s="351"/>
      <c r="G707" s="351"/>
    </row>
    <row r="708" spans="1:7" x14ac:dyDescent="0.3">
      <c r="A708" s="347" t="s">
        <v>1649</v>
      </c>
      <c r="B708" s="353"/>
      <c r="C708" s="352"/>
      <c r="D708" s="352"/>
      <c r="E708" s="352"/>
      <c r="F708" s="352"/>
      <c r="G708" s="352"/>
    </row>
    <row r="709" spans="1:7" x14ac:dyDescent="0.3">
      <c r="A709" s="347" t="s">
        <v>977</v>
      </c>
      <c r="B709" s="353"/>
      <c r="C709" s="351"/>
      <c r="D709" s="351"/>
      <c r="E709" s="351"/>
      <c r="F709" s="351"/>
      <c r="G709" s="35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6CBB2-2A9F-4F7F-AF2B-2AAF4D199BAE}">
  <sheetPr>
    <tabColor rgb="FF00B0F0"/>
  </sheetPr>
  <dimension ref="A1:G825"/>
  <sheetViews>
    <sheetView workbookViewId="0">
      <pane ySplit="7" topLeftCell="A140" activePane="bottomLeft" state="frozen"/>
      <selection activeCell="G1" sqref="C1:G1048576"/>
      <selection pane="bottomLeft" activeCell="E192" sqref="E192"/>
    </sheetView>
  </sheetViews>
  <sheetFormatPr defaultColWidth="9.109375" defaultRowHeight="14.4" x14ac:dyDescent="0.3"/>
  <cols>
    <col min="1" max="1" width="27.5546875" style="373" customWidth="1"/>
    <col min="2" max="2" width="34.77734375" style="373" customWidth="1"/>
    <col min="3" max="3" width="16.21875" style="373" bestFit="1" customWidth="1"/>
    <col min="4" max="4" width="14.6640625" style="373" customWidth="1"/>
    <col min="5" max="6" width="14.5546875" style="373" bestFit="1" customWidth="1"/>
    <col min="7" max="7" width="10.109375" style="373" customWidth="1"/>
    <col min="8" max="16384" width="9.109375" style="373"/>
  </cols>
  <sheetData>
    <row r="1" spans="1:7" x14ac:dyDescent="0.3">
      <c r="A1" s="374" t="s">
        <v>2490</v>
      </c>
    </row>
    <row r="2" spans="1:7" x14ac:dyDescent="0.3">
      <c r="A2" s="374" t="s">
        <v>440</v>
      </c>
    </row>
    <row r="3" spans="1:7" x14ac:dyDescent="0.3">
      <c r="A3" s="374" t="s">
        <v>441</v>
      </c>
    </row>
    <row r="5" spans="1:7" x14ac:dyDescent="0.3">
      <c r="A5" s="374" t="s">
        <v>193</v>
      </c>
      <c r="B5" s="374" t="s">
        <v>193</v>
      </c>
      <c r="C5" s="376"/>
      <c r="D5" s="376"/>
      <c r="E5" s="376"/>
      <c r="F5" s="376"/>
      <c r="G5" s="376"/>
    </row>
    <row r="6" spans="1:7" x14ac:dyDescent="0.3">
      <c r="A6" s="374" t="s">
        <v>193</v>
      </c>
      <c r="B6" s="374" t="s">
        <v>193</v>
      </c>
      <c r="C6" s="376"/>
      <c r="D6" s="376"/>
      <c r="E6" s="376"/>
      <c r="F6" s="376"/>
      <c r="G6" s="376"/>
    </row>
    <row r="7" spans="1:7" x14ac:dyDescent="0.3">
      <c r="A7" s="375" t="s">
        <v>40</v>
      </c>
      <c r="B7" s="375" t="s">
        <v>442</v>
      </c>
      <c r="C7" s="377"/>
      <c r="D7" s="377"/>
      <c r="E7" s="377"/>
      <c r="F7" s="377"/>
      <c r="G7" s="377"/>
    </row>
    <row r="9" spans="1:7" x14ac:dyDescent="0.3">
      <c r="A9" s="374" t="s">
        <v>346</v>
      </c>
      <c r="B9" s="378"/>
      <c r="C9" s="379"/>
      <c r="D9" s="379"/>
      <c r="E9" s="379"/>
      <c r="F9" s="379"/>
      <c r="G9" s="379"/>
    </row>
    <row r="10" spans="1:7" x14ac:dyDescent="0.3">
      <c r="A10" s="374" t="s">
        <v>444</v>
      </c>
      <c r="B10" s="374" t="s">
        <v>43</v>
      </c>
      <c r="C10" s="379"/>
      <c r="D10" s="379"/>
      <c r="E10" s="379"/>
      <c r="F10" s="379"/>
      <c r="G10" s="379"/>
    </row>
    <row r="11" spans="1:7" x14ac:dyDescent="0.3">
      <c r="A11" s="374" t="s">
        <v>4624</v>
      </c>
      <c r="B11" s="374" t="s">
        <v>2552</v>
      </c>
      <c r="C11" s="379"/>
      <c r="D11" s="379"/>
      <c r="E11" s="379"/>
      <c r="F11" s="379"/>
      <c r="G11" s="379"/>
    </row>
    <row r="12" spans="1:7" x14ac:dyDescent="0.3">
      <c r="A12" s="374" t="s">
        <v>4625</v>
      </c>
      <c r="B12" s="374" t="s">
        <v>2554</v>
      </c>
      <c r="C12" s="379"/>
      <c r="D12" s="379"/>
      <c r="E12" s="379"/>
      <c r="F12" s="379"/>
      <c r="G12" s="379"/>
    </row>
    <row r="13" spans="1:7" x14ac:dyDescent="0.3">
      <c r="A13" s="374" t="s">
        <v>4626</v>
      </c>
      <c r="B13" s="374" t="s">
        <v>2556</v>
      </c>
      <c r="C13" s="379"/>
      <c r="D13" s="379"/>
      <c r="E13" s="379"/>
      <c r="F13" s="379"/>
      <c r="G13" s="379"/>
    </row>
    <row r="14" spans="1:7" x14ac:dyDescent="0.3">
      <c r="A14" s="374" t="s">
        <v>4627</v>
      </c>
      <c r="B14" s="374" t="s">
        <v>2558</v>
      </c>
      <c r="C14" s="379"/>
      <c r="D14" s="379"/>
      <c r="E14" s="379"/>
      <c r="F14" s="379"/>
      <c r="G14" s="379"/>
    </row>
    <row r="15" spans="1:7" x14ac:dyDescent="0.3">
      <c r="A15" s="374" t="s">
        <v>445</v>
      </c>
      <c r="B15" s="374" t="s">
        <v>446</v>
      </c>
      <c r="C15" s="379"/>
      <c r="D15" s="379"/>
      <c r="E15" s="379"/>
      <c r="F15" s="379"/>
      <c r="G15" s="379"/>
    </row>
    <row r="16" spans="1:7" x14ac:dyDescent="0.3">
      <c r="A16" s="374" t="s">
        <v>447</v>
      </c>
      <c r="B16" s="374" t="s">
        <v>47</v>
      </c>
      <c r="C16" s="379"/>
      <c r="D16" s="379"/>
      <c r="E16" s="379"/>
      <c r="F16" s="379"/>
      <c r="G16" s="379"/>
    </row>
    <row r="17" spans="1:7" x14ac:dyDescent="0.3">
      <c r="A17" s="374" t="s">
        <v>448</v>
      </c>
      <c r="B17" s="374" t="s">
        <v>48</v>
      </c>
      <c r="C17" s="379"/>
      <c r="D17" s="379"/>
      <c r="E17" s="379"/>
      <c r="F17" s="379"/>
      <c r="G17" s="379"/>
    </row>
    <row r="18" spans="1:7" x14ac:dyDescent="0.3">
      <c r="A18" s="374" t="s">
        <v>4628</v>
      </c>
      <c r="B18" s="374" t="s">
        <v>2560</v>
      </c>
      <c r="C18" s="379"/>
      <c r="D18" s="379"/>
      <c r="E18" s="379"/>
      <c r="F18" s="379"/>
      <c r="G18" s="379"/>
    </row>
    <row r="19" spans="1:7" x14ac:dyDescent="0.3">
      <c r="A19" s="374" t="s">
        <v>449</v>
      </c>
      <c r="B19" s="374" t="s">
        <v>450</v>
      </c>
      <c r="C19" s="379"/>
      <c r="D19" s="379"/>
      <c r="E19" s="379"/>
      <c r="F19" s="379"/>
      <c r="G19" s="379"/>
    </row>
    <row r="20" spans="1:7" x14ac:dyDescent="0.3">
      <c r="A20" s="374" t="s">
        <v>451</v>
      </c>
      <c r="B20" s="374" t="s">
        <v>452</v>
      </c>
      <c r="C20" s="379"/>
      <c r="D20" s="379"/>
      <c r="E20" s="379"/>
      <c r="F20" s="379"/>
      <c r="G20" s="379"/>
    </row>
    <row r="21" spans="1:7" x14ac:dyDescent="0.3">
      <c r="A21" s="374" t="s">
        <v>453</v>
      </c>
      <c r="B21" s="374" t="s">
        <v>454</v>
      </c>
      <c r="C21" s="379"/>
      <c r="D21" s="379"/>
      <c r="E21" s="379"/>
      <c r="F21" s="379"/>
      <c r="G21" s="379"/>
    </row>
    <row r="22" spans="1:7" x14ac:dyDescent="0.3">
      <c r="A22" s="374" t="s">
        <v>455</v>
      </c>
      <c r="B22" s="374" t="s">
        <v>456</v>
      </c>
      <c r="C22" s="379"/>
      <c r="D22" s="379"/>
      <c r="E22" s="379"/>
      <c r="F22" s="379"/>
      <c r="G22" s="379"/>
    </row>
    <row r="23" spans="1:7" x14ac:dyDescent="0.3">
      <c r="A23" s="374" t="s">
        <v>457</v>
      </c>
      <c r="B23" s="374" t="s">
        <v>50</v>
      </c>
      <c r="C23" s="379"/>
      <c r="D23" s="379"/>
      <c r="E23" s="379"/>
      <c r="F23" s="379"/>
      <c r="G23" s="379"/>
    </row>
    <row r="24" spans="1:7" x14ac:dyDescent="0.3">
      <c r="A24" s="374" t="s">
        <v>458</v>
      </c>
      <c r="B24" s="374" t="s">
        <v>459</v>
      </c>
      <c r="C24" s="379"/>
      <c r="D24" s="379"/>
      <c r="E24" s="379"/>
      <c r="F24" s="379"/>
      <c r="G24" s="379"/>
    </row>
    <row r="25" spans="1:7" x14ac:dyDescent="0.3">
      <c r="A25" s="374" t="s">
        <v>460</v>
      </c>
      <c r="B25" s="374" t="s">
        <v>461</v>
      </c>
      <c r="C25" s="379"/>
      <c r="D25" s="379"/>
      <c r="E25" s="379"/>
      <c r="F25" s="379"/>
      <c r="G25" s="379"/>
    </row>
    <row r="26" spans="1:7" x14ac:dyDescent="0.3">
      <c r="A26" s="374" t="s">
        <v>462</v>
      </c>
      <c r="B26" s="374" t="s">
        <v>463</v>
      </c>
      <c r="C26" s="379"/>
      <c r="D26" s="379"/>
      <c r="E26" s="379"/>
      <c r="F26" s="379"/>
      <c r="G26" s="379"/>
    </row>
    <row r="27" spans="1:7" x14ac:dyDescent="0.3">
      <c r="A27" s="374" t="s">
        <v>464</v>
      </c>
      <c r="B27" s="374" t="s">
        <v>465</v>
      </c>
      <c r="C27" s="379"/>
      <c r="D27" s="379"/>
      <c r="E27" s="379"/>
      <c r="F27" s="379"/>
      <c r="G27" s="379"/>
    </row>
    <row r="28" spans="1:7" x14ac:dyDescent="0.3">
      <c r="A28" s="374" t="s">
        <v>466</v>
      </c>
      <c r="B28" s="374" t="s">
        <v>467</v>
      </c>
      <c r="C28" s="379"/>
      <c r="D28" s="379"/>
      <c r="E28" s="379"/>
      <c r="F28" s="379"/>
      <c r="G28" s="379"/>
    </row>
    <row r="29" spans="1:7" x14ac:dyDescent="0.3">
      <c r="A29" s="374" t="s">
        <v>468</v>
      </c>
      <c r="B29" s="374" t="s">
        <v>469</v>
      </c>
      <c r="C29" s="379"/>
      <c r="D29" s="379"/>
      <c r="E29" s="379"/>
      <c r="F29" s="379"/>
      <c r="G29" s="379"/>
    </row>
    <row r="30" spans="1:7" x14ac:dyDescent="0.3">
      <c r="A30" s="374" t="s">
        <v>470</v>
      </c>
      <c r="B30" s="374" t="s">
        <v>471</v>
      </c>
      <c r="C30" s="379"/>
      <c r="D30" s="379"/>
      <c r="E30" s="379"/>
      <c r="F30" s="379"/>
      <c r="G30" s="379"/>
    </row>
    <row r="31" spans="1:7" x14ac:dyDescent="0.3">
      <c r="A31" s="374" t="s">
        <v>4629</v>
      </c>
      <c r="B31" s="374" t="s">
        <v>2562</v>
      </c>
      <c r="C31" s="379"/>
      <c r="D31" s="379"/>
      <c r="E31" s="379"/>
      <c r="F31" s="379"/>
      <c r="G31" s="379"/>
    </row>
    <row r="32" spans="1:7" x14ac:dyDescent="0.3">
      <c r="A32" s="374" t="s">
        <v>472</v>
      </c>
      <c r="B32" s="374" t="s">
        <v>473</v>
      </c>
      <c r="C32" s="379"/>
      <c r="D32" s="379"/>
      <c r="E32" s="379"/>
      <c r="F32" s="379"/>
      <c r="G32" s="379"/>
    </row>
    <row r="33" spans="1:7" x14ac:dyDescent="0.3">
      <c r="A33" s="374" t="s">
        <v>4630</v>
      </c>
      <c r="B33" s="374" t="s">
        <v>2564</v>
      </c>
      <c r="C33" s="379"/>
      <c r="D33" s="379"/>
      <c r="E33" s="379"/>
      <c r="F33" s="379"/>
      <c r="G33" s="379"/>
    </row>
    <row r="34" spans="1:7" x14ac:dyDescent="0.3">
      <c r="A34" s="374" t="s">
        <v>474</v>
      </c>
      <c r="B34" s="374" t="s">
        <v>475</v>
      </c>
      <c r="C34" s="379"/>
      <c r="D34" s="379"/>
      <c r="E34" s="379"/>
      <c r="F34" s="379"/>
      <c r="G34" s="379"/>
    </row>
    <row r="35" spans="1:7" x14ac:dyDescent="0.3">
      <c r="A35" s="374" t="s">
        <v>4631</v>
      </c>
      <c r="B35" s="374" t="s">
        <v>2566</v>
      </c>
      <c r="C35" s="379"/>
      <c r="D35" s="379"/>
      <c r="E35" s="379"/>
      <c r="F35" s="379"/>
      <c r="G35" s="379"/>
    </row>
    <row r="36" spans="1:7" x14ac:dyDescent="0.3">
      <c r="A36" s="374" t="s">
        <v>476</v>
      </c>
      <c r="B36" s="374" t="s">
        <v>477</v>
      </c>
      <c r="C36" s="379"/>
      <c r="D36" s="379"/>
      <c r="E36" s="379"/>
      <c r="F36" s="379"/>
      <c r="G36" s="379"/>
    </row>
    <row r="37" spans="1:7" x14ac:dyDescent="0.3">
      <c r="A37" s="374" t="s">
        <v>478</v>
      </c>
      <c r="B37" s="374" t="s">
        <v>479</v>
      </c>
      <c r="C37" s="379"/>
      <c r="D37" s="379"/>
      <c r="E37" s="379"/>
      <c r="F37" s="379"/>
      <c r="G37" s="379"/>
    </row>
    <row r="38" spans="1:7" x14ac:dyDescent="0.3">
      <c r="A38" s="374" t="s">
        <v>480</v>
      </c>
      <c r="B38" s="374" t="s">
        <v>481</v>
      </c>
      <c r="C38" s="379"/>
      <c r="D38" s="379"/>
      <c r="E38" s="379"/>
      <c r="F38" s="379"/>
      <c r="G38" s="379"/>
    </row>
    <row r="39" spans="1:7" x14ac:dyDescent="0.3">
      <c r="A39" s="374" t="s">
        <v>482</v>
      </c>
      <c r="B39" s="374" t="s">
        <v>483</v>
      </c>
      <c r="C39" s="379"/>
      <c r="D39" s="379"/>
      <c r="E39" s="379"/>
      <c r="F39" s="379"/>
      <c r="G39" s="379"/>
    </row>
    <row r="40" spans="1:7" x14ac:dyDescent="0.3">
      <c r="A40" s="374" t="s">
        <v>484</v>
      </c>
      <c r="B40" s="374" t="s">
        <v>485</v>
      </c>
      <c r="C40" s="379"/>
      <c r="D40" s="379"/>
      <c r="E40" s="379"/>
      <c r="F40" s="379"/>
      <c r="G40" s="379"/>
    </row>
    <row r="41" spans="1:7" x14ac:dyDescent="0.3">
      <c r="A41" s="374" t="s">
        <v>486</v>
      </c>
      <c r="B41" s="374" t="s">
        <v>487</v>
      </c>
      <c r="C41" s="379"/>
      <c r="D41" s="379"/>
      <c r="E41" s="379"/>
      <c r="F41" s="379"/>
      <c r="G41" s="379"/>
    </row>
    <row r="42" spans="1:7" x14ac:dyDescent="0.3">
      <c r="A42" s="374" t="s">
        <v>488</v>
      </c>
      <c r="B42" s="374" t="s">
        <v>489</v>
      </c>
      <c r="C42" s="379"/>
      <c r="D42" s="379"/>
      <c r="E42" s="379"/>
      <c r="F42" s="379"/>
      <c r="G42" s="379"/>
    </row>
    <row r="43" spans="1:7" x14ac:dyDescent="0.3">
      <c r="A43" s="374" t="s">
        <v>490</v>
      </c>
      <c r="B43" s="374" t="s">
        <v>491</v>
      </c>
      <c r="C43" s="379"/>
      <c r="D43" s="379"/>
      <c r="E43" s="379"/>
      <c r="F43" s="379"/>
      <c r="G43" s="379"/>
    </row>
    <row r="44" spans="1:7" x14ac:dyDescent="0.3">
      <c r="A44" s="374" t="s">
        <v>492</v>
      </c>
      <c r="B44" s="374" t="s">
        <v>49</v>
      </c>
      <c r="C44" s="379"/>
      <c r="D44" s="379"/>
      <c r="E44" s="379"/>
      <c r="F44" s="379"/>
      <c r="G44" s="379"/>
    </row>
    <row r="45" spans="1:7" x14ac:dyDescent="0.3">
      <c r="A45" s="374" t="s">
        <v>4632</v>
      </c>
      <c r="B45" s="374" t="s">
        <v>2568</v>
      </c>
      <c r="C45" s="379"/>
      <c r="D45" s="379"/>
      <c r="E45" s="379"/>
      <c r="F45" s="379"/>
      <c r="G45" s="379"/>
    </row>
    <row r="46" spans="1:7" x14ac:dyDescent="0.3">
      <c r="A46" s="374" t="s">
        <v>493</v>
      </c>
      <c r="B46" s="374" t="s">
        <v>45</v>
      </c>
      <c r="C46" s="379"/>
      <c r="D46" s="379"/>
      <c r="E46" s="379"/>
      <c r="F46" s="379"/>
      <c r="G46" s="379"/>
    </row>
    <row r="47" spans="1:7" x14ac:dyDescent="0.3">
      <c r="A47" s="374" t="s">
        <v>494</v>
      </c>
      <c r="B47" s="374" t="s">
        <v>495</v>
      </c>
      <c r="C47" s="379"/>
      <c r="D47" s="379"/>
      <c r="E47" s="379"/>
      <c r="F47" s="379"/>
      <c r="G47" s="379"/>
    </row>
    <row r="48" spans="1:7" x14ac:dyDescent="0.3">
      <c r="A48" s="374" t="s">
        <v>496</v>
      </c>
      <c r="B48" s="374" t="s">
        <v>178</v>
      </c>
      <c r="C48" s="379"/>
      <c r="D48" s="379"/>
      <c r="E48" s="379"/>
      <c r="F48" s="379"/>
      <c r="G48" s="379"/>
    </row>
    <row r="49" spans="1:7" x14ac:dyDescent="0.3">
      <c r="A49" s="374" t="s">
        <v>4633</v>
      </c>
      <c r="B49" s="374" t="s">
        <v>2570</v>
      </c>
      <c r="C49" s="379"/>
      <c r="D49" s="379"/>
      <c r="E49" s="379"/>
      <c r="F49" s="379"/>
      <c r="G49" s="379"/>
    </row>
    <row r="50" spans="1:7" x14ac:dyDescent="0.3">
      <c r="A50" s="374" t="s">
        <v>497</v>
      </c>
      <c r="B50" s="374" t="s">
        <v>498</v>
      </c>
      <c r="C50" s="379"/>
      <c r="D50" s="379"/>
      <c r="E50" s="379"/>
      <c r="F50" s="379"/>
      <c r="G50" s="379"/>
    </row>
    <row r="51" spans="1:7" x14ac:dyDescent="0.3">
      <c r="A51" s="374" t="s">
        <v>499</v>
      </c>
      <c r="B51" s="374" t="s">
        <v>46</v>
      </c>
      <c r="C51" s="379"/>
      <c r="D51" s="379"/>
      <c r="E51" s="379"/>
      <c r="F51" s="379"/>
      <c r="G51" s="379"/>
    </row>
    <row r="52" spans="1:7" x14ac:dyDescent="0.3">
      <c r="A52" s="374" t="s">
        <v>4634</v>
      </c>
      <c r="B52" s="374" t="s">
        <v>2572</v>
      </c>
      <c r="C52" s="379"/>
      <c r="D52" s="379"/>
      <c r="E52" s="379"/>
      <c r="F52" s="379"/>
      <c r="G52" s="379"/>
    </row>
    <row r="53" spans="1:7" x14ac:dyDescent="0.3">
      <c r="A53" s="374" t="s">
        <v>4635</v>
      </c>
      <c r="B53" s="374" t="s">
        <v>2574</v>
      </c>
      <c r="C53" s="379"/>
      <c r="D53" s="379"/>
      <c r="E53" s="379"/>
      <c r="F53" s="379"/>
      <c r="G53" s="379"/>
    </row>
    <row r="54" spans="1:7" x14ac:dyDescent="0.3">
      <c r="A54" s="374" t="s">
        <v>500</v>
      </c>
      <c r="B54" s="374" t="s">
        <v>501</v>
      </c>
      <c r="C54" s="379"/>
      <c r="D54" s="379"/>
      <c r="E54" s="379"/>
      <c r="F54" s="379"/>
      <c r="G54" s="379"/>
    </row>
    <row r="55" spans="1:7" x14ac:dyDescent="0.3">
      <c r="A55" s="374" t="s">
        <v>4636</v>
      </c>
      <c r="B55" s="374" t="s">
        <v>2576</v>
      </c>
      <c r="C55" s="379"/>
      <c r="D55" s="379"/>
      <c r="E55" s="379"/>
      <c r="F55" s="379"/>
      <c r="G55" s="379"/>
    </row>
    <row r="56" spans="1:7" x14ac:dyDescent="0.3">
      <c r="A56" s="374" t="s">
        <v>502</v>
      </c>
      <c r="B56" s="374" t="s">
        <v>503</v>
      </c>
      <c r="C56" s="379"/>
      <c r="D56" s="379"/>
      <c r="E56" s="379"/>
      <c r="F56" s="379"/>
      <c r="G56" s="379"/>
    </row>
    <row r="57" spans="1:7" x14ac:dyDescent="0.3">
      <c r="A57" s="374" t="s">
        <v>4637</v>
      </c>
      <c r="B57" s="374" t="s">
        <v>2578</v>
      </c>
      <c r="C57" s="379"/>
      <c r="D57" s="379"/>
      <c r="E57" s="379"/>
      <c r="F57" s="379"/>
      <c r="G57" s="379"/>
    </row>
    <row r="58" spans="1:7" x14ac:dyDescent="0.3">
      <c r="A58" s="374" t="s">
        <v>504</v>
      </c>
      <c r="B58" s="374" t="s">
        <v>505</v>
      </c>
      <c r="C58" s="379"/>
      <c r="D58" s="379"/>
      <c r="E58" s="379"/>
      <c r="F58" s="379"/>
      <c r="G58" s="379"/>
    </row>
    <row r="59" spans="1:7" x14ac:dyDescent="0.3">
      <c r="A59" s="374" t="s">
        <v>4638</v>
      </c>
      <c r="B59" s="374" t="s">
        <v>2580</v>
      </c>
      <c r="C59" s="379"/>
      <c r="D59" s="379"/>
      <c r="E59" s="379"/>
      <c r="F59" s="379"/>
      <c r="G59" s="379"/>
    </row>
    <row r="60" spans="1:7" x14ac:dyDescent="0.3">
      <c r="A60" s="374" t="s">
        <v>4639</v>
      </c>
      <c r="B60" s="374" t="s">
        <v>2582</v>
      </c>
      <c r="C60" s="379"/>
      <c r="D60" s="379"/>
      <c r="E60" s="379"/>
      <c r="F60" s="379"/>
      <c r="G60" s="379"/>
    </row>
    <row r="61" spans="1:7" x14ac:dyDescent="0.3">
      <c r="A61" s="374" t="s">
        <v>4640</v>
      </c>
      <c r="B61" s="374" t="s">
        <v>2584</v>
      </c>
      <c r="C61" s="379"/>
      <c r="D61" s="379"/>
      <c r="E61" s="379"/>
      <c r="F61" s="379"/>
      <c r="G61" s="379"/>
    </row>
    <row r="62" spans="1:7" x14ac:dyDescent="0.3">
      <c r="A62" s="374" t="s">
        <v>506</v>
      </c>
      <c r="B62" s="374" t="s">
        <v>507</v>
      </c>
      <c r="C62" s="379"/>
      <c r="D62" s="379"/>
      <c r="E62" s="379"/>
      <c r="F62" s="379"/>
      <c r="G62" s="379"/>
    </row>
    <row r="63" spans="1:7" x14ac:dyDescent="0.3">
      <c r="A63" s="374" t="s">
        <v>508</v>
      </c>
      <c r="B63" s="374" t="s">
        <v>509</v>
      </c>
      <c r="C63" s="379"/>
      <c r="D63" s="379"/>
      <c r="E63" s="379"/>
      <c r="F63" s="379"/>
      <c r="G63" s="379"/>
    </row>
    <row r="64" spans="1:7" x14ac:dyDescent="0.3">
      <c r="A64" s="374" t="s">
        <v>510</v>
      </c>
      <c r="B64" s="374" t="s">
        <v>511</v>
      </c>
      <c r="C64" s="379"/>
      <c r="D64" s="379"/>
      <c r="E64" s="379"/>
      <c r="F64" s="379"/>
      <c r="G64" s="379"/>
    </row>
    <row r="65" spans="1:7" x14ac:dyDescent="0.3">
      <c r="A65" s="374" t="s">
        <v>4641</v>
      </c>
      <c r="B65" s="374" t="s">
        <v>2586</v>
      </c>
      <c r="C65" s="379"/>
      <c r="D65" s="379"/>
      <c r="E65" s="379"/>
      <c r="F65" s="379"/>
      <c r="G65" s="379"/>
    </row>
    <row r="66" spans="1:7" x14ac:dyDescent="0.3">
      <c r="A66" s="374" t="s">
        <v>512</v>
      </c>
      <c r="B66" s="374" t="s">
        <v>513</v>
      </c>
      <c r="C66" s="379"/>
      <c r="D66" s="379"/>
      <c r="E66" s="379"/>
      <c r="F66" s="379"/>
      <c r="G66" s="379"/>
    </row>
    <row r="67" spans="1:7" x14ac:dyDescent="0.3">
      <c r="A67" s="374" t="s">
        <v>4642</v>
      </c>
      <c r="B67" s="374" t="s">
        <v>2588</v>
      </c>
      <c r="C67" s="379"/>
      <c r="D67" s="379"/>
      <c r="E67" s="379"/>
      <c r="F67" s="379"/>
      <c r="G67" s="379"/>
    </row>
    <row r="68" spans="1:7" x14ac:dyDescent="0.3">
      <c r="A68" s="374" t="s">
        <v>514</v>
      </c>
      <c r="B68" s="374" t="s">
        <v>515</v>
      </c>
      <c r="C68" s="379"/>
      <c r="D68" s="379"/>
      <c r="E68" s="379"/>
      <c r="F68" s="379"/>
      <c r="G68" s="379"/>
    </row>
    <row r="69" spans="1:7" x14ac:dyDescent="0.3">
      <c r="A69" s="374" t="s">
        <v>4643</v>
      </c>
      <c r="B69" s="374" t="s">
        <v>2590</v>
      </c>
      <c r="C69" s="379"/>
      <c r="D69" s="379"/>
      <c r="E69" s="379"/>
      <c r="F69" s="379"/>
      <c r="G69" s="379"/>
    </row>
    <row r="70" spans="1:7" x14ac:dyDescent="0.3">
      <c r="A70" s="374" t="s">
        <v>516</v>
      </c>
      <c r="B70" s="374" t="s">
        <v>517</v>
      </c>
      <c r="C70" s="379"/>
      <c r="D70" s="379"/>
      <c r="E70" s="379"/>
      <c r="F70" s="379"/>
      <c r="G70" s="379"/>
    </row>
    <row r="71" spans="1:7" x14ac:dyDescent="0.3">
      <c r="A71" s="374" t="s">
        <v>4644</v>
      </c>
      <c r="B71" s="374" t="s">
        <v>2592</v>
      </c>
      <c r="C71" s="379"/>
      <c r="D71" s="379"/>
      <c r="E71" s="379"/>
      <c r="F71" s="379"/>
      <c r="G71" s="379"/>
    </row>
    <row r="72" spans="1:7" x14ac:dyDescent="0.3">
      <c r="A72" s="374" t="s">
        <v>4645</v>
      </c>
      <c r="B72" s="374" t="s">
        <v>2594</v>
      </c>
      <c r="C72" s="379"/>
      <c r="D72" s="379"/>
      <c r="E72" s="379"/>
      <c r="F72" s="379"/>
      <c r="G72" s="379"/>
    </row>
    <row r="73" spans="1:7" x14ac:dyDescent="0.3">
      <c r="A73" s="374" t="s">
        <v>4646</v>
      </c>
      <c r="B73" s="374" t="s">
        <v>2596</v>
      </c>
      <c r="C73" s="379"/>
      <c r="D73" s="379"/>
      <c r="E73" s="379"/>
      <c r="F73" s="379"/>
      <c r="G73" s="379"/>
    </row>
    <row r="74" spans="1:7" x14ac:dyDescent="0.3">
      <c r="A74" s="374" t="s">
        <v>518</v>
      </c>
      <c r="B74" s="374" t="s">
        <v>519</v>
      </c>
      <c r="C74" s="379"/>
      <c r="D74" s="379"/>
      <c r="E74" s="379"/>
      <c r="F74" s="379"/>
      <c r="G74" s="379"/>
    </row>
    <row r="75" spans="1:7" x14ac:dyDescent="0.3">
      <c r="A75" s="374" t="s">
        <v>520</v>
      </c>
      <c r="B75" s="374" t="s">
        <v>521</v>
      </c>
      <c r="C75" s="379"/>
      <c r="D75" s="379"/>
      <c r="E75" s="379"/>
      <c r="F75" s="379"/>
      <c r="G75" s="379"/>
    </row>
    <row r="76" spans="1:7" x14ac:dyDescent="0.3">
      <c r="A76" s="374" t="s">
        <v>4647</v>
      </c>
      <c r="B76" s="374" t="s">
        <v>2598</v>
      </c>
      <c r="C76" s="379"/>
      <c r="D76" s="379"/>
      <c r="E76" s="379"/>
      <c r="F76" s="379"/>
      <c r="G76" s="379"/>
    </row>
    <row r="77" spans="1:7" x14ac:dyDescent="0.3">
      <c r="A77" s="374" t="s">
        <v>4648</v>
      </c>
      <c r="B77" s="374" t="s">
        <v>2600</v>
      </c>
      <c r="C77" s="379"/>
      <c r="D77" s="379"/>
      <c r="E77" s="379"/>
      <c r="F77" s="379"/>
      <c r="G77" s="379"/>
    </row>
    <row r="78" spans="1:7" x14ac:dyDescent="0.3">
      <c r="A78" s="374" t="s">
        <v>4649</v>
      </c>
      <c r="B78" s="374" t="s">
        <v>243</v>
      </c>
      <c r="C78" s="379"/>
      <c r="D78" s="379"/>
      <c r="E78" s="379"/>
      <c r="F78" s="379"/>
      <c r="G78" s="379"/>
    </row>
    <row r="79" spans="1:7" x14ac:dyDescent="0.3">
      <c r="A79" s="374" t="s">
        <v>522</v>
      </c>
      <c r="B79" s="374" t="s">
        <v>179</v>
      </c>
      <c r="C79" s="379"/>
      <c r="D79" s="379"/>
      <c r="E79" s="379"/>
      <c r="F79" s="379"/>
      <c r="G79" s="379"/>
    </row>
    <row r="80" spans="1:7" x14ac:dyDescent="0.3">
      <c r="A80" s="374" t="s">
        <v>523</v>
      </c>
      <c r="B80" s="374" t="s">
        <v>245</v>
      </c>
      <c r="C80" s="379"/>
      <c r="D80" s="379"/>
      <c r="E80" s="379"/>
      <c r="F80" s="379"/>
      <c r="G80" s="379"/>
    </row>
    <row r="81" spans="1:7" x14ac:dyDescent="0.3">
      <c r="A81" s="374" t="s">
        <v>4650</v>
      </c>
      <c r="B81" s="374" t="s">
        <v>2602</v>
      </c>
      <c r="C81" s="379"/>
      <c r="D81" s="379"/>
      <c r="E81" s="379"/>
      <c r="F81" s="379"/>
      <c r="G81" s="379"/>
    </row>
    <row r="82" spans="1:7" x14ac:dyDescent="0.3">
      <c r="A82" s="374" t="s">
        <v>524</v>
      </c>
      <c r="B82" s="374" t="s">
        <v>525</v>
      </c>
      <c r="C82" s="379"/>
      <c r="D82" s="379"/>
      <c r="E82" s="379"/>
      <c r="F82" s="379"/>
      <c r="G82" s="379"/>
    </row>
    <row r="83" spans="1:7" x14ac:dyDescent="0.3">
      <c r="A83" s="374" t="s">
        <v>4651</v>
      </c>
      <c r="B83" s="374" t="s">
        <v>2604</v>
      </c>
      <c r="C83" s="379"/>
      <c r="D83" s="379"/>
      <c r="E83" s="379"/>
      <c r="F83" s="379"/>
      <c r="G83" s="379"/>
    </row>
    <row r="84" spans="1:7" x14ac:dyDescent="0.3">
      <c r="A84" s="374" t="s">
        <v>4652</v>
      </c>
      <c r="B84" s="374" t="s">
        <v>2606</v>
      </c>
      <c r="C84" s="379"/>
      <c r="D84" s="379"/>
      <c r="E84" s="379"/>
      <c r="F84" s="379"/>
      <c r="G84" s="379"/>
    </row>
    <row r="85" spans="1:7" x14ac:dyDescent="0.3">
      <c r="A85" s="374" t="s">
        <v>4653</v>
      </c>
      <c r="B85" s="374" t="s">
        <v>2608</v>
      </c>
      <c r="C85" s="379"/>
      <c r="D85" s="379"/>
      <c r="E85" s="379"/>
      <c r="F85" s="379"/>
      <c r="G85" s="379"/>
    </row>
    <row r="86" spans="1:7" x14ac:dyDescent="0.3">
      <c r="A86" s="374" t="s">
        <v>4654</v>
      </c>
      <c r="B86" s="374" t="s">
        <v>2610</v>
      </c>
      <c r="C86" s="379"/>
      <c r="D86" s="379"/>
      <c r="E86" s="379"/>
      <c r="F86" s="379"/>
      <c r="G86" s="379"/>
    </row>
    <row r="87" spans="1:7" x14ac:dyDescent="0.3">
      <c r="A87" s="374" t="s">
        <v>4655</v>
      </c>
      <c r="B87" s="374" t="s">
        <v>2612</v>
      </c>
      <c r="C87" s="379"/>
      <c r="D87" s="379"/>
      <c r="E87" s="379"/>
      <c r="F87" s="379"/>
      <c r="G87" s="379"/>
    </row>
    <row r="88" spans="1:7" x14ac:dyDescent="0.3">
      <c r="A88" s="374" t="s">
        <v>4656</v>
      </c>
      <c r="B88" s="374" t="s">
        <v>2614</v>
      </c>
      <c r="C88" s="379"/>
      <c r="D88" s="379"/>
      <c r="E88" s="379"/>
      <c r="F88" s="379"/>
      <c r="G88" s="379"/>
    </row>
    <row r="89" spans="1:7" x14ac:dyDescent="0.3">
      <c r="A89" s="374" t="s">
        <v>4657</v>
      </c>
      <c r="B89" s="374" t="s">
        <v>2616</v>
      </c>
      <c r="C89" s="379"/>
      <c r="D89" s="379"/>
      <c r="E89" s="379"/>
      <c r="F89" s="379"/>
      <c r="G89" s="379"/>
    </row>
    <row r="90" spans="1:7" x14ac:dyDescent="0.3">
      <c r="A90" s="374" t="s">
        <v>4658</v>
      </c>
      <c r="B90" s="374" t="s">
        <v>2618</v>
      </c>
      <c r="C90" s="379"/>
      <c r="D90" s="379"/>
      <c r="E90" s="379"/>
      <c r="F90" s="379"/>
      <c r="G90" s="379"/>
    </row>
    <row r="91" spans="1:7" x14ac:dyDescent="0.3">
      <c r="A91" s="374" t="s">
        <v>4659</v>
      </c>
      <c r="B91" s="374" t="s">
        <v>2620</v>
      </c>
      <c r="C91" s="379"/>
      <c r="D91" s="379"/>
      <c r="E91" s="379"/>
      <c r="F91" s="379"/>
      <c r="G91" s="379"/>
    </row>
    <row r="92" spans="1:7" x14ac:dyDescent="0.3">
      <c r="A92" s="374" t="s">
        <v>4660</v>
      </c>
      <c r="B92" s="374" t="s">
        <v>2622</v>
      </c>
      <c r="C92" s="379"/>
      <c r="D92" s="379"/>
      <c r="E92" s="379"/>
      <c r="F92" s="379"/>
      <c r="G92" s="379"/>
    </row>
    <row r="93" spans="1:7" x14ac:dyDescent="0.3">
      <c r="A93" s="374" t="s">
        <v>4661</v>
      </c>
      <c r="B93" s="374" t="s">
        <v>2624</v>
      </c>
      <c r="C93" s="379"/>
      <c r="D93" s="379"/>
      <c r="E93" s="379"/>
      <c r="F93" s="379"/>
      <c r="G93" s="379"/>
    </row>
    <row r="94" spans="1:7" x14ac:dyDescent="0.3">
      <c r="A94" s="374" t="s">
        <v>4662</v>
      </c>
      <c r="B94" s="374" t="s">
        <v>2626</v>
      </c>
      <c r="C94" s="379"/>
      <c r="D94" s="379"/>
      <c r="E94" s="379"/>
      <c r="F94" s="379"/>
      <c r="G94" s="379"/>
    </row>
    <row r="95" spans="1:7" x14ac:dyDescent="0.3">
      <c r="A95" s="374" t="s">
        <v>4663</v>
      </c>
      <c r="B95" s="374" t="s">
        <v>2628</v>
      </c>
      <c r="C95" s="379"/>
      <c r="D95" s="379"/>
      <c r="E95" s="379"/>
      <c r="F95" s="379"/>
      <c r="G95" s="379"/>
    </row>
    <row r="96" spans="1:7" x14ac:dyDescent="0.3">
      <c r="A96" s="374" t="s">
        <v>526</v>
      </c>
      <c r="B96" s="374" t="s">
        <v>527</v>
      </c>
      <c r="C96" s="379"/>
      <c r="D96" s="379"/>
      <c r="E96" s="379"/>
      <c r="F96" s="379"/>
      <c r="G96" s="379"/>
    </row>
    <row r="97" spans="1:7" x14ac:dyDescent="0.3">
      <c r="A97" s="374" t="s">
        <v>4664</v>
      </c>
      <c r="B97" s="374" t="s">
        <v>2630</v>
      </c>
      <c r="C97" s="379"/>
      <c r="D97" s="379"/>
      <c r="E97" s="379"/>
      <c r="F97" s="379"/>
      <c r="G97" s="379"/>
    </row>
    <row r="98" spans="1:7" x14ac:dyDescent="0.3">
      <c r="A98" s="374" t="s">
        <v>4665</v>
      </c>
      <c r="B98" s="374" t="s">
        <v>2632</v>
      </c>
      <c r="C98" s="379"/>
      <c r="D98" s="379"/>
      <c r="E98" s="379"/>
      <c r="F98" s="379"/>
      <c r="G98" s="379"/>
    </row>
    <row r="99" spans="1:7" x14ac:dyDescent="0.3">
      <c r="A99" s="374" t="s">
        <v>4666</v>
      </c>
      <c r="B99" s="374" t="s">
        <v>36</v>
      </c>
      <c r="C99" s="379"/>
      <c r="D99" s="379"/>
      <c r="E99" s="379"/>
      <c r="F99" s="379"/>
      <c r="G99" s="379"/>
    </row>
    <row r="100" spans="1:7" x14ac:dyDescent="0.3">
      <c r="A100" s="374" t="s">
        <v>2491</v>
      </c>
      <c r="B100" s="374" t="s">
        <v>2492</v>
      </c>
      <c r="C100" s="379"/>
      <c r="D100" s="379"/>
      <c r="E100" s="379"/>
      <c r="F100" s="379"/>
      <c r="G100" s="379"/>
    </row>
    <row r="101" spans="1:7" x14ac:dyDescent="0.3">
      <c r="A101" s="374" t="s">
        <v>4667</v>
      </c>
      <c r="B101" s="374" t="s">
        <v>2636</v>
      </c>
      <c r="C101" s="379"/>
      <c r="D101" s="379"/>
      <c r="E101" s="379"/>
      <c r="F101" s="379"/>
      <c r="G101" s="379"/>
    </row>
    <row r="102" spans="1:7" x14ac:dyDescent="0.3">
      <c r="A102" s="374" t="s">
        <v>528</v>
      </c>
      <c r="B102" s="374" t="s">
        <v>529</v>
      </c>
      <c r="C102" s="379"/>
      <c r="D102" s="379"/>
      <c r="E102" s="379"/>
      <c r="F102" s="379"/>
      <c r="G102" s="379"/>
    </row>
    <row r="103" spans="1:7" x14ac:dyDescent="0.3">
      <c r="A103" s="374" t="s">
        <v>4668</v>
      </c>
      <c r="B103" s="374" t="s">
        <v>2638</v>
      </c>
      <c r="C103" s="379"/>
      <c r="D103" s="379"/>
      <c r="E103" s="379"/>
      <c r="F103" s="379"/>
      <c r="G103" s="379"/>
    </row>
    <row r="104" spans="1:7" x14ac:dyDescent="0.3">
      <c r="A104" s="374" t="s">
        <v>4669</v>
      </c>
      <c r="B104" s="374" t="s">
        <v>1595</v>
      </c>
      <c r="C104" s="379"/>
      <c r="D104" s="379"/>
      <c r="E104" s="379"/>
      <c r="F104" s="379"/>
      <c r="G104" s="379"/>
    </row>
    <row r="105" spans="1:7" x14ac:dyDescent="0.3">
      <c r="A105" s="374" t="s">
        <v>4670</v>
      </c>
      <c r="B105" s="374" t="s">
        <v>1094</v>
      </c>
      <c r="C105" s="379"/>
      <c r="D105" s="379"/>
      <c r="E105" s="379"/>
      <c r="F105" s="379"/>
      <c r="G105" s="379"/>
    </row>
    <row r="106" spans="1:7" x14ac:dyDescent="0.3">
      <c r="A106" s="374" t="s">
        <v>4671</v>
      </c>
      <c r="B106" s="374" t="s">
        <v>2642</v>
      </c>
      <c r="C106" s="379"/>
      <c r="D106" s="379"/>
      <c r="E106" s="379"/>
      <c r="F106" s="379"/>
      <c r="G106" s="379"/>
    </row>
    <row r="107" spans="1:7" x14ac:dyDescent="0.3">
      <c r="A107" s="374" t="s">
        <v>530</v>
      </c>
      <c r="B107" s="374" t="s">
        <v>44</v>
      </c>
      <c r="C107" s="379"/>
      <c r="D107" s="379"/>
      <c r="E107" s="379"/>
      <c r="F107" s="379"/>
      <c r="G107" s="379"/>
    </row>
    <row r="108" spans="1:7" x14ac:dyDescent="0.3">
      <c r="A108" s="374" t="s">
        <v>4672</v>
      </c>
      <c r="B108" s="374" t="s">
        <v>2644</v>
      </c>
      <c r="C108" s="379"/>
      <c r="D108" s="379"/>
      <c r="E108" s="379"/>
      <c r="F108" s="379"/>
      <c r="G108" s="379"/>
    </row>
    <row r="109" spans="1:7" x14ac:dyDescent="0.3">
      <c r="A109" s="374" t="s">
        <v>4673</v>
      </c>
      <c r="B109" s="374" t="s">
        <v>2646</v>
      </c>
      <c r="C109" s="379"/>
      <c r="D109" s="379"/>
      <c r="E109" s="379"/>
      <c r="F109" s="379"/>
      <c r="G109" s="379"/>
    </row>
    <row r="110" spans="1:7" x14ac:dyDescent="0.3">
      <c r="A110" s="374" t="s">
        <v>4674</v>
      </c>
      <c r="B110" s="374" t="s">
        <v>2648</v>
      </c>
      <c r="C110" s="379"/>
      <c r="D110" s="379"/>
      <c r="E110" s="379"/>
      <c r="F110" s="379"/>
      <c r="G110" s="379"/>
    </row>
    <row r="111" spans="1:7" x14ac:dyDescent="0.3">
      <c r="A111" s="374" t="s">
        <v>4675</v>
      </c>
      <c r="B111" s="374" t="s">
        <v>984</v>
      </c>
      <c r="C111" s="379"/>
      <c r="D111" s="379"/>
      <c r="E111" s="379"/>
      <c r="F111" s="379"/>
      <c r="G111" s="379"/>
    </row>
    <row r="112" spans="1:7" x14ac:dyDescent="0.3">
      <c r="A112" s="374" t="s">
        <v>531</v>
      </c>
      <c r="B112" s="374" t="s">
        <v>532</v>
      </c>
      <c r="C112" s="379"/>
      <c r="D112" s="379"/>
      <c r="E112" s="379"/>
      <c r="F112" s="379"/>
      <c r="G112" s="379"/>
    </row>
    <row r="113" spans="1:7" x14ac:dyDescent="0.3">
      <c r="A113" s="374" t="s">
        <v>533</v>
      </c>
      <c r="B113" s="374" t="s">
        <v>534</v>
      </c>
      <c r="C113" s="379"/>
      <c r="D113" s="379"/>
      <c r="E113" s="379"/>
      <c r="F113" s="379"/>
      <c r="G113" s="379"/>
    </row>
    <row r="114" spans="1:7" x14ac:dyDescent="0.3">
      <c r="A114" s="374" t="s">
        <v>4676</v>
      </c>
      <c r="B114" s="374" t="s">
        <v>2651</v>
      </c>
      <c r="C114" s="379"/>
      <c r="D114" s="379"/>
      <c r="E114" s="379"/>
      <c r="F114" s="379"/>
      <c r="G114" s="379"/>
    </row>
    <row r="115" spans="1:7" x14ac:dyDescent="0.3">
      <c r="A115" s="374" t="s">
        <v>535</v>
      </c>
      <c r="B115" s="374" t="s">
        <v>536</v>
      </c>
      <c r="C115" s="379"/>
      <c r="D115" s="379"/>
      <c r="E115" s="379"/>
      <c r="F115" s="379"/>
      <c r="G115" s="379"/>
    </row>
    <row r="116" spans="1:7" x14ac:dyDescent="0.3">
      <c r="A116" s="374" t="s">
        <v>4677</v>
      </c>
      <c r="B116" s="374" t="s">
        <v>2653</v>
      </c>
      <c r="C116" s="379"/>
      <c r="D116" s="379"/>
      <c r="E116" s="379"/>
      <c r="F116" s="379"/>
      <c r="G116" s="379"/>
    </row>
    <row r="117" spans="1:7" x14ac:dyDescent="0.3">
      <c r="A117" s="374" t="s">
        <v>537</v>
      </c>
      <c r="B117" s="374" t="s">
        <v>538</v>
      </c>
      <c r="C117" s="379"/>
      <c r="D117" s="379"/>
      <c r="E117" s="379"/>
      <c r="F117" s="379"/>
      <c r="G117" s="379"/>
    </row>
    <row r="118" spans="1:7" x14ac:dyDescent="0.3">
      <c r="A118" s="374" t="s">
        <v>539</v>
      </c>
      <c r="B118" s="374" t="s">
        <v>540</v>
      </c>
      <c r="C118" s="379"/>
      <c r="D118" s="379"/>
      <c r="E118" s="379"/>
      <c r="F118" s="379"/>
      <c r="G118" s="379"/>
    </row>
    <row r="119" spans="1:7" x14ac:dyDescent="0.3">
      <c r="A119" s="374" t="s">
        <v>541</v>
      </c>
      <c r="B119" s="374" t="s">
        <v>542</v>
      </c>
      <c r="C119" s="379"/>
      <c r="D119" s="379"/>
      <c r="E119" s="379"/>
      <c r="F119" s="379"/>
      <c r="G119" s="379"/>
    </row>
    <row r="120" spans="1:7" x14ac:dyDescent="0.3">
      <c r="A120" s="374" t="s">
        <v>543</v>
      </c>
      <c r="B120" s="374" t="s">
        <v>544</v>
      </c>
      <c r="C120" s="379"/>
      <c r="D120" s="379"/>
      <c r="E120" s="379"/>
      <c r="F120" s="379"/>
      <c r="G120" s="379"/>
    </row>
    <row r="121" spans="1:7" x14ac:dyDescent="0.3">
      <c r="A121" s="374" t="s">
        <v>545</v>
      </c>
      <c r="B121" s="374" t="s">
        <v>546</v>
      </c>
      <c r="C121" s="379"/>
      <c r="D121" s="379"/>
      <c r="E121" s="379"/>
      <c r="F121" s="379"/>
      <c r="G121" s="379"/>
    </row>
    <row r="122" spans="1:7" x14ac:dyDescent="0.3">
      <c r="A122" s="374" t="s">
        <v>547</v>
      </c>
      <c r="B122" s="374" t="s">
        <v>244</v>
      </c>
      <c r="C122" s="379"/>
      <c r="D122" s="379"/>
      <c r="E122" s="379"/>
      <c r="F122" s="379"/>
      <c r="G122" s="379"/>
    </row>
    <row r="123" spans="1:7" x14ac:dyDescent="0.3">
      <c r="A123" s="374" t="s">
        <v>548</v>
      </c>
      <c r="B123" s="374" t="s">
        <v>549</v>
      </c>
      <c r="C123" s="379"/>
      <c r="D123" s="379"/>
      <c r="E123" s="379"/>
      <c r="F123" s="379"/>
      <c r="G123" s="379"/>
    </row>
    <row r="124" spans="1:7" x14ac:dyDescent="0.3">
      <c r="A124" s="374" t="s">
        <v>550</v>
      </c>
      <c r="B124" s="374" t="s">
        <v>551</v>
      </c>
      <c r="C124" s="379"/>
      <c r="D124" s="379"/>
      <c r="E124" s="379"/>
      <c r="F124" s="379"/>
      <c r="G124" s="379"/>
    </row>
    <row r="125" spans="1:7" x14ac:dyDescent="0.3">
      <c r="A125" s="374" t="s">
        <v>552</v>
      </c>
      <c r="B125" s="374" t="s">
        <v>553</v>
      </c>
      <c r="C125" s="379"/>
      <c r="D125" s="379"/>
      <c r="E125" s="379"/>
      <c r="F125" s="379"/>
      <c r="G125" s="379"/>
    </row>
    <row r="126" spans="1:7" x14ac:dyDescent="0.3">
      <c r="A126" s="374" t="s">
        <v>554</v>
      </c>
      <c r="B126" s="374" t="s">
        <v>555</v>
      </c>
      <c r="C126" s="379"/>
      <c r="D126" s="379"/>
      <c r="E126" s="379"/>
      <c r="F126" s="379"/>
      <c r="G126" s="379"/>
    </row>
    <row r="127" spans="1:7" x14ac:dyDescent="0.3">
      <c r="A127" s="374" t="s">
        <v>2493</v>
      </c>
      <c r="B127" s="374" t="s">
        <v>2494</v>
      </c>
      <c r="C127" s="379"/>
      <c r="D127" s="379"/>
      <c r="E127" s="379"/>
      <c r="F127" s="379"/>
      <c r="G127" s="379"/>
    </row>
    <row r="128" spans="1:7" x14ac:dyDescent="0.3">
      <c r="A128" s="374" t="s">
        <v>556</v>
      </c>
      <c r="B128" s="374" t="s">
        <v>557</v>
      </c>
      <c r="C128" s="379"/>
      <c r="D128" s="379"/>
      <c r="E128" s="379"/>
      <c r="F128" s="379"/>
      <c r="G128" s="379"/>
    </row>
    <row r="129" spans="1:7" x14ac:dyDescent="0.3">
      <c r="A129" s="374" t="s">
        <v>4678</v>
      </c>
      <c r="B129" s="374" t="s">
        <v>2656</v>
      </c>
      <c r="C129" s="379"/>
      <c r="D129" s="379"/>
      <c r="E129" s="379"/>
      <c r="F129" s="379"/>
      <c r="G129" s="379"/>
    </row>
    <row r="130" spans="1:7" x14ac:dyDescent="0.3">
      <c r="A130" s="374" t="s">
        <v>4679</v>
      </c>
      <c r="B130" s="374" t="s">
        <v>2658</v>
      </c>
      <c r="C130" s="379"/>
      <c r="D130" s="379"/>
      <c r="E130" s="379"/>
      <c r="F130" s="379"/>
      <c r="G130" s="379"/>
    </row>
    <row r="131" spans="1:7" x14ac:dyDescent="0.3">
      <c r="A131" s="374" t="s">
        <v>4680</v>
      </c>
      <c r="B131" s="374" t="s">
        <v>246</v>
      </c>
      <c r="C131" s="379"/>
      <c r="D131" s="379"/>
      <c r="E131" s="379"/>
      <c r="F131" s="379"/>
      <c r="G131" s="379"/>
    </row>
    <row r="132" spans="1:7" x14ac:dyDescent="0.3">
      <c r="A132" s="374" t="s">
        <v>4681</v>
      </c>
      <c r="B132" s="374" t="s">
        <v>2661</v>
      </c>
      <c r="C132" s="379"/>
      <c r="D132" s="379"/>
      <c r="E132" s="379"/>
      <c r="F132" s="379"/>
      <c r="G132" s="379"/>
    </row>
    <row r="133" spans="1:7" x14ac:dyDescent="0.3">
      <c r="A133" s="374" t="s">
        <v>4682</v>
      </c>
      <c r="B133" s="374" t="s">
        <v>2663</v>
      </c>
      <c r="C133" s="379"/>
      <c r="D133" s="379"/>
      <c r="E133" s="379"/>
      <c r="F133" s="379"/>
      <c r="G133" s="379"/>
    </row>
    <row r="134" spans="1:7" x14ac:dyDescent="0.3">
      <c r="A134" s="374" t="s">
        <v>4683</v>
      </c>
      <c r="B134" s="374" t="s">
        <v>259</v>
      </c>
      <c r="C134" s="379"/>
      <c r="D134" s="379"/>
      <c r="E134" s="379"/>
      <c r="F134" s="379"/>
      <c r="G134" s="379"/>
    </row>
    <row r="135" spans="1:7" x14ac:dyDescent="0.3">
      <c r="A135" s="374" t="s">
        <v>4684</v>
      </c>
      <c r="B135" s="374" t="s">
        <v>53</v>
      </c>
      <c r="C135" s="379"/>
      <c r="D135" s="379"/>
      <c r="E135" s="379"/>
      <c r="F135" s="379"/>
      <c r="G135" s="379"/>
    </row>
    <row r="136" spans="1:7" x14ac:dyDescent="0.3">
      <c r="A136" s="374" t="s">
        <v>4685</v>
      </c>
      <c r="B136" s="374" t="s">
        <v>257</v>
      </c>
      <c r="C136" s="379"/>
      <c r="D136" s="379"/>
      <c r="E136" s="379"/>
      <c r="F136" s="379"/>
      <c r="G136" s="379"/>
    </row>
    <row r="137" spans="1:7" x14ac:dyDescent="0.3">
      <c r="A137" s="374" t="s">
        <v>4686</v>
      </c>
      <c r="B137" s="374" t="s">
        <v>588</v>
      </c>
      <c r="C137" s="379"/>
      <c r="D137" s="379"/>
      <c r="E137" s="379"/>
      <c r="F137" s="379"/>
      <c r="G137" s="379"/>
    </row>
    <row r="138" spans="1:7" x14ac:dyDescent="0.3">
      <c r="A138" s="374" t="s">
        <v>4687</v>
      </c>
      <c r="B138" s="374" t="s">
        <v>812</v>
      </c>
      <c r="C138" s="379"/>
      <c r="D138" s="379"/>
      <c r="E138" s="379"/>
      <c r="F138" s="379"/>
      <c r="G138" s="379"/>
    </row>
    <row r="139" spans="1:7" x14ac:dyDescent="0.3">
      <c r="A139" s="374" t="s">
        <v>4688</v>
      </c>
      <c r="B139" s="374" t="s">
        <v>592</v>
      </c>
      <c r="C139" s="380"/>
      <c r="D139" s="380"/>
      <c r="E139" s="380"/>
      <c r="F139" s="380"/>
      <c r="G139" s="380"/>
    </row>
    <row r="140" spans="1:7" x14ac:dyDescent="0.3">
      <c r="A140" s="374" t="s">
        <v>558</v>
      </c>
      <c r="B140" s="378"/>
      <c r="C140" s="379"/>
      <c r="D140" s="379"/>
      <c r="E140" s="379"/>
      <c r="F140" s="379"/>
      <c r="G140" s="379"/>
    </row>
    <row r="142" spans="1:7" x14ac:dyDescent="0.3">
      <c r="A142" s="374" t="s">
        <v>2495</v>
      </c>
      <c r="B142" s="378"/>
      <c r="C142" s="379"/>
      <c r="D142" s="379"/>
      <c r="E142" s="379"/>
      <c r="F142" s="379"/>
      <c r="G142" s="379"/>
    </row>
    <row r="143" spans="1:7" x14ac:dyDescent="0.3">
      <c r="A143" s="374" t="s">
        <v>559</v>
      </c>
      <c r="B143" s="374" t="s">
        <v>560</v>
      </c>
      <c r="C143" s="379"/>
      <c r="D143" s="379"/>
      <c r="E143" s="379"/>
      <c r="F143" s="379"/>
      <c r="G143" s="379"/>
    </row>
    <row r="144" spans="1:7" x14ac:dyDescent="0.3">
      <c r="A144" s="374" t="s">
        <v>4689</v>
      </c>
      <c r="B144" s="374" t="s">
        <v>2673</v>
      </c>
      <c r="C144" s="379"/>
      <c r="D144" s="379"/>
      <c r="E144" s="379"/>
      <c r="F144" s="379"/>
      <c r="G144" s="379"/>
    </row>
    <row r="145" spans="1:7" x14ac:dyDescent="0.3">
      <c r="A145" s="374" t="s">
        <v>561</v>
      </c>
      <c r="B145" s="374" t="s">
        <v>259</v>
      </c>
      <c r="C145" s="379"/>
      <c r="D145" s="379"/>
      <c r="E145" s="379"/>
      <c r="F145" s="379"/>
      <c r="G145" s="379"/>
    </row>
    <row r="146" spans="1:7" x14ac:dyDescent="0.3">
      <c r="A146" s="374" t="s">
        <v>4690</v>
      </c>
      <c r="B146" s="374" t="s">
        <v>53</v>
      </c>
      <c r="C146" s="379"/>
      <c r="D146" s="379"/>
      <c r="E146" s="379"/>
      <c r="F146" s="379"/>
      <c r="G146" s="379"/>
    </row>
    <row r="147" spans="1:7" x14ac:dyDescent="0.3">
      <c r="A147" s="374" t="s">
        <v>562</v>
      </c>
      <c r="B147" s="374" t="s">
        <v>563</v>
      </c>
      <c r="C147" s="379"/>
      <c r="D147" s="379"/>
      <c r="E147" s="379"/>
      <c r="F147" s="379"/>
      <c r="G147" s="379"/>
    </row>
    <row r="148" spans="1:7" x14ac:dyDescent="0.3">
      <c r="A148" s="374" t="s">
        <v>4691</v>
      </c>
      <c r="B148" s="374" t="s">
        <v>685</v>
      </c>
      <c r="C148" s="379"/>
      <c r="D148" s="379"/>
      <c r="E148" s="379"/>
      <c r="F148" s="379"/>
      <c r="G148" s="379"/>
    </row>
    <row r="149" spans="1:7" x14ac:dyDescent="0.3">
      <c r="A149" s="374" t="s">
        <v>564</v>
      </c>
      <c r="B149" s="374" t="s">
        <v>565</v>
      </c>
      <c r="C149" s="379"/>
      <c r="D149" s="379"/>
      <c r="E149" s="379"/>
      <c r="F149" s="379"/>
      <c r="G149" s="379"/>
    </row>
    <row r="150" spans="1:7" x14ac:dyDescent="0.3">
      <c r="A150" s="374" t="s">
        <v>566</v>
      </c>
      <c r="B150" s="374" t="s">
        <v>567</v>
      </c>
      <c r="C150" s="379"/>
      <c r="D150" s="379"/>
      <c r="E150" s="379"/>
      <c r="F150" s="379"/>
      <c r="G150" s="379"/>
    </row>
    <row r="151" spans="1:7" x14ac:dyDescent="0.3">
      <c r="A151" s="374" t="s">
        <v>4692</v>
      </c>
      <c r="B151" s="374" t="s">
        <v>1316</v>
      </c>
      <c r="C151" s="379"/>
      <c r="D151" s="379"/>
      <c r="E151" s="379"/>
      <c r="F151" s="379"/>
      <c r="G151" s="379"/>
    </row>
    <row r="152" spans="1:7" x14ac:dyDescent="0.3">
      <c r="A152" s="374" t="s">
        <v>4693</v>
      </c>
      <c r="B152" s="374" t="s">
        <v>914</v>
      </c>
      <c r="C152" s="379"/>
      <c r="D152" s="379"/>
      <c r="E152" s="379"/>
      <c r="F152" s="379"/>
      <c r="G152" s="379"/>
    </row>
    <row r="153" spans="1:7" x14ac:dyDescent="0.3">
      <c r="A153" s="374" t="s">
        <v>568</v>
      </c>
      <c r="B153" s="374" t="s">
        <v>569</v>
      </c>
      <c r="C153" s="379"/>
      <c r="D153" s="379"/>
      <c r="E153" s="379"/>
      <c r="F153" s="379"/>
      <c r="G153" s="379"/>
    </row>
    <row r="154" spans="1:7" x14ac:dyDescent="0.3">
      <c r="A154" s="374" t="s">
        <v>570</v>
      </c>
      <c r="B154" s="374" t="s">
        <v>571</v>
      </c>
      <c r="C154" s="379"/>
      <c r="D154" s="379"/>
      <c r="E154" s="379"/>
      <c r="F154" s="379"/>
      <c r="G154" s="379"/>
    </row>
    <row r="155" spans="1:7" x14ac:dyDescent="0.3">
      <c r="A155" s="374" t="s">
        <v>572</v>
      </c>
      <c r="B155" s="374" t="s">
        <v>573</v>
      </c>
      <c r="C155" s="379"/>
      <c r="D155" s="379"/>
      <c r="E155" s="379"/>
      <c r="F155" s="379"/>
      <c r="G155" s="379"/>
    </row>
    <row r="156" spans="1:7" x14ac:dyDescent="0.3">
      <c r="A156" s="374" t="s">
        <v>574</v>
      </c>
      <c r="B156" s="374" t="s">
        <v>575</v>
      </c>
      <c r="C156" s="380"/>
      <c r="D156" s="380"/>
      <c r="E156" s="380"/>
      <c r="F156" s="380"/>
      <c r="G156" s="380"/>
    </row>
    <row r="157" spans="1:7" x14ac:dyDescent="0.3">
      <c r="A157" s="374" t="s">
        <v>2496</v>
      </c>
      <c r="B157" s="378"/>
      <c r="C157" s="379"/>
      <c r="D157" s="379"/>
      <c r="E157" s="379"/>
      <c r="F157" s="379"/>
      <c r="G157" s="379"/>
    </row>
    <row r="159" spans="1:7" x14ac:dyDescent="0.3">
      <c r="A159" s="374" t="s">
        <v>2497</v>
      </c>
      <c r="B159" s="378"/>
      <c r="C159" s="379"/>
      <c r="D159" s="379"/>
      <c r="E159" s="379"/>
      <c r="F159" s="379"/>
      <c r="G159" s="379"/>
    </row>
    <row r="160" spans="1:7" x14ac:dyDescent="0.3">
      <c r="A160" s="374" t="s">
        <v>576</v>
      </c>
      <c r="B160" s="374" t="s">
        <v>180</v>
      </c>
      <c r="C160" s="379"/>
      <c r="D160" s="379"/>
      <c r="E160" s="379"/>
      <c r="F160" s="379"/>
      <c r="G160" s="379"/>
    </row>
    <row r="161" spans="1:7" x14ac:dyDescent="0.3">
      <c r="A161" s="374" t="s">
        <v>577</v>
      </c>
      <c r="B161" s="374" t="s">
        <v>51</v>
      </c>
      <c r="C161" s="379"/>
      <c r="D161" s="379"/>
      <c r="E161" s="379"/>
      <c r="F161" s="379"/>
      <c r="G161" s="379"/>
    </row>
    <row r="162" spans="1:7" x14ac:dyDescent="0.3">
      <c r="A162" s="374" t="s">
        <v>578</v>
      </c>
      <c r="B162" s="374" t="s">
        <v>181</v>
      </c>
      <c r="C162" s="379"/>
      <c r="D162" s="379"/>
      <c r="E162" s="379"/>
      <c r="F162" s="379"/>
      <c r="G162" s="379"/>
    </row>
    <row r="163" spans="1:7" x14ac:dyDescent="0.3">
      <c r="A163" s="374" t="s">
        <v>579</v>
      </c>
      <c r="B163" s="374" t="s">
        <v>580</v>
      </c>
      <c r="C163" s="379"/>
      <c r="D163" s="379"/>
      <c r="E163" s="379"/>
      <c r="F163" s="379"/>
      <c r="G163" s="379"/>
    </row>
    <row r="164" spans="1:7" x14ac:dyDescent="0.3">
      <c r="A164" s="374" t="s">
        <v>4694</v>
      </c>
      <c r="B164" s="374" t="s">
        <v>2665</v>
      </c>
      <c r="C164" s="379"/>
      <c r="D164" s="379"/>
      <c r="E164" s="379"/>
      <c r="F164" s="379"/>
      <c r="G164" s="379"/>
    </row>
    <row r="165" spans="1:7" x14ac:dyDescent="0.3">
      <c r="A165" s="374" t="s">
        <v>4695</v>
      </c>
      <c r="B165" s="374" t="s">
        <v>2675</v>
      </c>
      <c r="C165" s="379"/>
      <c r="D165" s="379"/>
      <c r="E165" s="379"/>
      <c r="F165" s="379"/>
      <c r="G165" s="379"/>
    </row>
    <row r="166" spans="1:7" x14ac:dyDescent="0.3">
      <c r="A166" s="374" t="s">
        <v>4696</v>
      </c>
      <c r="B166" s="374" t="s">
        <v>2734</v>
      </c>
      <c r="C166" s="379"/>
      <c r="D166" s="379"/>
      <c r="E166" s="379"/>
      <c r="F166" s="379"/>
      <c r="G166" s="379"/>
    </row>
    <row r="167" spans="1:7" x14ac:dyDescent="0.3">
      <c r="A167" s="374" t="s">
        <v>581</v>
      </c>
      <c r="B167" s="374" t="s">
        <v>582</v>
      </c>
      <c r="C167" s="379"/>
      <c r="D167" s="379"/>
      <c r="E167" s="379"/>
      <c r="F167" s="379"/>
      <c r="G167" s="379"/>
    </row>
    <row r="168" spans="1:7" x14ac:dyDescent="0.3">
      <c r="A168" s="374" t="s">
        <v>583</v>
      </c>
      <c r="B168" s="374" t="s">
        <v>259</v>
      </c>
      <c r="C168" s="379"/>
      <c r="D168" s="379"/>
      <c r="E168" s="379"/>
      <c r="F168" s="379"/>
      <c r="G168" s="379"/>
    </row>
    <row r="169" spans="1:7" x14ac:dyDescent="0.3">
      <c r="A169" s="374" t="s">
        <v>584</v>
      </c>
      <c r="B169" s="374" t="s">
        <v>53</v>
      </c>
      <c r="C169" s="379"/>
      <c r="D169" s="379"/>
      <c r="E169" s="379"/>
      <c r="F169" s="379"/>
      <c r="G169" s="379"/>
    </row>
    <row r="170" spans="1:7" x14ac:dyDescent="0.3">
      <c r="A170" s="374" t="s">
        <v>4697</v>
      </c>
      <c r="B170" s="374" t="s">
        <v>628</v>
      </c>
      <c r="C170" s="379"/>
      <c r="D170" s="379"/>
      <c r="E170" s="379"/>
      <c r="F170" s="379"/>
      <c r="G170" s="379"/>
    </row>
    <row r="171" spans="1:7" x14ac:dyDescent="0.3">
      <c r="A171" s="374" t="s">
        <v>4698</v>
      </c>
      <c r="B171" s="374" t="s">
        <v>1639</v>
      </c>
      <c r="C171" s="379"/>
      <c r="D171" s="379"/>
      <c r="E171" s="379"/>
      <c r="F171" s="379"/>
      <c r="G171" s="379"/>
    </row>
    <row r="172" spans="1:7" x14ac:dyDescent="0.3">
      <c r="A172" s="374" t="s">
        <v>585</v>
      </c>
      <c r="B172" s="374" t="s">
        <v>257</v>
      </c>
      <c r="C172" s="379"/>
      <c r="D172" s="379"/>
      <c r="E172" s="379"/>
      <c r="F172" s="379"/>
      <c r="G172" s="379"/>
    </row>
    <row r="173" spans="1:7" x14ac:dyDescent="0.3">
      <c r="A173" s="374" t="s">
        <v>4699</v>
      </c>
      <c r="B173" s="374" t="s">
        <v>2743</v>
      </c>
      <c r="C173" s="379"/>
      <c r="D173" s="379"/>
      <c r="E173" s="379"/>
      <c r="F173" s="379"/>
      <c r="G173" s="379"/>
    </row>
    <row r="174" spans="1:7" x14ac:dyDescent="0.3">
      <c r="A174" s="374" t="s">
        <v>586</v>
      </c>
      <c r="B174" s="374" t="s">
        <v>54</v>
      </c>
      <c r="C174" s="379"/>
      <c r="D174" s="379"/>
      <c r="E174" s="379"/>
      <c r="F174" s="379"/>
      <c r="G174" s="379"/>
    </row>
    <row r="175" spans="1:7" x14ac:dyDescent="0.3">
      <c r="A175" s="374" t="s">
        <v>587</v>
      </c>
      <c r="B175" s="374" t="s">
        <v>588</v>
      </c>
      <c r="C175" s="379"/>
      <c r="D175" s="379"/>
      <c r="E175" s="379"/>
      <c r="F175" s="379"/>
      <c r="G175" s="379"/>
    </row>
    <row r="176" spans="1:7" x14ac:dyDescent="0.3">
      <c r="A176" s="374" t="s">
        <v>589</v>
      </c>
      <c r="B176" s="374" t="s">
        <v>590</v>
      </c>
      <c r="C176" s="379"/>
      <c r="D176" s="379"/>
      <c r="E176" s="379"/>
      <c r="F176" s="379"/>
      <c r="G176" s="379"/>
    </row>
    <row r="177" spans="1:7" x14ac:dyDescent="0.3">
      <c r="A177" s="374" t="s">
        <v>591</v>
      </c>
      <c r="B177" s="374" t="s">
        <v>592</v>
      </c>
      <c r="C177" s="379"/>
      <c r="D177" s="379"/>
      <c r="E177" s="379"/>
      <c r="F177" s="379"/>
      <c r="G177" s="379"/>
    </row>
    <row r="178" spans="1:7" x14ac:dyDescent="0.3">
      <c r="A178" s="374" t="s">
        <v>593</v>
      </c>
      <c r="B178" s="374" t="s">
        <v>563</v>
      </c>
      <c r="C178" s="379"/>
      <c r="D178" s="379"/>
      <c r="E178" s="379"/>
      <c r="F178" s="379"/>
      <c r="G178" s="379"/>
    </row>
    <row r="179" spans="1:7" x14ac:dyDescent="0.3">
      <c r="A179" s="374" t="s">
        <v>594</v>
      </c>
      <c r="B179" s="374" t="s">
        <v>595</v>
      </c>
      <c r="C179" s="379"/>
      <c r="D179" s="379"/>
      <c r="E179" s="379"/>
      <c r="F179" s="379"/>
      <c r="G179" s="379"/>
    </row>
    <row r="180" spans="1:7" x14ac:dyDescent="0.3">
      <c r="A180" s="374" t="s">
        <v>4700</v>
      </c>
      <c r="B180" s="374" t="s">
        <v>2745</v>
      </c>
      <c r="C180" s="379"/>
      <c r="D180" s="379"/>
      <c r="E180" s="379"/>
      <c r="F180" s="379"/>
      <c r="G180" s="379"/>
    </row>
    <row r="181" spans="1:7" x14ac:dyDescent="0.3">
      <c r="A181" s="374" t="s">
        <v>596</v>
      </c>
      <c r="B181" s="374" t="s">
        <v>183</v>
      </c>
      <c r="C181" s="379"/>
      <c r="D181" s="379"/>
      <c r="E181" s="379"/>
      <c r="F181" s="379"/>
      <c r="G181" s="379"/>
    </row>
    <row r="182" spans="1:7" x14ac:dyDescent="0.3">
      <c r="A182" s="374" t="s">
        <v>597</v>
      </c>
      <c r="B182" s="374" t="s">
        <v>598</v>
      </c>
      <c r="C182" s="379"/>
      <c r="D182" s="379"/>
      <c r="E182" s="379"/>
      <c r="F182" s="379"/>
      <c r="G182" s="379"/>
    </row>
    <row r="183" spans="1:7" x14ac:dyDescent="0.3">
      <c r="A183" s="374" t="s">
        <v>4701</v>
      </c>
      <c r="B183" s="374" t="s">
        <v>2779</v>
      </c>
      <c r="C183" s="379"/>
      <c r="D183" s="379"/>
      <c r="E183" s="379"/>
      <c r="F183" s="379"/>
      <c r="G183" s="379"/>
    </row>
    <row r="184" spans="1:7" x14ac:dyDescent="0.3">
      <c r="A184" s="374" t="s">
        <v>4702</v>
      </c>
      <c r="B184" s="374" t="s">
        <v>2781</v>
      </c>
      <c r="C184" s="379"/>
      <c r="D184" s="379"/>
      <c r="E184" s="379"/>
      <c r="F184" s="379"/>
      <c r="G184" s="379"/>
    </row>
    <row r="185" spans="1:7" x14ac:dyDescent="0.3">
      <c r="A185" s="374" t="s">
        <v>599</v>
      </c>
      <c r="B185" s="374" t="s">
        <v>600</v>
      </c>
      <c r="C185" s="379"/>
      <c r="D185" s="379"/>
      <c r="E185" s="379"/>
      <c r="F185" s="379"/>
      <c r="G185" s="379"/>
    </row>
    <row r="186" spans="1:7" x14ac:dyDescent="0.3">
      <c r="A186" s="374" t="s">
        <v>601</v>
      </c>
      <c r="B186" s="374" t="s">
        <v>55</v>
      </c>
      <c r="C186" s="379"/>
      <c r="D186" s="379"/>
      <c r="E186" s="379"/>
      <c r="F186" s="379"/>
      <c r="G186" s="379"/>
    </row>
    <row r="187" spans="1:7" x14ac:dyDescent="0.3">
      <c r="A187" s="374" t="s">
        <v>4703</v>
      </c>
      <c r="B187" s="374" t="s">
        <v>914</v>
      </c>
      <c r="C187" s="379"/>
      <c r="D187" s="379"/>
      <c r="E187" s="379"/>
      <c r="F187" s="379"/>
      <c r="G187" s="379"/>
    </row>
    <row r="188" spans="1:7" x14ac:dyDescent="0.3">
      <c r="A188" s="374" t="s">
        <v>602</v>
      </c>
      <c r="B188" s="374" t="s">
        <v>569</v>
      </c>
      <c r="C188" s="379"/>
      <c r="D188" s="379"/>
      <c r="E188" s="379"/>
      <c r="F188" s="379"/>
      <c r="G188" s="379"/>
    </row>
    <row r="189" spans="1:7" x14ac:dyDescent="0.3">
      <c r="A189" s="374" t="s">
        <v>603</v>
      </c>
      <c r="B189" s="374" t="s">
        <v>571</v>
      </c>
      <c r="C189" s="379"/>
      <c r="D189" s="379"/>
      <c r="E189" s="379"/>
      <c r="F189" s="379"/>
      <c r="G189" s="379"/>
    </row>
    <row r="190" spans="1:7" x14ac:dyDescent="0.3">
      <c r="A190" s="374" t="s">
        <v>604</v>
      </c>
      <c r="B190" s="374" t="s">
        <v>605</v>
      </c>
      <c r="C190" s="379"/>
      <c r="D190" s="379"/>
      <c r="E190" s="379"/>
      <c r="F190" s="379"/>
      <c r="G190" s="379"/>
    </row>
    <row r="191" spans="1:7" x14ac:dyDescent="0.3">
      <c r="A191" s="374" t="s">
        <v>606</v>
      </c>
      <c r="B191" s="374" t="s">
        <v>607</v>
      </c>
      <c r="C191" s="379"/>
      <c r="D191" s="379"/>
      <c r="E191" s="379"/>
      <c r="F191" s="379"/>
      <c r="G191" s="379"/>
    </row>
    <row r="192" spans="1:7" x14ac:dyDescent="0.3">
      <c r="A192" s="374" t="s">
        <v>4704</v>
      </c>
      <c r="B192" s="374" t="s">
        <v>2793</v>
      </c>
      <c r="C192" s="379"/>
      <c r="D192" s="379"/>
      <c r="E192" s="379"/>
      <c r="F192" s="379"/>
      <c r="G192" s="379"/>
    </row>
    <row r="193" spans="1:7" x14ac:dyDescent="0.3">
      <c r="A193" s="374" t="s">
        <v>4705</v>
      </c>
      <c r="B193" s="374" t="s">
        <v>2795</v>
      </c>
      <c r="C193" s="379"/>
      <c r="D193" s="379"/>
      <c r="E193" s="379"/>
      <c r="F193" s="379"/>
      <c r="G193" s="379"/>
    </row>
    <row r="194" spans="1:7" x14ac:dyDescent="0.3">
      <c r="A194" s="374" t="s">
        <v>608</v>
      </c>
      <c r="B194" s="374" t="s">
        <v>573</v>
      </c>
      <c r="C194" s="379"/>
      <c r="D194" s="379"/>
      <c r="E194" s="379"/>
      <c r="F194" s="379"/>
      <c r="G194" s="379"/>
    </row>
    <row r="195" spans="1:7" x14ac:dyDescent="0.3">
      <c r="A195" s="374" t="s">
        <v>609</v>
      </c>
      <c r="B195" s="374" t="s">
        <v>575</v>
      </c>
      <c r="C195" s="380"/>
      <c r="D195" s="380"/>
      <c r="E195" s="380"/>
      <c r="F195" s="380"/>
      <c r="G195" s="380"/>
    </row>
    <row r="196" spans="1:7" x14ac:dyDescent="0.3">
      <c r="A196" s="374" t="s">
        <v>2498</v>
      </c>
      <c r="B196" s="378"/>
      <c r="C196" s="379"/>
      <c r="D196" s="379"/>
      <c r="E196" s="379"/>
      <c r="F196" s="379"/>
      <c r="G196" s="379"/>
    </row>
    <row r="198" spans="1:7" x14ac:dyDescent="0.3">
      <c r="A198" s="374" t="s">
        <v>2499</v>
      </c>
      <c r="B198" s="378"/>
      <c r="C198" s="379"/>
      <c r="D198" s="379"/>
      <c r="E198" s="379"/>
      <c r="F198" s="379"/>
      <c r="G198" s="379"/>
    </row>
    <row r="199" spans="1:7" x14ac:dyDescent="0.3">
      <c r="A199" s="374" t="s">
        <v>4706</v>
      </c>
      <c r="B199" s="374" t="s">
        <v>180</v>
      </c>
      <c r="C199" s="379"/>
      <c r="D199" s="379"/>
      <c r="E199" s="379"/>
      <c r="F199" s="379"/>
      <c r="G199" s="379"/>
    </row>
    <row r="200" spans="1:7" x14ac:dyDescent="0.3">
      <c r="A200" s="374" t="s">
        <v>4707</v>
      </c>
      <c r="B200" s="374" t="s">
        <v>51</v>
      </c>
      <c r="C200" s="379"/>
      <c r="D200" s="379"/>
      <c r="E200" s="379"/>
      <c r="F200" s="379"/>
      <c r="G200" s="379"/>
    </row>
    <row r="201" spans="1:7" x14ac:dyDescent="0.3">
      <c r="A201" s="374" t="s">
        <v>610</v>
      </c>
      <c r="B201" s="374" t="s">
        <v>181</v>
      </c>
      <c r="C201" s="379"/>
      <c r="D201" s="379"/>
      <c r="E201" s="379"/>
      <c r="F201" s="379"/>
      <c r="G201" s="379"/>
    </row>
    <row r="202" spans="1:7" x14ac:dyDescent="0.3">
      <c r="A202" s="374" t="s">
        <v>4708</v>
      </c>
      <c r="B202" s="374" t="s">
        <v>580</v>
      </c>
      <c r="C202" s="379"/>
      <c r="D202" s="379"/>
      <c r="E202" s="379"/>
      <c r="F202" s="379"/>
      <c r="G202" s="379"/>
    </row>
    <row r="203" spans="1:7" x14ac:dyDescent="0.3">
      <c r="A203" s="374" t="s">
        <v>4709</v>
      </c>
      <c r="B203" s="374" t="s">
        <v>2677</v>
      </c>
      <c r="C203" s="379"/>
      <c r="D203" s="379"/>
      <c r="E203" s="379"/>
      <c r="F203" s="379"/>
      <c r="G203" s="379"/>
    </row>
    <row r="204" spans="1:7" x14ac:dyDescent="0.3">
      <c r="A204" s="374" t="s">
        <v>4710</v>
      </c>
      <c r="B204" s="374" t="s">
        <v>2706</v>
      </c>
      <c r="C204" s="379"/>
      <c r="D204" s="379"/>
      <c r="E204" s="379"/>
      <c r="F204" s="379"/>
      <c r="G204" s="379"/>
    </row>
    <row r="205" spans="1:7" x14ac:dyDescent="0.3">
      <c r="A205" s="374" t="s">
        <v>4711</v>
      </c>
      <c r="B205" s="374" t="s">
        <v>582</v>
      </c>
      <c r="C205" s="379"/>
      <c r="D205" s="379"/>
      <c r="E205" s="379"/>
      <c r="F205" s="379"/>
      <c r="G205" s="379"/>
    </row>
    <row r="206" spans="1:7" x14ac:dyDescent="0.3">
      <c r="A206" s="374" t="s">
        <v>611</v>
      </c>
      <c r="B206" s="374" t="s">
        <v>259</v>
      </c>
      <c r="C206" s="379"/>
      <c r="D206" s="379"/>
      <c r="E206" s="379"/>
      <c r="F206" s="379"/>
      <c r="G206" s="379"/>
    </row>
    <row r="207" spans="1:7" x14ac:dyDescent="0.3">
      <c r="A207" s="374" t="s">
        <v>4712</v>
      </c>
      <c r="B207" s="374" t="s">
        <v>53</v>
      </c>
      <c r="C207" s="379"/>
      <c r="D207" s="379"/>
      <c r="E207" s="379"/>
      <c r="F207" s="379"/>
      <c r="G207" s="379"/>
    </row>
    <row r="208" spans="1:7" x14ac:dyDescent="0.3">
      <c r="A208" s="374" t="s">
        <v>4713</v>
      </c>
      <c r="B208" s="374" t="s">
        <v>628</v>
      </c>
      <c r="C208" s="379"/>
      <c r="D208" s="379"/>
      <c r="E208" s="379"/>
      <c r="F208" s="379"/>
      <c r="G208" s="379"/>
    </row>
    <row r="209" spans="1:7" x14ac:dyDescent="0.3">
      <c r="A209" s="374" t="s">
        <v>4714</v>
      </c>
      <c r="B209" s="374" t="s">
        <v>1639</v>
      </c>
      <c r="C209" s="379"/>
      <c r="D209" s="379"/>
      <c r="E209" s="379"/>
      <c r="F209" s="379"/>
      <c r="G209" s="379"/>
    </row>
    <row r="210" spans="1:7" x14ac:dyDescent="0.3">
      <c r="A210" s="374" t="s">
        <v>4715</v>
      </c>
      <c r="B210" s="374" t="s">
        <v>630</v>
      </c>
      <c r="C210" s="379"/>
      <c r="D210" s="379"/>
      <c r="E210" s="379"/>
      <c r="F210" s="379"/>
      <c r="G210" s="379"/>
    </row>
    <row r="211" spans="1:7" x14ac:dyDescent="0.3">
      <c r="A211" s="374" t="s">
        <v>4716</v>
      </c>
      <c r="B211" s="374" t="s">
        <v>2743</v>
      </c>
      <c r="C211" s="379"/>
      <c r="D211" s="379"/>
      <c r="E211" s="379"/>
      <c r="F211" s="379"/>
      <c r="G211" s="379"/>
    </row>
    <row r="212" spans="1:7" x14ac:dyDescent="0.3">
      <c r="A212" s="374" t="s">
        <v>612</v>
      </c>
      <c r="B212" s="374" t="s">
        <v>54</v>
      </c>
      <c r="C212" s="379"/>
      <c r="D212" s="379"/>
      <c r="E212" s="379"/>
      <c r="F212" s="379"/>
      <c r="G212" s="379"/>
    </row>
    <row r="213" spans="1:7" x14ac:dyDescent="0.3">
      <c r="A213" s="374" t="s">
        <v>4717</v>
      </c>
      <c r="B213" s="374" t="s">
        <v>588</v>
      </c>
      <c r="C213" s="379"/>
      <c r="D213" s="379"/>
      <c r="E213" s="379"/>
      <c r="F213" s="379"/>
      <c r="G213" s="379"/>
    </row>
    <row r="214" spans="1:7" x14ac:dyDescent="0.3">
      <c r="A214" s="374" t="s">
        <v>4718</v>
      </c>
      <c r="B214" s="374" t="s">
        <v>812</v>
      </c>
      <c r="C214" s="379"/>
      <c r="D214" s="379"/>
      <c r="E214" s="379"/>
      <c r="F214" s="379"/>
      <c r="G214" s="379"/>
    </row>
    <row r="215" spans="1:7" x14ac:dyDescent="0.3">
      <c r="A215" s="374" t="s">
        <v>4719</v>
      </c>
      <c r="B215" s="374" t="s">
        <v>592</v>
      </c>
      <c r="C215" s="379"/>
      <c r="D215" s="379"/>
      <c r="E215" s="379"/>
      <c r="F215" s="379"/>
      <c r="G215" s="379"/>
    </row>
    <row r="216" spans="1:7" x14ac:dyDescent="0.3">
      <c r="A216" s="374" t="s">
        <v>4720</v>
      </c>
      <c r="B216" s="374" t="s">
        <v>563</v>
      </c>
      <c r="C216" s="379"/>
      <c r="D216" s="379"/>
      <c r="E216" s="379"/>
      <c r="F216" s="379"/>
      <c r="G216" s="379"/>
    </row>
    <row r="217" spans="1:7" x14ac:dyDescent="0.3">
      <c r="A217" s="374" t="s">
        <v>4721</v>
      </c>
      <c r="B217" s="374" t="s">
        <v>595</v>
      </c>
      <c r="C217" s="379"/>
      <c r="D217" s="379"/>
      <c r="E217" s="379"/>
      <c r="F217" s="379"/>
      <c r="G217" s="379"/>
    </row>
    <row r="218" spans="1:7" x14ac:dyDescent="0.3">
      <c r="A218" s="374" t="s">
        <v>4722</v>
      </c>
      <c r="B218" s="374" t="s">
        <v>2745</v>
      </c>
      <c r="C218" s="379"/>
      <c r="D218" s="379"/>
      <c r="E218" s="379"/>
      <c r="F218" s="379"/>
      <c r="G218" s="379"/>
    </row>
    <row r="219" spans="1:7" x14ac:dyDescent="0.3">
      <c r="A219" s="374" t="s">
        <v>613</v>
      </c>
      <c r="B219" s="374" t="s">
        <v>614</v>
      </c>
      <c r="C219" s="379"/>
      <c r="D219" s="379"/>
      <c r="E219" s="379"/>
      <c r="F219" s="379"/>
      <c r="G219" s="379"/>
    </row>
    <row r="220" spans="1:7" x14ac:dyDescent="0.3">
      <c r="A220" s="374" t="s">
        <v>615</v>
      </c>
      <c r="B220" s="374" t="s">
        <v>616</v>
      </c>
      <c r="C220" s="379"/>
      <c r="D220" s="379"/>
      <c r="E220" s="379"/>
      <c r="F220" s="379"/>
      <c r="G220" s="379"/>
    </row>
    <row r="221" spans="1:7" x14ac:dyDescent="0.3">
      <c r="A221" s="374" t="s">
        <v>617</v>
      </c>
      <c r="B221" s="374" t="s">
        <v>183</v>
      </c>
      <c r="C221" s="379"/>
      <c r="D221" s="379"/>
      <c r="E221" s="379"/>
      <c r="F221" s="379"/>
      <c r="G221" s="379"/>
    </row>
    <row r="222" spans="1:7" x14ac:dyDescent="0.3">
      <c r="A222" s="374" t="s">
        <v>618</v>
      </c>
      <c r="B222" s="374" t="s">
        <v>55</v>
      </c>
      <c r="C222" s="379"/>
      <c r="D222" s="379"/>
      <c r="E222" s="379"/>
      <c r="F222" s="379"/>
      <c r="G222" s="379"/>
    </row>
    <row r="223" spans="1:7" x14ac:dyDescent="0.3">
      <c r="A223" s="374" t="s">
        <v>619</v>
      </c>
      <c r="B223" s="374" t="s">
        <v>575</v>
      </c>
      <c r="C223" s="379"/>
      <c r="D223" s="379"/>
      <c r="E223" s="379"/>
      <c r="F223" s="379"/>
      <c r="G223" s="379"/>
    </row>
    <row r="224" spans="1:7" x14ac:dyDescent="0.3">
      <c r="A224" s="374" t="s">
        <v>4723</v>
      </c>
      <c r="B224" s="374" t="s">
        <v>722</v>
      </c>
      <c r="C224" s="380"/>
      <c r="D224" s="380"/>
      <c r="E224" s="380"/>
      <c r="F224" s="380"/>
      <c r="G224" s="380"/>
    </row>
    <row r="225" spans="1:7" x14ac:dyDescent="0.3">
      <c r="A225" s="374" t="s">
        <v>2500</v>
      </c>
      <c r="B225" s="378"/>
      <c r="C225" s="379"/>
      <c r="D225" s="379"/>
      <c r="E225" s="379"/>
      <c r="F225" s="379"/>
      <c r="G225" s="379"/>
    </row>
    <row r="227" spans="1:7" x14ac:dyDescent="0.3">
      <c r="A227" s="374" t="s">
        <v>2501</v>
      </c>
      <c r="B227" s="378"/>
      <c r="C227" s="379"/>
      <c r="D227" s="379"/>
      <c r="E227" s="379"/>
      <c r="F227" s="379"/>
      <c r="G227" s="379"/>
    </row>
    <row r="228" spans="1:7" x14ac:dyDescent="0.3">
      <c r="A228" s="374" t="s">
        <v>620</v>
      </c>
      <c r="B228" s="374" t="s">
        <v>180</v>
      </c>
      <c r="C228" s="379"/>
      <c r="D228" s="379"/>
      <c r="E228" s="379"/>
      <c r="F228" s="379"/>
      <c r="G228" s="379"/>
    </row>
    <row r="229" spans="1:7" x14ac:dyDescent="0.3">
      <c r="A229" s="374" t="s">
        <v>621</v>
      </c>
      <c r="B229" s="374" t="s">
        <v>51</v>
      </c>
      <c r="C229" s="379"/>
      <c r="D229" s="379"/>
      <c r="E229" s="379"/>
      <c r="F229" s="379"/>
      <c r="G229" s="379"/>
    </row>
    <row r="230" spans="1:7" x14ac:dyDescent="0.3">
      <c r="A230" s="374" t="s">
        <v>622</v>
      </c>
      <c r="B230" s="374" t="s">
        <v>181</v>
      </c>
      <c r="C230" s="379"/>
      <c r="D230" s="379"/>
      <c r="E230" s="379"/>
      <c r="F230" s="379"/>
      <c r="G230" s="379"/>
    </row>
    <row r="231" spans="1:7" x14ac:dyDescent="0.3">
      <c r="A231" s="374" t="s">
        <v>623</v>
      </c>
      <c r="B231" s="374" t="s">
        <v>580</v>
      </c>
      <c r="C231" s="379"/>
      <c r="D231" s="379"/>
      <c r="E231" s="379"/>
      <c r="F231" s="379"/>
      <c r="G231" s="379"/>
    </row>
    <row r="232" spans="1:7" x14ac:dyDescent="0.3">
      <c r="A232" s="374" t="s">
        <v>4724</v>
      </c>
      <c r="B232" s="374" t="s">
        <v>2679</v>
      </c>
      <c r="C232" s="379"/>
      <c r="D232" s="379"/>
      <c r="E232" s="379"/>
      <c r="F232" s="379"/>
      <c r="G232" s="379"/>
    </row>
    <row r="233" spans="1:7" x14ac:dyDescent="0.3">
      <c r="A233" s="374" t="s">
        <v>4725</v>
      </c>
      <c r="B233" s="374" t="s">
        <v>2708</v>
      </c>
      <c r="C233" s="379"/>
      <c r="D233" s="379"/>
      <c r="E233" s="379"/>
      <c r="F233" s="379"/>
      <c r="G233" s="379"/>
    </row>
    <row r="234" spans="1:7" x14ac:dyDescent="0.3">
      <c r="A234" s="374" t="s">
        <v>4726</v>
      </c>
      <c r="B234" s="374" t="s">
        <v>2734</v>
      </c>
      <c r="C234" s="379"/>
      <c r="D234" s="379"/>
      <c r="E234" s="379"/>
      <c r="F234" s="379"/>
      <c r="G234" s="379"/>
    </row>
    <row r="235" spans="1:7" x14ac:dyDescent="0.3">
      <c r="A235" s="374" t="s">
        <v>624</v>
      </c>
      <c r="B235" s="374" t="s">
        <v>582</v>
      </c>
      <c r="C235" s="379"/>
      <c r="D235" s="379"/>
      <c r="E235" s="379"/>
      <c r="F235" s="379"/>
      <c r="G235" s="379"/>
    </row>
    <row r="236" spans="1:7" x14ac:dyDescent="0.3">
      <c r="A236" s="374" t="s">
        <v>625</v>
      </c>
      <c r="B236" s="374" t="s">
        <v>259</v>
      </c>
      <c r="C236" s="379"/>
      <c r="D236" s="379"/>
      <c r="E236" s="379"/>
      <c r="F236" s="379"/>
      <c r="G236" s="379"/>
    </row>
    <row r="237" spans="1:7" x14ac:dyDescent="0.3">
      <c r="A237" s="374" t="s">
        <v>626</v>
      </c>
      <c r="B237" s="374" t="s">
        <v>53</v>
      </c>
      <c r="C237" s="379"/>
      <c r="D237" s="379"/>
      <c r="E237" s="379"/>
      <c r="F237" s="379"/>
      <c r="G237" s="379"/>
    </row>
    <row r="238" spans="1:7" x14ac:dyDescent="0.3">
      <c r="A238" s="374" t="s">
        <v>627</v>
      </c>
      <c r="B238" s="374" t="s">
        <v>628</v>
      </c>
      <c r="C238" s="379"/>
      <c r="D238" s="379"/>
      <c r="E238" s="379"/>
      <c r="F238" s="379"/>
      <c r="G238" s="379"/>
    </row>
    <row r="239" spans="1:7" x14ac:dyDescent="0.3">
      <c r="A239" s="374" t="s">
        <v>4727</v>
      </c>
      <c r="B239" s="374" t="s">
        <v>1639</v>
      </c>
      <c r="C239" s="379"/>
      <c r="D239" s="379"/>
      <c r="E239" s="379"/>
      <c r="F239" s="379"/>
      <c r="G239" s="379"/>
    </row>
    <row r="240" spans="1:7" x14ac:dyDescent="0.3">
      <c r="A240" s="374" t="s">
        <v>629</v>
      </c>
      <c r="B240" s="374" t="s">
        <v>630</v>
      </c>
      <c r="C240" s="379"/>
      <c r="D240" s="379"/>
      <c r="E240" s="379"/>
      <c r="F240" s="379"/>
      <c r="G240" s="379"/>
    </row>
    <row r="241" spans="1:7" x14ac:dyDescent="0.3">
      <c r="A241" s="374" t="s">
        <v>631</v>
      </c>
      <c r="B241" s="374" t="s">
        <v>257</v>
      </c>
      <c r="C241" s="379"/>
      <c r="D241" s="379"/>
      <c r="E241" s="379"/>
      <c r="F241" s="379"/>
      <c r="G241" s="379"/>
    </row>
    <row r="242" spans="1:7" x14ac:dyDescent="0.3">
      <c r="A242" s="374" t="s">
        <v>4728</v>
      </c>
      <c r="B242" s="374" t="s">
        <v>2743</v>
      </c>
      <c r="C242" s="379"/>
      <c r="D242" s="379"/>
      <c r="E242" s="379"/>
      <c r="F242" s="379"/>
      <c r="G242" s="379"/>
    </row>
    <row r="243" spans="1:7" x14ac:dyDescent="0.3">
      <c r="A243" s="374" t="s">
        <v>632</v>
      </c>
      <c r="B243" s="374" t="s">
        <v>54</v>
      </c>
      <c r="C243" s="379"/>
      <c r="D243" s="379"/>
      <c r="E243" s="379"/>
      <c r="F243" s="379"/>
      <c r="G243" s="379"/>
    </row>
    <row r="244" spans="1:7" x14ac:dyDescent="0.3">
      <c r="A244" s="374" t="s">
        <v>633</v>
      </c>
      <c r="B244" s="374" t="s">
        <v>588</v>
      </c>
      <c r="C244" s="379"/>
      <c r="D244" s="379"/>
      <c r="E244" s="379"/>
      <c r="F244" s="379"/>
      <c r="G244" s="379"/>
    </row>
    <row r="245" spans="1:7" x14ac:dyDescent="0.3">
      <c r="A245" s="374" t="s">
        <v>634</v>
      </c>
      <c r="B245" s="374" t="s">
        <v>590</v>
      </c>
      <c r="C245" s="379"/>
      <c r="D245" s="379"/>
      <c r="E245" s="379"/>
      <c r="F245" s="379"/>
      <c r="G245" s="379"/>
    </row>
    <row r="246" spans="1:7" x14ac:dyDescent="0.3">
      <c r="A246" s="374" t="s">
        <v>635</v>
      </c>
      <c r="B246" s="374" t="s">
        <v>592</v>
      </c>
      <c r="C246" s="379"/>
      <c r="D246" s="379"/>
      <c r="E246" s="379"/>
      <c r="F246" s="379"/>
      <c r="G246" s="379"/>
    </row>
    <row r="247" spans="1:7" x14ac:dyDescent="0.3">
      <c r="A247" s="374" t="s">
        <v>636</v>
      </c>
      <c r="B247" s="374" t="s">
        <v>637</v>
      </c>
      <c r="C247" s="379"/>
      <c r="D247" s="379"/>
      <c r="E247" s="379"/>
      <c r="F247" s="379"/>
      <c r="G247" s="379"/>
    </row>
    <row r="248" spans="1:7" x14ac:dyDescent="0.3">
      <c r="A248" s="374" t="s">
        <v>638</v>
      </c>
      <c r="B248" s="374" t="s">
        <v>563</v>
      </c>
      <c r="C248" s="379"/>
      <c r="D248" s="379"/>
      <c r="E248" s="379"/>
      <c r="F248" s="379"/>
      <c r="G248" s="379"/>
    </row>
    <row r="249" spans="1:7" x14ac:dyDescent="0.3">
      <c r="A249" s="374" t="s">
        <v>639</v>
      </c>
      <c r="B249" s="374" t="s">
        <v>595</v>
      </c>
      <c r="C249" s="379"/>
      <c r="D249" s="379"/>
      <c r="E249" s="379"/>
      <c r="F249" s="379"/>
      <c r="G249" s="379"/>
    </row>
    <row r="250" spans="1:7" x14ac:dyDescent="0.3">
      <c r="A250" s="374" t="s">
        <v>4729</v>
      </c>
      <c r="B250" s="374" t="s">
        <v>2745</v>
      </c>
      <c r="C250" s="379"/>
      <c r="D250" s="379"/>
      <c r="E250" s="379"/>
      <c r="F250" s="379"/>
      <c r="G250" s="379"/>
    </row>
    <row r="251" spans="1:7" x14ac:dyDescent="0.3">
      <c r="A251" s="374" t="s">
        <v>640</v>
      </c>
      <c r="B251" s="374" t="s">
        <v>183</v>
      </c>
      <c r="C251" s="379"/>
      <c r="D251" s="379"/>
      <c r="E251" s="379"/>
      <c r="F251" s="379"/>
      <c r="G251" s="379"/>
    </row>
    <row r="252" spans="1:7" x14ac:dyDescent="0.3">
      <c r="A252" s="374" t="s">
        <v>4730</v>
      </c>
      <c r="B252" s="374" t="s">
        <v>1221</v>
      </c>
      <c r="C252" s="379"/>
      <c r="D252" s="379"/>
      <c r="E252" s="379"/>
      <c r="F252" s="379"/>
      <c r="G252" s="379"/>
    </row>
    <row r="253" spans="1:7" x14ac:dyDescent="0.3">
      <c r="A253" s="374" t="s">
        <v>4731</v>
      </c>
      <c r="B253" s="374" t="s">
        <v>1625</v>
      </c>
      <c r="C253" s="379"/>
      <c r="D253" s="379"/>
      <c r="E253" s="379"/>
      <c r="F253" s="379"/>
      <c r="G253" s="379"/>
    </row>
    <row r="254" spans="1:7" x14ac:dyDescent="0.3">
      <c r="A254" s="374" t="s">
        <v>4732</v>
      </c>
      <c r="B254" s="374" t="s">
        <v>600</v>
      </c>
      <c r="C254" s="379"/>
      <c r="D254" s="379"/>
      <c r="E254" s="379"/>
      <c r="F254" s="379"/>
      <c r="G254" s="379"/>
    </row>
    <row r="255" spans="1:7" x14ac:dyDescent="0.3">
      <c r="A255" s="374" t="s">
        <v>4733</v>
      </c>
      <c r="B255" s="374" t="s">
        <v>697</v>
      </c>
      <c r="C255" s="379"/>
      <c r="D255" s="379"/>
      <c r="E255" s="379"/>
      <c r="F255" s="379"/>
      <c r="G255" s="379"/>
    </row>
    <row r="256" spans="1:7" x14ac:dyDescent="0.3">
      <c r="A256" s="374" t="s">
        <v>4734</v>
      </c>
      <c r="B256" s="374" t="s">
        <v>914</v>
      </c>
      <c r="C256" s="379"/>
      <c r="D256" s="379"/>
      <c r="E256" s="379"/>
      <c r="F256" s="379"/>
      <c r="G256" s="379"/>
    </row>
    <row r="257" spans="1:7" x14ac:dyDescent="0.3">
      <c r="A257" s="374" t="s">
        <v>641</v>
      </c>
      <c r="B257" s="374" t="s">
        <v>569</v>
      </c>
      <c r="C257" s="379"/>
      <c r="D257" s="379"/>
      <c r="E257" s="379"/>
      <c r="F257" s="379"/>
      <c r="G257" s="379"/>
    </row>
    <row r="258" spans="1:7" x14ac:dyDescent="0.3">
      <c r="A258" s="374" t="s">
        <v>642</v>
      </c>
      <c r="B258" s="374" t="s">
        <v>571</v>
      </c>
      <c r="C258" s="379"/>
      <c r="D258" s="379"/>
      <c r="E258" s="379"/>
      <c r="F258" s="379"/>
      <c r="G258" s="379"/>
    </row>
    <row r="259" spans="1:7" x14ac:dyDescent="0.3">
      <c r="A259" s="374" t="s">
        <v>4735</v>
      </c>
      <c r="B259" s="374" t="s">
        <v>605</v>
      </c>
      <c r="C259" s="379"/>
      <c r="D259" s="379"/>
      <c r="E259" s="379"/>
      <c r="F259" s="379"/>
      <c r="G259" s="379"/>
    </row>
    <row r="260" spans="1:7" x14ac:dyDescent="0.3">
      <c r="A260" s="374" t="s">
        <v>4736</v>
      </c>
      <c r="B260" s="374" t="s">
        <v>2795</v>
      </c>
      <c r="C260" s="379"/>
      <c r="D260" s="379"/>
      <c r="E260" s="379"/>
      <c r="F260" s="379"/>
      <c r="G260" s="379"/>
    </row>
    <row r="261" spans="1:7" x14ac:dyDescent="0.3">
      <c r="A261" s="374" t="s">
        <v>643</v>
      </c>
      <c r="B261" s="374" t="s">
        <v>573</v>
      </c>
      <c r="C261" s="379"/>
      <c r="D261" s="379"/>
      <c r="E261" s="379"/>
      <c r="F261" s="379"/>
      <c r="G261" s="379"/>
    </row>
    <row r="262" spans="1:7" x14ac:dyDescent="0.3">
      <c r="A262" s="374" t="s">
        <v>644</v>
      </c>
      <c r="B262" s="374" t="s">
        <v>575</v>
      </c>
      <c r="C262" s="379"/>
      <c r="D262" s="379"/>
      <c r="E262" s="379"/>
      <c r="F262" s="379"/>
      <c r="G262" s="379"/>
    </row>
    <row r="263" spans="1:7" x14ac:dyDescent="0.3">
      <c r="A263" s="374" t="s">
        <v>4737</v>
      </c>
      <c r="B263" s="374" t="s">
        <v>722</v>
      </c>
      <c r="C263" s="379"/>
      <c r="D263" s="379"/>
      <c r="E263" s="379"/>
      <c r="F263" s="379"/>
      <c r="G263" s="379"/>
    </row>
    <row r="264" spans="1:7" x14ac:dyDescent="0.3">
      <c r="A264" s="374" t="s">
        <v>4738</v>
      </c>
      <c r="B264" s="374" t="s">
        <v>794</v>
      </c>
      <c r="C264" s="379"/>
      <c r="D264" s="379"/>
      <c r="E264" s="379"/>
      <c r="F264" s="379"/>
      <c r="G264" s="379"/>
    </row>
    <row r="265" spans="1:7" x14ac:dyDescent="0.3">
      <c r="A265" s="374" t="s">
        <v>645</v>
      </c>
      <c r="B265" s="374" t="s">
        <v>646</v>
      </c>
      <c r="C265" s="380"/>
      <c r="D265" s="380"/>
      <c r="E265" s="380"/>
      <c r="F265" s="380"/>
      <c r="G265" s="380"/>
    </row>
    <row r="266" spans="1:7" x14ac:dyDescent="0.3">
      <c r="A266" s="374" t="s">
        <v>2502</v>
      </c>
      <c r="B266" s="378"/>
      <c r="C266" s="379"/>
      <c r="D266" s="379"/>
      <c r="E266" s="379"/>
      <c r="F266" s="379"/>
      <c r="G266" s="379"/>
    </row>
    <row r="268" spans="1:7" x14ac:dyDescent="0.3">
      <c r="A268" s="374" t="s">
        <v>2503</v>
      </c>
      <c r="B268" s="378"/>
      <c r="C268" s="379"/>
      <c r="D268" s="379"/>
      <c r="E268" s="379"/>
      <c r="F268" s="379"/>
      <c r="G268" s="379"/>
    </row>
    <row r="269" spans="1:7" x14ac:dyDescent="0.3">
      <c r="A269" s="374" t="s">
        <v>647</v>
      </c>
      <c r="B269" s="374" t="s">
        <v>180</v>
      </c>
      <c r="C269" s="379"/>
      <c r="D269" s="379"/>
      <c r="E269" s="379"/>
      <c r="F269" s="379"/>
      <c r="G269" s="379"/>
    </row>
    <row r="270" spans="1:7" x14ac:dyDescent="0.3">
      <c r="A270" s="374" t="s">
        <v>648</v>
      </c>
      <c r="B270" s="374" t="s">
        <v>51</v>
      </c>
      <c r="C270" s="379"/>
      <c r="D270" s="379"/>
      <c r="E270" s="379"/>
      <c r="F270" s="379"/>
      <c r="G270" s="379"/>
    </row>
    <row r="271" spans="1:7" x14ac:dyDescent="0.3">
      <c r="A271" s="374" t="s">
        <v>4739</v>
      </c>
      <c r="B271" s="374" t="s">
        <v>181</v>
      </c>
      <c r="C271" s="379"/>
      <c r="D271" s="379"/>
      <c r="E271" s="379"/>
      <c r="F271" s="379"/>
      <c r="G271" s="379"/>
    </row>
    <row r="272" spans="1:7" x14ac:dyDescent="0.3">
      <c r="A272" s="374" t="s">
        <v>649</v>
      </c>
      <c r="B272" s="374" t="s">
        <v>580</v>
      </c>
      <c r="C272" s="379"/>
      <c r="D272" s="379"/>
      <c r="E272" s="379"/>
      <c r="F272" s="379"/>
      <c r="G272" s="379"/>
    </row>
    <row r="273" spans="1:7" x14ac:dyDescent="0.3">
      <c r="A273" s="374" t="s">
        <v>4740</v>
      </c>
      <c r="B273" s="374" t="s">
        <v>2681</v>
      </c>
      <c r="C273" s="379"/>
      <c r="D273" s="379"/>
      <c r="E273" s="379"/>
      <c r="F273" s="379"/>
      <c r="G273" s="379"/>
    </row>
    <row r="274" spans="1:7" x14ac:dyDescent="0.3">
      <c r="A274" s="374" t="s">
        <v>4741</v>
      </c>
      <c r="B274" s="374" t="s">
        <v>2710</v>
      </c>
      <c r="C274" s="379"/>
      <c r="D274" s="379"/>
      <c r="E274" s="379"/>
      <c r="F274" s="379"/>
      <c r="G274" s="379"/>
    </row>
    <row r="275" spans="1:7" x14ac:dyDescent="0.3">
      <c r="A275" s="374" t="s">
        <v>4742</v>
      </c>
      <c r="B275" s="374" t="s">
        <v>2734</v>
      </c>
      <c r="C275" s="379"/>
      <c r="D275" s="379"/>
      <c r="E275" s="379"/>
      <c r="F275" s="379"/>
      <c r="G275" s="379"/>
    </row>
    <row r="276" spans="1:7" x14ac:dyDescent="0.3">
      <c r="A276" s="374" t="s">
        <v>650</v>
      </c>
      <c r="B276" s="374" t="s">
        <v>582</v>
      </c>
      <c r="C276" s="379"/>
      <c r="D276" s="379"/>
      <c r="E276" s="379"/>
      <c r="F276" s="379"/>
      <c r="G276" s="379"/>
    </row>
    <row r="277" spans="1:7" x14ac:dyDescent="0.3">
      <c r="A277" s="374" t="s">
        <v>651</v>
      </c>
      <c r="B277" s="374" t="s">
        <v>259</v>
      </c>
      <c r="C277" s="379"/>
      <c r="D277" s="379"/>
      <c r="E277" s="379"/>
      <c r="F277" s="379"/>
      <c r="G277" s="379"/>
    </row>
    <row r="278" spans="1:7" x14ac:dyDescent="0.3">
      <c r="A278" s="374" t="s">
        <v>652</v>
      </c>
      <c r="B278" s="374" t="s">
        <v>53</v>
      </c>
      <c r="C278" s="379"/>
      <c r="D278" s="379"/>
      <c r="E278" s="379"/>
      <c r="F278" s="379"/>
      <c r="G278" s="379"/>
    </row>
    <row r="279" spans="1:7" x14ac:dyDescent="0.3">
      <c r="A279" s="374" t="s">
        <v>653</v>
      </c>
      <c r="B279" s="374" t="s">
        <v>628</v>
      </c>
      <c r="C279" s="379"/>
      <c r="D279" s="379"/>
      <c r="E279" s="379"/>
      <c r="F279" s="379"/>
      <c r="G279" s="379"/>
    </row>
    <row r="280" spans="1:7" x14ac:dyDescent="0.3">
      <c r="A280" s="374" t="s">
        <v>4743</v>
      </c>
      <c r="B280" s="374" t="s">
        <v>1639</v>
      </c>
      <c r="C280" s="379"/>
      <c r="D280" s="379"/>
      <c r="E280" s="379"/>
      <c r="F280" s="379"/>
      <c r="G280" s="379"/>
    </row>
    <row r="281" spans="1:7" x14ac:dyDescent="0.3">
      <c r="A281" s="374" t="s">
        <v>4744</v>
      </c>
      <c r="B281" s="374" t="s">
        <v>630</v>
      </c>
      <c r="C281" s="379"/>
      <c r="D281" s="379"/>
      <c r="E281" s="379"/>
      <c r="F281" s="379"/>
      <c r="G281" s="379"/>
    </row>
    <row r="282" spans="1:7" x14ac:dyDescent="0.3">
      <c r="A282" s="374" t="s">
        <v>654</v>
      </c>
      <c r="B282" s="374" t="s">
        <v>257</v>
      </c>
      <c r="C282" s="379"/>
      <c r="D282" s="379"/>
      <c r="E282" s="379"/>
      <c r="F282" s="379"/>
      <c r="G282" s="379"/>
    </row>
    <row r="283" spans="1:7" x14ac:dyDescent="0.3">
      <c r="A283" s="374" t="s">
        <v>4745</v>
      </c>
      <c r="B283" s="374" t="s">
        <v>2743</v>
      </c>
      <c r="C283" s="379"/>
      <c r="D283" s="379"/>
      <c r="E283" s="379"/>
      <c r="F283" s="379"/>
      <c r="G283" s="379"/>
    </row>
    <row r="284" spans="1:7" x14ac:dyDescent="0.3">
      <c r="A284" s="374" t="s">
        <v>655</v>
      </c>
      <c r="B284" s="374" t="s">
        <v>54</v>
      </c>
      <c r="C284" s="379"/>
      <c r="D284" s="379"/>
      <c r="E284" s="379"/>
      <c r="F284" s="379"/>
      <c r="G284" s="379"/>
    </row>
    <row r="285" spans="1:7" x14ac:dyDescent="0.3">
      <c r="A285" s="374" t="s">
        <v>656</v>
      </c>
      <c r="B285" s="374" t="s">
        <v>588</v>
      </c>
      <c r="C285" s="379"/>
      <c r="D285" s="379"/>
      <c r="E285" s="379"/>
      <c r="F285" s="379"/>
      <c r="G285" s="379"/>
    </row>
    <row r="286" spans="1:7" x14ac:dyDescent="0.3">
      <c r="A286" s="374" t="s">
        <v>657</v>
      </c>
      <c r="B286" s="374" t="s">
        <v>590</v>
      </c>
      <c r="C286" s="379"/>
      <c r="D286" s="379"/>
      <c r="E286" s="379"/>
      <c r="F286" s="379"/>
      <c r="G286" s="379"/>
    </row>
    <row r="287" spans="1:7" x14ac:dyDescent="0.3">
      <c r="A287" s="374" t="s">
        <v>658</v>
      </c>
      <c r="B287" s="374" t="s">
        <v>592</v>
      </c>
      <c r="C287" s="379"/>
      <c r="D287" s="379"/>
      <c r="E287" s="379"/>
      <c r="F287" s="379"/>
      <c r="G287" s="379"/>
    </row>
    <row r="288" spans="1:7" x14ac:dyDescent="0.3">
      <c r="A288" s="374" t="s">
        <v>4746</v>
      </c>
      <c r="B288" s="374" t="s">
        <v>563</v>
      </c>
      <c r="C288" s="379"/>
      <c r="D288" s="379"/>
      <c r="E288" s="379"/>
      <c r="F288" s="379"/>
      <c r="G288" s="379"/>
    </row>
    <row r="289" spans="1:7" x14ac:dyDescent="0.3">
      <c r="A289" s="374" t="s">
        <v>659</v>
      </c>
      <c r="B289" s="374" t="s">
        <v>595</v>
      </c>
      <c r="C289" s="379"/>
      <c r="D289" s="379"/>
      <c r="E289" s="379"/>
      <c r="F289" s="379"/>
      <c r="G289" s="379"/>
    </row>
    <row r="290" spans="1:7" x14ac:dyDescent="0.3">
      <c r="A290" s="374" t="s">
        <v>4747</v>
      </c>
      <c r="B290" s="374" t="s">
        <v>2745</v>
      </c>
      <c r="C290" s="379"/>
      <c r="D290" s="379"/>
      <c r="E290" s="379"/>
      <c r="F290" s="379"/>
      <c r="G290" s="379"/>
    </row>
    <row r="291" spans="1:7" x14ac:dyDescent="0.3">
      <c r="A291" s="374" t="s">
        <v>4748</v>
      </c>
      <c r="B291" s="374" t="s">
        <v>616</v>
      </c>
      <c r="C291" s="379"/>
      <c r="D291" s="379"/>
      <c r="E291" s="379"/>
      <c r="F291" s="379"/>
      <c r="G291" s="379"/>
    </row>
    <row r="292" spans="1:7" x14ac:dyDescent="0.3">
      <c r="A292" s="374" t="s">
        <v>4749</v>
      </c>
      <c r="B292" s="374" t="s">
        <v>258</v>
      </c>
      <c r="C292" s="379"/>
      <c r="D292" s="379"/>
      <c r="E292" s="379"/>
      <c r="F292" s="379"/>
      <c r="G292" s="379"/>
    </row>
    <row r="293" spans="1:7" x14ac:dyDescent="0.3">
      <c r="A293" s="374" t="s">
        <v>4750</v>
      </c>
      <c r="B293" s="374" t="s">
        <v>183</v>
      </c>
      <c r="C293" s="379"/>
      <c r="D293" s="379"/>
      <c r="E293" s="379"/>
      <c r="F293" s="379"/>
      <c r="G293" s="379"/>
    </row>
    <row r="294" spans="1:7" x14ac:dyDescent="0.3">
      <c r="A294" s="374" t="s">
        <v>4751</v>
      </c>
      <c r="B294" s="374" t="s">
        <v>600</v>
      </c>
      <c r="C294" s="379"/>
      <c r="D294" s="379"/>
      <c r="E294" s="379"/>
      <c r="F294" s="379"/>
      <c r="G294" s="379"/>
    </row>
    <row r="295" spans="1:7" x14ac:dyDescent="0.3">
      <c r="A295" s="374" t="s">
        <v>4752</v>
      </c>
      <c r="B295" s="374" t="s">
        <v>692</v>
      </c>
      <c r="C295" s="379"/>
      <c r="D295" s="379"/>
      <c r="E295" s="379"/>
      <c r="F295" s="379"/>
      <c r="G295" s="379"/>
    </row>
    <row r="296" spans="1:7" x14ac:dyDescent="0.3">
      <c r="A296" s="374" t="s">
        <v>4753</v>
      </c>
      <c r="B296" s="374" t="s">
        <v>914</v>
      </c>
      <c r="C296" s="379"/>
      <c r="D296" s="379"/>
      <c r="E296" s="379"/>
      <c r="F296" s="379"/>
      <c r="G296" s="379"/>
    </row>
    <row r="297" spans="1:7" x14ac:dyDescent="0.3">
      <c r="A297" s="374" t="s">
        <v>660</v>
      </c>
      <c r="B297" s="374" t="s">
        <v>569</v>
      </c>
      <c r="C297" s="379"/>
      <c r="D297" s="379"/>
      <c r="E297" s="379"/>
      <c r="F297" s="379"/>
      <c r="G297" s="379"/>
    </row>
    <row r="298" spans="1:7" x14ac:dyDescent="0.3">
      <c r="A298" s="374" t="s">
        <v>661</v>
      </c>
      <c r="B298" s="374" t="s">
        <v>571</v>
      </c>
      <c r="C298" s="379"/>
      <c r="D298" s="379"/>
      <c r="E298" s="379"/>
      <c r="F298" s="379"/>
      <c r="G298" s="379"/>
    </row>
    <row r="299" spans="1:7" x14ac:dyDescent="0.3">
      <c r="A299" s="374" t="s">
        <v>4754</v>
      </c>
      <c r="B299" s="374" t="s">
        <v>2795</v>
      </c>
      <c r="C299" s="379"/>
      <c r="D299" s="379"/>
      <c r="E299" s="379"/>
      <c r="F299" s="379"/>
      <c r="G299" s="379"/>
    </row>
    <row r="300" spans="1:7" x14ac:dyDescent="0.3">
      <c r="A300" s="374" t="s">
        <v>662</v>
      </c>
      <c r="B300" s="374" t="s">
        <v>573</v>
      </c>
      <c r="C300" s="379"/>
      <c r="D300" s="379"/>
      <c r="E300" s="379"/>
      <c r="F300" s="379"/>
      <c r="G300" s="379"/>
    </row>
    <row r="301" spans="1:7" x14ac:dyDescent="0.3">
      <c r="A301" s="374" t="s">
        <v>663</v>
      </c>
      <c r="B301" s="374" t="s">
        <v>575</v>
      </c>
      <c r="C301" s="379"/>
      <c r="D301" s="379"/>
      <c r="E301" s="379"/>
      <c r="F301" s="379"/>
      <c r="G301" s="379"/>
    </row>
    <row r="302" spans="1:7" x14ac:dyDescent="0.3">
      <c r="A302" s="374" t="s">
        <v>4755</v>
      </c>
      <c r="B302" s="374" t="s">
        <v>646</v>
      </c>
      <c r="C302" s="380"/>
      <c r="D302" s="380"/>
      <c r="E302" s="380"/>
      <c r="F302" s="380"/>
      <c r="G302" s="380"/>
    </row>
    <row r="303" spans="1:7" x14ac:dyDescent="0.3">
      <c r="A303" s="374" t="s">
        <v>2504</v>
      </c>
      <c r="B303" s="378"/>
      <c r="C303" s="379"/>
      <c r="D303" s="379"/>
      <c r="E303" s="379"/>
      <c r="F303" s="379"/>
      <c r="G303" s="379"/>
    </row>
    <row r="305" spans="1:7" x14ac:dyDescent="0.3">
      <c r="A305" s="374" t="s">
        <v>2505</v>
      </c>
      <c r="B305" s="378"/>
      <c r="C305" s="379"/>
      <c r="D305" s="379"/>
      <c r="E305" s="379"/>
      <c r="F305" s="379"/>
      <c r="G305" s="379"/>
    </row>
    <row r="306" spans="1:7" x14ac:dyDescent="0.3">
      <c r="A306" s="374" t="s">
        <v>664</v>
      </c>
      <c r="B306" s="374" t="s">
        <v>665</v>
      </c>
      <c r="C306" s="379"/>
      <c r="D306" s="379"/>
      <c r="E306" s="379"/>
      <c r="F306" s="379"/>
      <c r="G306" s="379"/>
    </row>
    <row r="307" spans="1:7" x14ac:dyDescent="0.3">
      <c r="A307" s="374" t="s">
        <v>666</v>
      </c>
      <c r="B307" s="374" t="s">
        <v>259</v>
      </c>
      <c r="C307" s="379"/>
      <c r="D307" s="379"/>
      <c r="E307" s="379"/>
      <c r="F307" s="379"/>
      <c r="G307" s="379"/>
    </row>
    <row r="308" spans="1:7" x14ac:dyDescent="0.3">
      <c r="A308" s="374" t="s">
        <v>4756</v>
      </c>
      <c r="B308" s="374" t="s">
        <v>53</v>
      </c>
      <c r="C308" s="379"/>
      <c r="D308" s="379"/>
      <c r="E308" s="379"/>
      <c r="F308" s="379"/>
      <c r="G308" s="379"/>
    </row>
    <row r="309" spans="1:7" x14ac:dyDescent="0.3">
      <c r="A309" s="374" t="s">
        <v>4757</v>
      </c>
      <c r="B309" s="374" t="s">
        <v>575</v>
      </c>
      <c r="C309" s="380"/>
      <c r="D309" s="380"/>
      <c r="E309" s="380"/>
      <c r="F309" s="380"/>
      <c r="G309" s="380"/>
    </row>
    <row r="310" spans="1:7" x14ac:dyDescent="0.3">
      <c r="A310" s="374" t="s">
        <v>2506</v>
      </c>
      <c r="B310" s="378"/>
      <c r="C310" s="379"/>
      <c r="D310" s="379"/>
      <c r="E310" s="379"/>
      <c r="F310" s="379"/>
      <c r="G310" s="379"/>
    </row>
    <row r="312" spans="1:7" x14ac:dyDescent="0.3">
      <c r="A312" s="374" t="s">
        <v>349</v>
      </c>
      <c r="B312" s="378"/>
      <c r="C312" s="379"/>
      <c r="D312" s="379"/>
      <c r="E312" s="379"/>
      <c r="F312" s="379"/>
      <c r="G312" s="379"/>
    </row>
    <row r="313" spans="1:7" x14ac:dyDescent="0.3">
      <c r="A313" s="374" t="s">
        <v>4758</v>
      </c>
      <c r="B313" s="374" t="s">
        <v>180</v>
      </c>
      <c r="C313" s="379"/>
      <c r="D313" s="379"/>
      <c r="E313" s="379"/>
      <c r="F313" s="379"/>
      <c r="G313" s="379"/>
    </row>
    <row r="314" spans="1:7" x14ac:dyDescent="0.3">
      <c r="A314" s="374" t="s">
        <v>4759</v>
      </c>
      <c r="B314" s="374" t="s">
        <v>51</v>
      </c>
      <c r="C314" s="379"/>
      <c r="D314" s="379"/>
      <c r="E314" s="379"/>
      <c r="F314" s="379"/>
      <c r="G314" s="379"/>
    </row>
    <row r="315" spans="1:7" x14ac:dyDescent="0.3">
      <c r="A315" s="374" t="s">
        <v>4760</v>
      </c>
      <c r="B315" s="374" t="s">
        <v>181</v>
      </c>
      <c r="C315" s="379"/>
      <c r="D315" s="379"/>
      <c r="E315" s="379"/>
      <c r="F315" s="379"/>
      <c r="G315" s="379"/>
    </row>
    <row r="316" spans="1:7" x14ac:dyDescent="0.3">
      <c r="A316" s="374" t="s">
        <v>4761</v>
      </c>
      <c r="B316" s="374" t="s">
        <v>580</v>
      </c>
      <c r="C316" s="379"/>
      <c r="D316" s="379"/>
      <c r="E316" s="379"/>
      <c r="F316" s="379"/>
      <c r="G316" s="379"/>
    </row>
    <row r="317" spans="1:7" x14ac:dyDescent="0.3">
      <c r="A317" s="374" t="s">
        <v>4762</v>
      </c>
      <c r="B317" s="374" t="s">
        <v>2683</v>
      </c>
      <c r="C317" s="379"/>
      <c r="D317" s="379"/>
      <c r="E317" s="379"/>
      <c r="F317" s="379"/>
      <c r="G317" s="379"/>
    </row>
    <row r="318" spans="1:7" x14ac:dyDescent="0.3">
      <c r="A318" s="374" t="s">
        <v>4763</v>
      </c>
      <c r="B318" s="374" t="s">
        <v>2690</v>
      </c>
      <c r="C318" s="379"/>
      <c r="D318" s="379"/>
      <c r="E318" s="379"/>
      <c r="F318" s="379"/>
      <c r="G318" s="379"/>
    </row>
    <row r="319" spans="1:7" x14ac:dyDescent="0.3">
      <c r="A319" s="374" t="s">
        <v>4764</v>
      </c>
      <c r="B319" s="374" t="s">
        <v>2692</v>
      </c>
      <c r="C319" s="379"/>
      <c r="D319" s="379"/>
      <c r="E319" s="379"/>
      <c r="F319" s="379"/>
      <c r="G319" s="379"/>
    </row>
    <row r="320" spans="1:7" x14ac:dyDescent="0.3">
      <c r="A320" s="374" t="s">
        <v>4765</v>
      </c>
      <c r="B320" s="374" t="s">
        <v>2734</v>
      </c>
      <c r="C320" s="379"/>
      <c r="D320" s="379"/>
      <c r="E320" s="379"/>
      <c r="F320" s="379"/>
      <c r="G320" s="379"/>
    </row>
    <row r="321" spans="1:7" x14ac:dyDescent="0.3">
      <c r="A321" s="374" t="s">
        <v>4766</v>
      </c>
      <c r="B321" s="374" t="s">
        <v>582</v>
      </c>
      <c r="C321" s="379"/>
      <c r="D321" s="379"/>
      <c r="E321" s="379"/>
      <c r="F321" s="379"/>
      <c r="G321" s="379"/>
    </row>
    <row r="322" spans="1:7" x14ac:dyDescent="0.3">
      <c r="A322" s="374" t="s">
        <v>4767</v>
      </c>
      <c r="B322" s="374" t="s">
        <v>259</v>
      </c>
      <c r="C322" s="379"/>
      <c r="D322" s="379"/>
      <c r="E322" s="379"/>
      <c r="F322" s="379"/>
      <c r="G322" s="379"/>
    </row>
    <row r="323" spans="1:7" x14ac:dyDescent="0.3">
      <c r="A323" s="374" t="s">
        <v>4768</v>
      </c>
      <c r="B323" s="374" t="s">
        <v>53</v>
      </c>
      <c r="C323" s="379"/>
      <c r="D323" s="379"/>
      <c r="E323" s="379"/>
      <c r="F323" s="379"/>
      <c r="G323" s="379"/>
    </row>
    <row r="324" spans="1:7" x14ac:dyDescent="0.3">
      <c r="A324" s="374" t="s">
        <v>4769</v>
      </c>
      <c r="B324" s="374" t="s">
        <v>628</v>
      </c>
      <c r="C324" s="379"/>
      <c r="D324" s="379"/>
      <c r="E324" s="379"/>
      <c r="F324" s="379"/>
      <c r="G324" s="379"/>
    </row>
    <row r="325" spans="1:7" x14ac:dyDescent="0.3">
      <c r="A325" s="374" t="s">
        <v>4770</v>
      </c>
      <c r="B325" s="374" t="s">
        <v>1639</v>
      </c>
      <c r="C325" s="379"/>
      <c r="D325" s="379"/>
      <c r="E325" s="379"/>
      <c r="F325" s="379"/>
      <c r="G325" s="379"/>
    </row>
    <row r="326" spans="1:7" x14ac:dyDescent="0.3">
      <c r="A326" s="374" t="s">
        <v>4771</v>
      </c>
      <c r="B326" s="374" t="s">
        <v>630</v>
      </c>
      <c r="C326" s="379"/>
      <c r="D326" s="379"/>
      <c r="E326" s="379"/>
      <c r="F326" s="379"/>
      <c r="G326" s="379"/>
    </row>
    <row r="327" spans="1:7" x14ac:dyDescent="0.3">
      <c r="A327" s="374" t="s">
        <v>4772</v>
      </c>
      <c r="B327" s="374" t="s">
        <v>2743</v>
      </c>
      <c r="C327" s="379"/>
      <c r="D327" s="379"/>
      <c r="E327" s="379"/>
      <c r="F327" s="379"/>
      <c r="G327" s="379"/>
    </row>
    <row r="328" spans="1:7" x14ac:dyDescent="0.3">
      <c r="A328" s="374" t="s">
        <v>667</v>
      </c>
      <c r="B328" s="374" t="s">
        <v>54</v>
      </c>
      <c r="C328" s="379"/>
      <c r="D328" s="379"/>
      <c r="E328" s="379"/>
      <c r="F328" s="379"/>
      <c r="G328" s="379"/>
    </row>
    <row r="329" spans="1:7" x14ac:dyDescent="0.3">
      <c r="A329" s="374" t="s">
        <v>4773</v>
      </c>
      <c r="B329" s="374" t="s">
        <v>588</v>
      </c>
      <c r="C329" s="379"/>
      <c r="D329" s="379"/>
      <c r="E329" s="379"/>
      <c r="F329" s="379"/>
      <c r="G329" s="379"/>
    </row>
    <row r="330" spans="1:7" x14ac:dyDescent="0.3">
      <c r="A330" s="374" t="s">
        <v>4774</v>
      </c>
      <c r="B330" s="374" t="s">
        <v>812</v>
      </c>
      <c r="C330" s="379"/>
      <c r="D330" s="379"/>
      <c r="E330" s="379"/>
      <c r="F330" s="379"/>
      <c r="G330" s="379"/>
    </row>
    <row r="331" spans="1:7" x14ac:dyDescent="0.3">
      <c r="A331" s="374" t="s">
        <v>4775</v>
      </c>
      <c r="B331" s="374" t="s">
        <v>592</v>
      </c>
      <c r="C331" s="379"/>
      <c r="D331" s="379"/>
      <c r="E331" s="379"/>
      <c r="F331" s="379"/>
      <c r="G331" s="379"/>
    </row>
    <row r="332" spans="1:7" x14ac:dyDescent="0.3">
      <c r="A332" s="374" t="s">
        <v>4776</v>
      </c>
      <c r="B332" s="374" t="s">
        <v>563</v>
      </c>
      <c r="C332" s="379"/>
      <c r="D332" s="379"/>
      <c r="E332" s="379"/>
      <c r="F332" s="379"/>
      <c r="G332" s="379"/>
    </row>
    <row r="333" spans="1:7" x14ac:dyDescent="0.3">
      <c r="A333" s="374" t="s">
        <v>4777</v>
      </c>
      <c r="B333" s="374" t="s">
        <v>595</v>
      </c>
      <c r="C333" s="379"/>
      <c r="D333" s="379"/>
      <c r="E333" s="379"/>
      <c r="F333" s="379"/>
      <c r="G333" s="379"/>
    </row>
    <row r="334" spans="1:7" x14ac:dyDescent="0.3">
      <c r="A334" s="374" t="s">
        <v>4778</v>
      </c>
      <c r="B334" s="374" t="s">
        <v>2745</v>
      </c>
      <c r="C334" s="379"/>
      <c r="D334" s="379"/>
      <c r="E334" s="379"/>
      <c r="F334" s="379"/>
      <c r="G334" s="379"/>
    </row>
    <row r="335" spans="1:7" x14ac:dyDescent="0.3">
      <c r="A335" s="374" t="s">
        <v>4779</v>
      </c>
      <c r="B335" s="374" t="s">
        <v>616</v>
      </c>
      <c r="C335" s="379"/>
      <c r="D335" s="379"/>
      <c r="E335" s="379"/>
      <c r="F335" s="379"/>
      <c r="G335" s="379"/>
    </row>
    <row r="336" spans="1:7" x14ac:dyDescent="0.3">
      <c r="A336" s="374" t="s">
        <v>4780</v>
      </c>
      <c r="B336" s="374" t="s">
        <v>761</v>
      </c>
      <c r="C336" s="379"/>
      <c r="D336" s="379"/>
      <c r="E336" s="379"/>
      <c r="F336" s="379"/>
      <c r="G336" s="379"/>
    </row>
    <row r="337" spans="1:7" x14ac:dyDescent="0.3">
      <c r="A337" s="374" t="s">
        <v>668</v>
      </c>
      <c r="B337" s="374" t="s">
        <v>669</v>
      </c>
      <c r="C337" s="379"/>
      <c r="D337" s="379"/>
      <c r="E337" s="379"/>
      <c r="F337" s="379"/>
      <c r="G337" s="379"/>
    </row>
    <row r="338" spans="1:7" x14ac:dyDescent="0.3">
      <c r="A338" s="374" t="s">
        <v>4781</v>
      </c>
      <c r="B338" s="374" t="s">
        <v>255</v>
      </c>
      <c r="C338" s="379"/>
      <c r="D338" s="379"/>
      <c r="E338" s="379"/>
      <c r="F338" s="379"/>
      <c r="G338" s="379"/>
    </row>
    <row r="339" spans="1:7" x14ac:dyDescent="0.3">
      <c r="A339" s="374" t="s">
        <v>670</v>
      </c>
      <c r="B339" s="374" t="s">
        <v>183</v>
      </c>
      <c r="C339" s="379"/>
      <c r="D339" s="379"/>
      <c r="E339" s="379"/>
      <c r="F339" s="379"/>
      <c r="G339" s="379"/>
    </row>
    <row r="340" spans="1:7" x14ac:dyDescent="0.3">
      <c r="A340" s="374" t="s">
        <v>671</v>
      </c>
      <c r="B340" s="374" t="s">
        <v>55</v>
      </c>
      <c r="C340" s="379"/>
      <c r="D340" s="379"/>
      <c r="E340" s="379"/>
      <c r="F340" s="379"/>
      <c r="G340" s="379"/>
    </row>
    <row r="341" spans="1:7" x14ac:dyDescent="0.3">
      <c r="A341" s="374" t="s">
        <v>672</v>
      </c>
      <c r="B341" s="374" t="s">
        <v>330</v>
      </c>
      <c r="C341" s="379"/>
      <c r="D341" s="379"/>
      <c r="E341" s="379"/>
      <c r="F341" s="379"/>
      <c r="G341" s="379"/>
    </row>
    <row r="342" spans="1:7" x14ac:dyDescent="0.3">
      <c r="A342" s="374" t="s">
        <v>673</v>
      </c>
      <c r="B342" s="374" t="s">
        <v>674</v>
      </c>
      <c r="C342" s="379"/>
      <c r="D342" s="379"/>
      <c r="E342" s="379"/>
      <c r="F342" s="379"/>
      <c r="G342" s="379"/>
    </row>
    <row r="343" spans="1:7" x14ac:dyDescent="0.3">
      <c r="A343" s="374" t="s">
        <v>675</v>
      </c>
      <c r="B343" s="374" t="s">
        <v>676</v>
      </c>
      <c r="C343" s="379"/>
      <c r="D343" s="379"/>
      <c r="E343" s="379"/>
      <c r="F343" s="379"/>
      <c r="G343" s="379"/>
    </row>
    <row r="344" spans="1:7" x14ac:dyDescent="0.3">
      <c r="A344" s="374" t="s">
        <v>677</v>
      </c>
      <c r="B344" s="374" t="s">
        <v>317</v>
      </c>
      <c r="C344" s="379"/>
      <c r="D344" s="379"/>
      <c r="E344" s="379"/>
      <c r="F344" s="379"/>
      <c r="G344" s="379"/>
    </row>
    <row r="345" spans="1:7" x14ac:dyDescent="0.3">
      <c r="A345" s="374" t="s">
        <v>678</v>
      </c>
      <c r="B345" s="374" t="s">
        <v>575</v>
      </c>
      <c r="C345" s="379"/>
      <c r="D345" s="379"/>
      <c r="E345" s="379"/>
      <c r="F345" s="379"/>
      <c r="G345" s="379"/>
    </row>
    <row r="346" spans="1:7" x14ac:dyDescent="0.3">
      <c r="A346" s="374" t="s">
        <v>4782</v>
      </c>
      <c r="B346" s="374" t="s">
        <v>1087</v>
      </c>
      <c r="C346" s="379"/>
      <c r="D346" s="379"/>
      <c r="E346" s="379"/>
      <c r="F346" s="379"/>
      <c r="G346" s="379"/>
    </row>
    <row r="347" spans="1:7" x14ac:dyDescent="0.3">
      <c r="A347" s="374" t="s">
        <v>4783</v>
      </c>
      <c r="B347" s="374" t="s">
        <v>722</v>
      </c>
      <c r="C347" s="380"/>
      <c r="D347" s="380"/>
      <c r="E347" s="380"/>
      <c r="F347" s="380"/>
      <c r="G347" s="380"/>
    </row>
    <row r="348" spans="1:7" x14ac:dyDescent="0.3">
      <c r="A348" s="374" t="s">
        <v>679</v>
      </c>
      <c r="B348" s="378"/>
      <c r="C348" s="379"/>
      <c r="D348" s="379"/>
      <c r="E348" s="379"/>
      <c r="F348" s="379"/>
      <c r="G348" s="379"/>
    </row>
    <row r="350" spans="1:7" x14ac:dyDescent="0.3">
      <c r="A350" s="374" t="s">
        <v>351</v>
      </c>
      <c r="B350" s="378"/>
      <c r="C350" s="379"/>
      <c r="D350" s="379"/>
      <c r="E350" s="379"/>
      <c r="F350" s="379"/>
      <c r="G350" s="379"/>
    </row>
    <row r="351" spans="1:7" x14ac:dyDescent="0.3">
      <c r="A351" s="374" t="s">
        <v>4784</v>
      </c>
      <c r="B351" s="374" t="s">
        <v>800</v>
      </c>
      <c r="C351" s="379"/>
      <c r="D351" s="379"/>
      <c r="E351" s="379"/>
      <c r="F351" s="379"/>
      <c r="G351" s="379"/>
    </row>
    <row r="352" spans="1:7" x14ac:dyDescent="0.3">
      <c r="A352" s="374" t="s">
        <v>4785</v>
      </c>
      <c r="B352" s="374" t="s">
        <v>259</v>
      </c>
      <c r="C352" s="379"/>
      <c r="D352" s="379"/>
      <c r="E352" s="379"/>
      <c r="F352" s="379"/>
      <c r="G352" s="379"/>
    </row>
    <row r="353" spans="1:7" x14ac:dyDescent="0.3">
      <c r="A353" s="374" t="s">
        <v>4786</v>
      </c>
      <c r="B353" s="374" t="s">
        <v>53</v>
      </c>
      <c r="C353" s="379"/>
      <c r="D353" s="379"/>
      <c r="E353" s="379"/>
      <c r="F353" s="379"/>
      <c r="G353" s="379"/>
    </row>
    <row r="354" spans="1:7" x14ac:dyDescent="0.3">
      <c r="A354" s="374" t="s">
        <v>4787</v>
      </c>
      <c r="B354" s="374" t="s">
        <v>257</v>
      </c>
      <c r="C354" s="379"/>
      <c r="D354" s="379"/>
      <c r="E354" s="379"/>
      <c r="F354" s="379"/>
      <c r="G354" s="379"/>
    </row>
    <row r="355" spans="1:7" x14ac:dyDescent="0.3">
      <c r="A355" s="374" t="s">
        <v>4788</v>
      </c>
      <c r="B355" s="374" t="s">
        <v>588</v>
      </c>
      <c r="C355" s="379"/>
      <c r="D355" s="379"/>
      <c r="E355" s="379"/>
      <c r="F355" s="379"/>
      <c r="G355" s="379"/>
    </row>
    <row r="356" spans="1:7" x14ac:dyDescent="0.3">
      <c r="A356" s="374" t="s">
        <v>4789</v>
      </c>
      <c r="B356" s="374" t="s">
        <v>812</v>
      </c>
      <c r="C356" s="379"/>
      <c r="D356" s="379"/>
      <c r="E356" s="379"/>
      <c r="F356" s="379"/>
      <c r="G356" s="379"/>
    </row>
    <row r="357" spans="1:7" x14ac:dyDescent="0.3">
      <c r="A357" s="374" t="s">
        <v>4790</v>
      </c>
      <c r="B357" s="374" t="s">
        <v>592</v>
      </c>
      <c r="C357" s="379"/>
      <c r="D357" s="379"/>
      <c r="E357" s="379"/>
      <c r="F357" s="379"/>
      <c r="G357" s="379"/>
    </row>
    <row r="358" spans="1:7" x14ac:dyDescent="0.3">
      <c r="A358" s="374" t="s">
        <v>4791</v>
      </c>
      <c r="B358" s="374" t="s">
        <v>2747</v>
      </c>
      <c r="C358" s="379"/>
      <c r="D358" s="379"/>
      <c r="E358" s="379"/>
      <c r="F358" s="379"/>
      <c r="G358" s="379"/>
    </row>
    <row r="359" spans="1:7" x14ac:dyDescent="0.3">
      <c r="A359" s="374" t="s">
        <v>680</v>
      </c>
      <c r="B359" s="374" t="s">
        <v>616</v>
      </c>
      <c r="C359" s="379"/>
      <c r="D359" s="379"/>
      <c r="E359" s="379"/>
      <c r="F359" s="379"/>
      <c r="G359" s="379"/>
    </row>
    <row r="360" spans="1:7" x14ac:dyDescent="0.3">
      <c r="A360" s="374" t="s">
        <v>681</v>
      </c>
      <c r="B360" s="374" t="s">
        <v>682</v>
      </c>
      <c r="C360" s="379"/>
      <c r="D360" s="379"/>
      <c r="E360" s="379"/>
      <c r="F360" s="379"/>
      <c r="G360" s="379"/>
    </row>
    <row r="361" spans="1:7" x14ac:dyDescent="0.3">
      <c r="A361" s="374" t="s">
        <v>4792</v>
      </c>
      <c r="B361" s="374" t="s">
        <v>2749</v>
      </c>
      <c r="C361" s="379"/>
      <c r="D361" s="379"/>
      <c r="E361" s="379"/>
      <c r="F361" s="379"/>
      <c r="G361" s="379"/>
    </row>
    <row r="362" spans="1:7" x14ac:dyDescent="0.3">
      <c r="A362" s="374" t="s">
        <v>683</v>
      </c>
      <c r="B362" s="374" t="s">
        <v>44</v>
      </c>
      <c r="C362" s="379"/>
      <c r="D362" s="379"/>
      <c r="E362" s="379"/>
      <c r="F362" s="379"/>
      <c r="G362" s="379"/>
    </row>
    <row r="363" spans="1:7" x14ac:dyDescent="0.3">
      <c r="A363" s="374" t="s">
        <v>684</v>
      </c>
      <c r="B363" s="374" t="s">
        <v>685</v>
      </c>
      <c r="C363" s="379"/>
      <c r="D363" s="379"/>
      <c r="E363" s="379"/>
      <c r="F363" s="379"/>
      <c r="G363" s="379"/>
    </row>
    <row r="364" spans="1:7" x14ac:dyDescent="0.3">
      <c r="A364" s="374" t="s">
        <v>686</v>
      </c>
      <c r="B364" s="374" t="s">
        <v>687</v>
      </c>
      <c r="C364" s="379"/>
      <c r="D364" s="379"/>
      <c r="E364" s="379"/>
      <c r="F364" s="379"/>
      <c r="G364" s="379"/>
    </row>
    <row r="365" spans="1:7" x14ac:dyDescent="0.3">
      <c r="A365" s="374" t="s">
        <v>688</v>
      </c>
      <c r="B365" s="374" t="s">
        <v>183</v>
      </c>
      <c r="C365" s="379"/>
      <c r="D365" s="379"/>
      <c r="E365" s="379"/>
      <c r="F365" s="379"/>
      <c r="G365" s="379"/>
    </row>
    <row r="366" spans="1:7" x14ac:dyDescent="0.3">
      <c r="A366" s="374" t="s">
        <v>4793</v>
      </c>
      <c r="B366" s="374" t="s">
        <v>2766</v>
      </c>
      <c r="C366" s="379"/>
      <c r="D366" s="379"/>
      <c r="E366" s="379"/>
      <c r="F366" s="379"/>
      <c r="G366" s="379"/>
    </row>
    <row r="367" spans="1:7" x14ac:dyDescent="0.3">
      <c r="A367" s="374" t="s">
        <v>4794</v>
      </c>
      <c r="B367" s="374" t="s">
        <v>2773</v>
      </c>
      <c r="C367" s="379"/>
      <c r="D367" s="379"/>
      <c r="E367" s="379"/>
      <c r="F367" s="379"/>
      <c r="G367" s="379"/>
    </row>
    <row r="368" spans="1:7" x14ac:dyDescent="0.3">
      <c r="A368" s="374" t="s">
        <v>689</v>
      </c>
      <c r="B368" s="374" t="s">
        <v>690</v>
      </c>
      <c r="C368" s="379"/>
      <c r="D368" s="379"/>
      <c r="E368" s="379"/>
      <c r="F368" s="379"/>
      <c r="G368" s="379"/>
    </row>
    <row r="369" spans="1:7" x14ac:dyDescent="0.3">
      <c r="A369" s="374" t="s">
        <v>691</v>
      </c>
      <c r="B369" s="374" t="s">
        <v>692</v>
      </c>
      <c r="C369" s="379"/>
      <c r="D369" s="379"/>
      <c r="E369" s="379"/>
      <c r="F369" s="379"/>
      <c r="G369" s="379"/>
    </row>
    <row r="370" spans="1:7" x14ac:dyDescent="0.3">
      <c r="A370" s="374" t="s">
        <v>693</v>
      </c>
      <c r="B370" s="374" t="s">
        <v>694</v>
      </c>
      <c r="C370" s="379"/>
      <c r="D370" s="379"/>
      <c r="E370" s="379"/>
      <c r="F370" s="379"/>
      <c r="G370" s="379"/>
    </row>
    <row r="371" spans="1:7" x14ac:dyDescent="0.3">
      <c r="A371" s="374" t="s">
        <v>695</v>
      </c>
      <c r="B371" s="374" t="s">
        <v>262</v>
      </c>
      <c r="C371" s="379"/>
      <c r="D371" s="379"/>
      <c r="E371" s="379"/>
      <c r="F371" s="379"/>
      <c r="G371" s="379"/>
    </row>
    <row r="372" spans="1:7" x14ac:dyDescent="0.3">
      <c r="A372" s="374" t="s">
        <v>696</v>
      </c>
      <c r="B372" s="374" t="s">
        <v>697</v>
      </c>
      <c r="C372" s="379"/>
      <c r="D372" s="379"/>
      <c r="E372" s="379"/>
      <c r="F372" s="379"/>
      <c r="G372" s="379"/>
    </row>
    <row r="373" spans="1:7" x14ac:dyDescent="0.3">
      <c r="A373" s="374" t="s">
        <v>698</v>
      </c>
      <c r="B373" s="374" t="s">
        <v>55</v>
      </c>
      <c r="C373" s="379"/>
      <c r="D373" s="379"/>
      <c r="E373" s="379"/>
      <c r="F373" s="379"/>
      <c r="G373" s="379"/>
    </row>
    <row r="374" spans="1:7" x14ac:dyDescent="0.3">
      <c r="A374" s="374" t="s">
        <v>699</v>
      </c>
      <c r="B374" s="374" t="s">
        <v>569</v>
      </c>
      <c r="C374" s="379"/>
      <c r="D374" s="379"/>
      <c r="E374" s="379"/>
      <c r="F374" s="379"/>
      <c r="G374" s="379"/>
    </row>
    <row r="375" spans="1:7" x14ac:dyDescent="0.3">
      <c r="A375" s="374" t="s">
        <v>700</v>
      </c>
      <c r="B375" s="374" t="s">
        <v>571</v>
      </c>
      <c r="C375" s="379"/>
      <c r="D375" s="379"/>
      <c r="E375" s="379"/>
      <c r="F375" s="379"/>
      <c r="G375" s="379"/>
    </row>
    <row r="376" spans="1:7" x14ac:dyDescent="0.3">
      <c r="A376" s="374" t="s">
        <v>701</v>
      </c>
      <c r="B376" s="374" t="s">
        <v>702</v>
      </c>
      <c r="C376" s="379"/>
      <c r="D376" s="379"/>
      <c r="E376" s="379"/>
      <c r="F376" s="379"/>
      <c r="G376" s="379"/>
    </row>
    <row r="377" spans="1:7" x14ac:dyDescent="0.3">
      <c r="A377" s="374" t="s">
        <v>703</v>
      </c>
      <c r="B377" s="374" t="s">
        <v>607</v>
      </c>
      <c r="C377" s="379"/>
      <c r="D377" s="379"/>
      <c r="E377" s="379"/>
      <c r="F377" s="379"/>
      <c r="G377" s="379"/>
    </row>
    <row r="378" spans="1:7" x14ac:dyDescent="0.3">
      <c r="A378" s="374" t="s">
        <v>4795</v>
      </c>
      <c r="B378" s="374" t="s">
        <v>2789</v>
      </c>
      <c r="C378" s="379"/>
      <c r="D378" s="379"/>
      <c r="E378" s="379"/>
      <c r="F378" s="379"/>
      <c r="G378" s="379"/>
    </row>
    <row r="379" spans="1:7" x14ac:dyDescent="0.3">
      <c r="A379" s="374" t="s">
        <v>704</v>
      </c>
      <c r="B379" s="374" t="s">
        <v>705</v>
      </c>
      <c r="C379" s="379"/>
      <c r="D379" s="379"/>
      <c r="E379" s="379"/>
      <c r="F379" s="379"/>
      <c r="G379" s="379"/>
    </row>
    <row r="380" spans="1:7" x14ac:dyDescent="0.3">
      <c r="A380" s="374" t="s">
        <v>706</v>
      </c>
      <c r="B380" s="374" t="s">
        <v>707</v>
      </c>
      <c r="C380" s="379"/>
      <c r="D380" s="379"/>
      <c r="E380" s="379"/>
      <c r="F380" s="379"/>
      <c r="G380" s="379"/>
    </row>
    <row r="381" spans="1:7" x14ac:dyDescent="0.3">
      <c r="A381" s="374" t="s">
        <v>4796</v>
      </c>
      <c r="B381" s="374" t="s">
        <v>2791</v>
      </c>
      <c r="C381" s="379"/>
      <c r="D381" s="379"/>
      <c r="E381" s="379"/>
      <c r="F381" s="379"/>
      <c r="G381" s="379"/>
    </row>
    <row r="382" spans="1:7" x14ac:dyDescent="0.3">
      <c r="A382" s="374" t="s">
        <v>708</v>
      </c>
      <c r="B382" s="374" t="s">
        <v>709</v>
      </c>
      <c r="C382" s="379"/>
      <c r="D382" s="379"/>
      <c r="E382" s="379"/>
      <c r="F382" s="379"/>
      <c r="G382" s="379"/>
    </row>
    <row r="383" spans="1:7" x14ac:dyDescent="0.3">
      <c r="A383" s="374" t="s">
        <v>710</v>
      </c>
      <c r="B383" s="374" t="s">
        <v>261</v>
      </c>
      <c r="C383" s="379"/>
      <c r="D383" s="379"/>
      <c r="E383" s="379"/>
      <c r="F383" s="379"/>
      <c r="G383" s="379"/>
    </row>
    <row r="384" spans="1:7" x14ac:dyDescent="0.3">
      <c r="A384" s="374" t="s">
        <v>4797</v>
      </c>
      <c r="B384" s="374" t="s">
        <v>317</v>
      </c>
      <c r="C384" s="379"/>
      <c r="D384" s="379"/>
      <c r="E384" s="379"/>
      <c r="F384" s="379"/>
      <c r="G384" s="379"/>
    </row>
    <row r="385" spans="1:7" x14ac:dyDescent="0.3">
      <c r="A385" s="374" t="s">
        <v>4798</v>
      </c>
      <c r="B385" s="374" t="s">
        <v>2800</v>
      </c>
      <c r="C385" s="379"/>
      <c r="D385" s="379"/>
      <c r="E385" s="379"/>
      <c r="F385" s="379"/>
      <c r="G385" s="379"/>
    </row>
    <row r="386" spans="1:7" x14ac:dyDescent="0.3">
      <c r="A386" s="374" t="s">
        <v>4799</v>
      </c>
      <c r="B386" s="374" t="s">
        <v>920</v>
      </c>
      <c r="C386" s="379"/>
      <c r="D386" s="379"/>
      <c r="E386" s="379"/>
      <c r="F386" s="379"/>
      <c r="G386" s="379"/>
    </row>
    <row r="387" spans="1:7" x14ac:dyDescent="0.3">
      <c r="A387" s="374" t="s">
        <v>711</v>
      </c>
      <c r="B387" s="374" t="s">
        <v>573</v>
      </c>
      <c r="C387" s="379"/>
      <c r="D387" s="379"/>
      <c r="E387" s="379"/>
      <c r="F387" s="379"/>
      <c r="G387" s="379"/>
    </row>
    <row r="388" spans="1:7" x14ac:dyDescent="0.3">
      <c r="A388" s="374" t="s">
        <v>712</v>
      </c>
      <c r="B388" s="374" t="s">
        <v>713</v>
      </c>
      <c r="C388" s="379"/>
      <c r="D388" s="379"/>
      <c r="E388" s="379"/>
      <c r="F388" s="379"/>
      <c r="G388" s="379"/>
    </row>
    <row r="389" spans="1:7" x14ac:dyDescent="0.3">
      <c r="A389" s="374" t="s">
        <v>714</v>
      </c>
      <c r="B389" s="374" t="s">
        <v>575</v>
      </c>
      <c r="C389" s="379"/>
      <c r="D389" s="379"/>
      <c r="E389" s="379"/>
      <c r="F389" s="379"/>
      <c r="G389" s="379"/>
    </row>
    <row r="390" spans="1:7" x14ac:dyDescent="0.3">
      <c r="A390" s="374" t="s">
        <v>4800</v>
      </c>
      <c r="B390" s="374" t="s">
        <v>2807</v>
      </c>
      <c r="C390" s="379"/>
      <c r="D390" s="379"/>
      <c r="E390" s="379"/>
      <c r="F390" s="379"/>
      <c r="G390" s="379"/>
    </row>
    <row r="391" spans="1:7" x14ac:dyDescent="0.3">
      <c r="A391" s="374" t="s">
        <v>715</v>
      </c>
      <c r="B391" s="374" t="s">
        <v>716</v>
      </c>
      <c r="C391" s="379"/>
      <c r="D391" s="379"/>
      <c r="E391" s="379"/>
      <c r="F391" s="379"/>
      <c r="G391" s="379"/>
    </row>
    <row r="392" spans="1:7" x14ac:dyDescent="0.3">
      <c r="A392" s="374" t="s">
        <v>4801</v>
      </c>
      <c r="B392" s="374" t="s">
        <v>2809</v>
      </c>
      <c r="C392" s="379"/>
      <c r="D392" s="379"/>
      <c r="E392" s="379"/>
      <c r="F392" s="379"/>
      <c r="G392" s="379"/>
    </row>
    <row r="393" spans="1:7" x14ac:dyDescent="0.3">
      <c r="A393" s="374" t="s">
        <v>717</v>
      </c>
      <c r="B393" s="374" t="s">
        <v>718</v>
      </c>
      <c r="C393" s="379"/>
      <c r="D393" s="379"/>
      <c r="E393" s="379"/>
      <c r="F393" s="379"/>
      <c r="G393" s="379"/>
    </row>
    <row r="394" spans="1:7" x14ac:dyDescent="0.3">
      <c r="A394" s="374" t="s">
        <v>719</v>
      </c>
      <c r="B394" s="374" t="s">
        <v>720</v>
      </c>
      <c r="C394" s="379"/>
      <c r="D394" s="379"/>
      <c r="E394" s="379"/>
      <c r="F394" s="379"/>
      <c r="G394" s="379"/>
    </row>
    <row r="395" spans="1:7" x14ac:dyDescent="0.3">
      <c r="A395" s="374" t="s">
        <v>721</v>
      </c>
      <c r="B395" s="374" t="s">
        <v>722</v>
      </c>
      <c r="C395" s="379"/>
      <c r="D395" s="379"/>
      <c r="E395" s="379"/>
      <c r="F395" s="379"/>
      <c r="G395" s="379"/>
    </row>
    <row r="396" spans="1:7" x14ac:dyDescent="0.3">
      <c r="A396" s="374" t="s">
        <v>4802</v>
      </c>
      <c r="B396" s="374" t="s">
        <v>646</v>
      </c>
      <c r="C396" s="379"/>
      <c r="D396" s="379"/>
      <c r="E396" s="379"/>
      <c r="F396" s="379"/>
      <c r="G396" s="379"/>
    </row>
    <row r="397" spans="1:7" x14ac:dyDescent="0.3">
      <c r="A397" s="374" t="s">
        <v>4803</v>
      </c>
      <c r="B397" s="374" t="s">
        <v>2839</v>
      </c>
      <c r="C397" s="380"/>
      <c r="D397" s="380"/>
      <c r="E397" s="380"/>
      <c r="F397" s="380"/>
      <c r="G397" s="380"/>
    </row>
    <row r="398" spans="1:7" x14ac:dyDescent="0.3">
      <c r="A398" s="374" t="s">
        <v>723</v>
      </c>
      <c r="B398" s="378"/>
      <c r="C398" s="379"/>
      <c r="D398" s="379"/>
      <c r="E398" s="379"/>
      <c r="F398" s="379"/>
      <c r="G398" s="379"/>
    </row>
    <row r="400" spans="1:7" x14ac:dyDescent="0.3">
      <c r="A400" s="374" t="s">
        <v>2507</v>
      </c>
      <c r="B400" s="378"/>
      <c r="C400" s="379"/>
      <c r="D400" s="379"/>
      <c r="E400" s="379"/>
      <c r="F400" s="379"/>
      <c r="G400" s="379"/>
    </row>
    <row r="401" spans="1:7" x14ac:dyDescent="0.3">
      <c r="A401" s="374" t="s">
        <v>4804</v>
      </c>
      <c r="B401" s="374" t="s">
        <v>2667</v>
      </c>
      <c r="C401" s="379"/>
      <c r="D401" s="379"/>
      <c r="E401" s="379"/>
      <c r="F401" s="379"/>
      <c r="G401" s="379"/>
    </row>
    <row r="402" spans="1:7" x14ac:dyDescent="0.3">
      <c r="A402" s="374" t="s">
        <v>4805</v>
      </c>
      <c r="B402" s="374" t="s">
        <v>2669</v>
      </c>
      <c r="C402" s="379"/>
      <c r="D402" s="379"/>
      <c r="E402" s="379"/>
      <c r="F402" s="379"/>
      <c r="G402" s="379"/>
    </row>
    <row r="403" spans="1:7" x14ac:dyDescent="0.3">
      <c r="A403" s="374" t="s">
        <v>724</v>
      </c>
      <c r="B403" s="374" t="s">
        <v>725</v>
      </c>
      <c r="C403" s="379"/>
      <c r="D403" s="379"/>
      <c r="E403" s="379"/>
      <c r="F403" s="379"/>
      <c r="G403" s="379"/>
    </row>
    <row r="404" spans="1:7" x14ac:dyDescent="0.3">
      <c r="A404" s="374" t="s">
        <v>4806</v>
      </c>
      <c r="B404" s="374" t="s">
        <v>249</v>
      </c>
      <c r="C404" s="379"/>
      <c r="D404" s="379"/>
      <c r="E404" s="379"/>
      <c r="F404" s="379"/>
      <c r="G404" s="379"/>
    </row>
    <row r="405" spans="1:7" x14ac:dyDescent="0.3">
      <c r="A405" s="374" t="s">
        <v>726</v>
      </c>
      <c r="B405" s="374" t="s">
        <v>727</v>
      </c>
      <c r="C405" s="379"/>
      <c r="D405" s="379"/>
      <c r="E405" s="379"/>
      <c r="F405" s="379"/>
      <c r="G405" s="379"/>
    </row>
    <row r="406" spans="1:7" x14ac:dyDescent="0.3">
      <c r="A406" s="374" t="s">
        <v>728</v>
      </c>
      <c r="B406" s="374" t="s">
        <v>57</v>
      </c>
      <c r="C406" s="379"/>
      <c r="D406" s="379"/>
      <c r="E406" s="379"/>
      <c r="F406" s="379"/>
      <c r="G406" s="379"/>
    </row>
    <row r="407" spans="1:7" x14ac:dyDescent="0.3">
      <c r="A407" s="374" t="s">
        <v>729</v>
      </c>
      <c r="B407" s="374" t="s">
        <v>52</v>
      </c>
      <c r="C407" s="379"/>
      <c r="D407" s="379"/>
      <c r="E407" s="379"/>
      <c r="F407" s="379"/>
      <c r="G407" s="379"/>
    </row>
    <row r="408" spans="1:7" x14ac:dyDescent="0.3">
      <c r="A408" s="374" t="s">
        <v>730</v>
      </c>
      <c r="B408" s="374" t="s">
        <v>256</v>
      </c>
      <c r="C408" s="379"/>
      <c r="D408" s="379"/>
      <c r="E408" s="379"/>
      <c r="F408" s="379"/>
      <c r="G408" s="379"/>
    </row>
    <row r="409" spans="1:7" x14ac:dyDescent="0.3">
      <c r="A409" s="374" t="s">
        <v>731</v>
      </c>
      <c r="B409" s="374" t="s">
        <v>732</v>
      </c>
      <c r="C409" s="379"/>
      <c r="D409" s="379"/>
      <c r="E409" s="379"/>
      <c r="F409" s="379"/>
      <c r="G409" s="379"/>
    </row>
    <row r="410" spans="1:7" x14ac:dyDescent="0.3">
      <c r="A410" s="374" t="s">
        <v>733</v>
      </c>
      <c r="B410" s="374" t="s">
        <v>734</v>
      </c>
      <c r="C410" s="379"/>
      <c r="D410" s="379"/>
      <c r="E410" s="379"/>
      <c r="F410" s="379"/>
      <c r="G410" s="379"/>
    </row>
    <row r="411" spans="1:7" x14ac:dyDescent="0.3">
      <c r="A411" s="374" t="s">
        <v>4807</v>
      </c>
      <c r="B411" s="374" t="s">
        <v>2732</v>
      </c>
      <c r="C411" s="379"/>
      <c r="D411" s="379"/>
      <c r="E411" s="379"/>
      <c r="F411" s="379"/>
      <c r="G411" s="379"/>
    </row>
    <row r="412" spans="1:7" x14ac:dyDescent="0.3">
      <c r="A412" s="374" t="s">
        <v>735</v>
      </c>
      <c r="B412" s="374" t="s">
        <v>736</v>
      </c>
      <c r="C412" s="379"/>
      <c r="D412" s="379"/>
      <c r="E412" s="379"/>
      <c r="F412" s="379"/>
      <c r="G412" s="379"/>
    </row>
    <row r="413" spans="1:7" x14ac:dyDescent="0.3">
      <c r="A413" s="374" t="s">
        <v>737</v>
      </c>
      <c r="B413" s="374" t="s">
        <v>738</v>
      </c>
      <c r="C413" s="379"/>
      <c r="D413" s="379"/>
      <c r="E413" s="379"/>
      <c r="F413" s="379"/>
      <c r="G413" s="379"/>
    </row>
    <row r="414" spans="1:7" x14ac:dyDescent="0.3">
      <c r="A414" s="374" t="s">
        <v>739</v>
      </c>
      <c r="B414" s="374" t="s">
        <v>740</v>
      </c>
      <c r="C414" s="379"/>
      <c r="D414" s="379"/>
      <c r="E414" s="379"/>
      <c r="F414" s="379"/>
      <c r="G414" s="379"/>
    </row>
    <row r="415" spans="1:7" x14ac:dyDescent="0.3">
      <c r="A415" s="374" t="s">
        <v>741</v>
      </c>
      <c r="B415" s="374" t="s">
        <v>742</v>
      </c>
      <c r="C415" s="379"/>
      <c r="D415" s="379"/>
      <c r="E415" s="379"/>
      <c r="F415" s="379"/>
      <c r="G415" s="379"/>
    </row>
    <row r="416" spans="1:7" x14ac:dyDescent="0.3">
      <c r="A416" s="374" t="s">
        <v>743</v>
      </c>
      <c r="B416" s="374" t="s">
        <v>744</v>
      </c>
      <c r="C416" s="379"/>
      <c r="D416" s="379"/>
      <c r="E416" s="379"/>
      <c r="F416" s="379"/>
      <c r="G416" s="379"/>
    </row>
    <row r="417" spans="1:7" x14ac:dyDescent="0.3">
      <c r="A417" s="374" t="s">
        <v>4808</v>
      </c>
      <c r="B417" s="374" t="s">
        <v>804</v>
      </c>
      <c r="C417" s="379"/>
      <c r="D417" s="379"/>
      <c r="E417" s="379"/>
      <c r="F417" s="379"/>
      <c r="G417" s="379"/>
    </row>
    <row r="418" spans="1:7" x14ac:dyDescent="0.3">
      <c r="A418" s="374" t="s">
        <v>4809</v>
      </c>
      <c r="B418" s="374" t="s">
        <v>2738</v>
      </c>
      <c r="C418" s="379"/>
      <c r="D418" s="379"/>
      <c r="E418" s="379"/>
      <c r="F418" s="379"/>
      <c r="G418" s="379"/>
    </row>
    <row r="419" spans="1:7" x14ac:dyDescent="0.3">
      <c r="A419" s="374" t="s">
        <v>4810</v>
      </c>
      <c r="B419" s="374" t="s">
        <v>2740</v>
      </c>
      <c r="C419" s="379"/>
      <c r="D419" s="379"/>
      <c r="E419" s="379"/>
      <c r="F419" s="379"/>
      <c r="G419" s="379"/>
    </row>
    <row r="420" spans="1:7" x14ac:dyDescent="0.3">
      <c r="A420" s="374" t="s">
        <v>745</v>
      </c>
      <c r="B420" s="374" t="s">
        <v>746</v>
      </c>
      <c r="C420" s="379"/>
      <c r="D420" s="379"/>
      <c r="E420" s="379"/>
      <c r="F420" s="379"/>
      <c r="G420" s="379"/>
    </row>
    <row r="421" spans="1:7" x14ac:dyDescent="0.3">
      <c r="A421" s="374" t="s">
        <v>747</v>
      </c>
      <c r="B421" s="374" t="s">
        <v>259</v>
      </c>
      <c r="C421" s="379"/>
      <c r="D421" s="379"/>
      <c r="E421" s="379"/>
      <c r="F421" s="379"/>
      <c r="G421" s="379"/>
    </row>
    <row r="422" spans="1:7" x14ac:dyDescent="0.3">
      <c r="A422" s="374" t="s">
        <v>748</v>
      </c>
      <c r="B422" s="374" t="s">
        <v>53</v>
      </c>
      <c r="C422" s="379"/>
      <c r="D422" s="379"/>
      <c r="E422" s="379"/>
      <c r="F422" s="379"/>
      <c r="G422" s="379"/>
    </row>
    <row r="423" spans="1:7" x14ac:dyDescent="0.3">
      <c r="A423" s="374" t="s">
        <v>749</v>
      </c>
      <c r="B423" s="374" t="s">
        <v>628</v>
      </c>
      <c r="C423" s="379"/>
      <c r="D423" s="379"/>
      <c r="E423" s="379"/>
      <c r="F423" s="379"/>
      <c r="G423" s="379"/>
    </row>
    <row r="424" spans="1:7" x14ac:dyDescent="0.3">
      <c r="A424" s="374" t="s">
        <v>4811</v>
      </c>
      <c r="B424" s="374" t="s">
        <v>1639</v>
      </c>
      <c r="C424" s="379"/>
      <c r="D424" s="379"/>
      <c r="E424" s="379"/>
      <c r="F424" s="379"/>
      <c r="G424" s="379"/>
    </row>
    <row r="425" spans="1:7" x14ac:dyDescent="0.3">
      <c r="A425" s="374" t="s">
        <v>4812</v>
      </c>
      <c r="B425" s="374" t="s">
        <v>630</v>
      </c>
      <c r="C425" s="379"/>
      <c r="D425" s="379"/>
      <c r="E425" s="379"/>
      <c r="F425" s="379"/>
      <c r="G425" s="379"/>
    </row>
    <row r="426" spans="1:7" x14ac:dyDescent="0.3">
      <c r="A426" s="374" t="s">
        <v>750</v>
      </c>
      <c r="B426" s="374" t="s">
        <v>257</v>
      </c>
      <c r="C426" s="379"/>
      <c r="D426" s="379"/>
      <c r="E426" s="379"/>
      <c r="F426" s="379"/>
      <c r="G426" s="379"/>
    </row>
    <row r="427" spans="1:7" x14ac:dyDescent="0.3">
      <c r="A427" s="374" t="s">
        <v>4813</v>
      </c>
      <c r="B427" s="374" t="s">
        <v>2743</v>
      </c>
      <c r="C427" s="379"/>
      <c r="D427" s="379"/>
      <c r="E427" s="379"/>
      <c r="F427" s="379"/>
      <c r="G427" s="379"/>
    </row>
    <row r="428" spans="1:7" x14ac:dyDescent="0.3">
      <c r="A428" s="374" t="s">
        <v>751</v>
      </c>
      <c r="B428" s="374" t="s">
        <v>54</v>
      </c>
      <c r="C428" s="379"/>
      <c r="D428" s="379"/>
      <c r="E428" s="379"/>
      <c r="F428" s="379"/>
      <c r="G428" s="379"/>
    </row>
    <row r="429" spans="1:7" x14ac:dyDescent="0.3">
      <c r="A429" s="374" t="s">
        <v>752</v>
      </c>
      <c r="B429" s="374" t="s">
        <v>588</v>
      </c>
      <c r="C429" s="379"/>
      <c r="D429" s="379"/>
      <c r="E429" s="379"/>
      <c r="F429" s="379"/>
      <c r="G429" s="379"/>
    </row>
    <row r="430" spans="1:7" x14ac:dyDescent="0.3">
      <c r="A430" s="374" t="s">
        <v>753</v>
      </c>
      <c r="B430" s="374" t="s">
        <v>590</v>
      </c>
      <c r="C430" s="379"/>
      <c r="D430" s="379"/>
      <c r="E430" s="379"/>
      <c r="F430" s="379"/>
      <c r="G430" s="379"/>
    </row>
    <row r="431" spans="1:7" x14ac:dyDescent="0.3">
      <c r="A431" s="374" t="s">
        <v>754</v>
      </c>
      <c r="B431" s="374" t="s">
        <v>592</v>
      </c>
      <c r="C431" s="379"/>
      <c r="D431" s="379"/>
      <c r="E431" s="379"/>
      <c r="F431" s="379"/>
      <c r="G431" s="379"/>
    </row>
    <row r="432" spans="1:7" x14ac:dyDescent="0.3">
      <c r="A432" s="374" t="s">
        <v>4814</v>
      </c>
      <c r="B432" s="374" t="s">
        <v>637</v>
      </c>
      <c r="C432" s="379"/>
      <c r="D432" s="379"/>
      <c r="E432" s="379"/>
      <c r="F432" s="379"/>
      <c r="G432" s="379"/>
    </row>
    <row r="433" spans="1:7" x14ac:dyDescent="0.3">
      <c r="A433" s="374" t="s">
        <v>755</v>
      </c>
      <c r="B433" s="374" t="s">
        <v>563</v>
      </c>
      <c r="C433" s="379"/>
      <c r="D433" s="379"/>
      <c r="E433" s="379"/>
      <c r="F433" s="379"/>
      <c r="G433" s="379"/>
    </row>
    <row r="434" spans="1:7" x14ac:dyDescent="0.3">
      <c r="A434" s="374" t="s">
        <v>756</v>
      </c>
      <c r="B434" s="374" t="s">
        <v>595</v>
      </c>
      <c r="C434" s="379"/>
      <c r="D434" s="379"/>
      <c r="E434" s="379"/>
      <c r="F434" s="379"/>
      <c r="G434" s="379"/>
    </row>
    <row r="435" spans="1:7" x14ac:dyDescent="0.3">
      <c r="A435" s="374" t="s">
        <v>4815</v>
      </c>
      <c r="B435" s="374" t="s">
        <v>2745</v>
      </c>
      <c r="C435" s="379"/>
      <c r="D435" s="379"/>
      <c r="E435" s="379"/>
      <c r="F435" s="379"/>
      <c r="G435" s="379"/>
    </row>
    <row r="436" spans="1:7" x14ac:dyDescent="0.3">
      <c r="A436" s="374" t="s">
        <v>757</v>
      </c>
      <c r="B436" s="374" t="s">
        <v>682</v>
      </c>
      <c r="C436" s="379"/>
      <c r="D436" s="379"/>
      <c r="E436" s="379"/>
      <c r="F436" s="379"/>
      <c r="G436" s="379"/>
    </row>
    <row r="437" spans="1:7" x14ac:dyDescent="0.3">
      <c r="A437" s="374" t="s">
        <v>758</v>
      </c>
      <c r="B437" s="374" t="s">
        <v>759</v>
      </c>
      <c r="C437" s="379"/>
      <c r="D437" s="379"/>
      <c r="E437" s="379"/>
      <c r="F437" s="379"/>
      <c r="G437" s="379"/>
    </row>
    <row r="438" spans="1:7" x14ac:dyDescent="0.3">
      <c r="A438" s="374" t="s">
        <v>760</v>
      </c>
      <c r="B438" s="374" t="s">
        <v>761</v>
      </c>
      <c r="C438" s="379"/>
      <c r="D438" s="379"/>
      <c r="E438" s="379"/>
      <c r="F438" s="379"/>
      <c r="G438" s="379"/>
    </row>
    <row r="439" spans="1:7" x14ac:dyDescent="0.3">
      <c r="A439" s="374" t="s">
        <v>762</v>
      </c>
      <c r="B439" s="374" t="s">
        <v>763</v>
      </c>
      <c r="C439" s="379"/>
      <c r="D439" s="379"/>
      <c r="E439" s="379"/>
      <c r="F439" s="379"/>
      <c r="G439" s="379"/>
    </row>
    <row r="440" spans="1:7" x14ac:dyDescent="0.3">
      <c r="A440" s="374" t="s">
        <v>764</v>
      </c>
      <c r="B440" s="374" t="s">
        <v>765</v>
      </c>
      <c r="C440" s="379"/>
      <c r="D440" s="379"/>
      <c r="E440" s="379"/>
      <c r="F440" s="379"/>
      <c r="G440" s="379"/>
    </row>
    <row r="441" spans="1:7" x14ac:dyDescent="0.3">
      <c r="A441" s="374" t="s">
        <v>766</v>
      </c>
      <c r="B441" s="374" t="s">
        <v>258</v>
      </c>
      <c r="C441" s="379"/>
      <c r="D441" s="379"/>
      <c r="E441" s="379"/>
      <c r="F441" s="379"/>
      <c r="G441" s="379"/>
    </row>
    <row r="442" spans="1:7" x14ac:dyDescent="0.3">
      <c r="A442" s="374" t="s">
        <v>767</v>
      </c>
      <c r="B442" s="374" t="s">
        <v>685</v>
      </c>
      <c r="C442" s="379"/>
      <c r="D442" s="379"/>
      <c r="E442" s="379"/>
      <c r="F442" s="379"/>
      <c r="G442" s="379"/>
    </row>
    <row r="443" spans="1:7" x14ac:dyDescent="0.3">
      <c r="A443" s="374" t="s">
        <v>768</v>
      </c>
      <c r="B443" s="374" t="s">
        <v>769</v>
      </c>
      <c r="C443" s="379"/>
      <c r="D443" s="379"/>
      <c r="E443" s="379"/>
      <c r="F443" s="379"/>
      <c r="G443" s="379"/>
    </row>
    <row r="444" spans="1:7" x14ac:dyDescent="0.3">
      <c r="A444" s="374" t="s">
        <v>770</v>
      </c>
      <c r="B444" s="374" t="s">
        <v>183</v>
      </c>
      <c r="C444" s="379"/>
      <c r="D444" s="379"/>
      <c r="E444" s="379"/>
      <c r="F444" s="379"/>
      <c r="G444" s="379"/>
    </row>
    <row r="445" spans="1:7" x14ac:dyDescent="0.3">
      <c r="A445" s="374" t="s">
        <v>771</v>
      </c>
      <c r="B445" s="374" t="s">
        <v>772</v>
      </c>
      <c r="C445" s="379"/>
      <c r="D445" s="379"/>
      <c r="E445" s="379"/>
      <c r="F445" s="379"/>
      <c r="G445" s="379"/>
    </row>
    <row r="446" spans="1:7" x14ac:dyDescent="0.3">
      <c r="A446" s="374" t="s">
        <v>4816</v>
      </c>
      <c r="B446" s="374" t="s">
        <v>1625</v>
      </c>
      <c r="C446" s="379"/>
      <c r="D446" s="379"/>
      <c r="E446" s="379"/>
      <c r="F446" s="379"/>
      <c r="G446" s="379"/>
    </row>
    <row r="447" spans="1:7" x14ac:dyDescent="0.3">
      <c r="A447" s="374" t="s">
        <v>773</v>
      </c>
      <c r="B447" s="374" t="s">
        <v>262</v>
      </c>
      <c r="C447" s="379"/>
      <c r="D447" s="379"/>
      <c r="E447" s="379"/>
      <c r="F447" s="379"/>
      <c r="G447" s="379"/>
    </row>
    <row r="448" spans="1:7" x14ac:dyDescent="0.3">
      <c r="A448" s="374" t="s">
        <v>774</v>
      </c>
      <c r="B448" s="374" t="s">
        <v>697</v>
      </c>
      <c r="C448" s="379"/>
      <c r="D448" s="379"/>
      <c r="E448" s="379"/>
      <c r="F448" s="379"/>
      <c r="G448" s="379"/>
    </row>
    <row r="449" spans="1:7" x14ac:dyDescent="0.3">
      <c r="A449" s="374" t="s">
        <v>775</v>
      </c>
      <c r="B449" s="374" t="s">
        <v>55</v>
      </c>
      <c r="C449" s="379"/>
      <c r="D449" s="379"/>
      <c r="E449" s="379"/>
      <c r="F449" s="379"/>
      <c r="G449" s="379"/>
    </row>
    <row r="450" spans="1:7" x14ac:dyDescent="0.3">
      <c r="A450" s="374" t="s">
        <v>4817</v>
      </c>
      <c r="B450" s="374" t="s">
        <v>914</v>
      </c>
      <c r="C450" s="379"/>
      <c r="D450" s="379"/>
      <c r="E450" s="379"/>
      <c r="F450" s="379"/>
      <c r="G450" s="379"/>
    </row>
    <row r="451" spans="1:7" x14ac:dyDescent="0.3">
      <c r="A451" s="374" t="s">
        <v>776</v>
      </c>
      <c r="B451" s="374" t="s">
        <v>569</v>
      </c>
      <c r="C451" s="379"/>
      <c r="D451" s="379"/>
      <c r="E451" s="379"/>
      <c r="F451" s="379"/>
      <c r="G451" s="379"/>
    </row>
    <row r="452" spans="1:7" x14ac:dyDescent="0.3">
      <c r="A452" s="374" t="s">
        <v>777</v>
      </c>
      <c r="B452" s="374" t="s">
        <v>571</v>
      </c>
      <c r="C452" s="379"/>
      <c r="D452" s="379"/>
      <c r="E452" s="379"/>
      <c r="F452" s="379"/>
      <c r="G452" s="379"/>
    </row>
    <row r="453" spans="1:7" x14ac:dyDescent="0.3">
      <c r="A453" s="374" t="s">
        <v>778</v>
      </c>
      <c r="B453" s="374" t="s">
        <v>261</v>
      </c>
      <c r="C453" s="379"/>
      <c r="D453" s="379"/>
      <c r="E453" s="379"/>
      <c r="F453" s="379"/>
      <c r="G453" s="379"/>
    </row>
    <row r="454" spans="1:7" x14ac:dyDescent="0.3">
      <c r="A454" s="374" t="s">
        <v>4818</v>
      </c>
      <c r="B454" s="374" t="s">
        <v>330</v>
      </c>
      <c r="C454" s="379"/>
      <c r="D454" s="379"/>
      <c r="E454" s="379"/>
      <c r="F454" s="379"/>
      <c r="G454" s="379"/>
    </row>
    <row r="455" spans="1:7" x14ac:dyDescent="0.3">
      <c r="A455" s="374" t="s">
        <v>779</v>
      </c>
      <c r="B455" s="374" t="s">
        <v>317</v>
      </c>
      <c r="C455" s="379"/>
      <c r="D455" s="379"/>
      <c r="E455" s="379"/>
      <c r="F455" s="379"/>
      <c r="G455" s="379"/>
    </row>
    <row r="456" spans="1:7" x14ac:dyDescent="0.3">
      <c r="A456" s="374" t="s">
        <v>4819</v>
      </c>
      <c r="B456" s="374" t="s">
        <v>920</v>
      </c>
      <c r="C456" s="379"/>
      <c r="D456" s="379"/>
      <c r="E456" s="379"/>
      <c r="F456" s="379"/>
      <c r="G456" s="379"/>
    </row>
    <row r="457" spans="1:7" x14ac:dyDescent="0.3">
      <c r="A457" s="374" t="s">
        <v>780</v>
      </c>
      <c r="B457" s="374" t="s">
        <v>781</v>
      </c>
      <c r="C457" s="379"/>
      <c r="D457" s="379"/>
      <c r="E457" s="379"/>
      <c r="F457" s="379"/>
      <c r="G457" s="379"/>
    </row>
    <row r="458" spans="1:7" x14ac:dyDescent="0.3">
      <c r="A458" s="374" t="s">
        <v>782</v>
      </c>
      <c r="B458" s="374" t="s">
        <v>783</v>
      </c>
      <c r="C458" s="379"/>
      <c r="D458" s="379"/>
      <c r="E458" s="379"/>
      <c r="F458" s="379"/>
      <c r="G458" s="379"/>
    </row>
    <row r="459" spans="1:7" x14ac:dyDescent="0.3">
      <c r="A459" s="374" t="s">
        <v>784</v>
      </c>
      <c r="B459" s="374" t="s">
        <v>573</v>
      </c>
      <c r="C459" s="379"/>
      <c r="D459" s="379"/>
      <c r="E459" s="379"/>
      <c r="F459" s="379"/>
      <c r="G459" s="379"/>
    </row>
    <row r="460" spans="1:7" x14ac:dyDescent="0.3">
      <c r="A460" s="374" t="s">
        <v>785</v>
      </c>
      <c r="B460" s="374" t="s">
        <v>786</v>
      </c>
      <c r="C460" s="379"/>
      <c r="D460" s="379"/>
      <c r="E460" s="379"/>
      <c r="F460" s="379"/>
      <c r="G460" s="379"/>
    </row>
    <row r="461" spans="1:7" x14ac:dyDescent="0.3">
      <c r="A461" s="374" t="s">
        <v>4820</v>
      </c>
      <c r="B461" s="374" t="s">
        <v>713</v>
      </c>
      <c r="C461" s="379"/>
      <c r="D461" s="379"/>
      <c r="E461" s="379"/>
      <c r="F461" s="379"/>
      <c r="G461" s="379"/>
    </row>
    <row r="462" spans="1:7" x14ac:dyDescent="0.3">
      <c r="A462" s="374" t="s">
        <v>787</v>
      </c>
      <c r="B462" s="374" t="s">
        <v>575</v>
      </c>
      <c r="C462" s="379"/>
      <c r="D462" s="379"/>
      <c r="E462" s="379"/>
      <c r="F462" s="379"/>
      <c r="G462" s="379"/>
    </row>
    <row r="463" spans="1:7" x14ac:dyDescent="0.3">
      <c r="A463" s="374" t="s">
        <v>788</v>
      </c>
      <c r="B463" s="374" t="s">
        <v>789</v>
      </c>
      <c r="C463" s="379"/>
      <c r="D463" s="379"/>
      <c r="E463" s="379"/>
      <c r="F463" s="379"/>
      <c r="G463" s="379"/>
    </row>
    <row r="464" spans="1:7" x14ac:dyDescent="0.3">
      <c r="A464" s="374" t="s">
        <v>790</v>
      </c>
      <c r="B464" s="374" t="s">
        <v>791</v>
      </c>
      <c r="C464" s="379"/>
      <c r="D464" s="379"/>
      <c r="E464" s="379"/>
      <c r="F464" s="379"/>
      <c r="G464" s="379"/>
    </row>
    <row r="465" spans="1:7" x14ac:dyDescent="0.3">
      <c r="A465" s="374" t="s">
        <v>792</v>
      </c>
      <c r="B465" s="374" t="s">
        <v>722</v>
      </c>
      <c r="C465" s="379"/>
      <c r="D465" s="379"/>
      <c r="E465" s="379"/>
      <c r="F465" s="379"/>
      <c r="G465" s="379"/>
    </row>
    <row r="466" spans="1:7" x14ac:dyDescent="0.3">
      <c r="A466" s="374" t="s">
        <v>4821</v>
      </c>
      <c r="B466" s="374" t="s">
        <v>2814</v>
      </c>
      <c r="C466" s="379"/>
      <c r="D466" s="379"/>
      <c r="E466" s="379"/>
      <c r="F466" s="379"/>
      <c r="G466" s="379"/>
    </row>
    <row r="467" spans="1:7" x14ac:dyDescent="0.3">
      <c r="A467" s="374" t="s">
        <v>793</v>
      </c>
      <c r="B467" s="374" t="s">
        <v>794</v>
      </c>
      <c r="C467" s="379"/>
      <c r="D467" s="379"/>
      <c r="E467" s="379"/>
      <c r="F467" s="379"/>
      <c r="G467" s="379"/>
    </row>
    <row r="468" spans="1:7" x14ac:dyDescent="0.3">
      <c r="A468" s="374" t="s">
        <v>4822</v>
      </c>
      <c r="B468" s="374" t="s">
        <v>646</v>
      </c>
      <c r="C468" s="380"/>
      <c r="D468" s="380"/>
      <c r="E468" s="380"/>
      <c r="F468" s="380"/>
      <c r="G468" s="380"/>
    </row>
    <row r="469" spans="1:7" x14ac:dyDescent="0.3">
      <c r="A469" s="374" t="s">
        <v>2508</v>
      </c>
      <c r="B469" s="378"/>
      <c r="C469" s="379"/>
      <c r="D469" s="379"/>
      <c r="E469" s="379"/>
      <c r="F469" s="379"/>
      <c r="G469" s="379"/>
    </row>
    <row r="471" spans="1:7" x14ac:dyDescent="0.3">
      <c r="A471" s="374" t="s">
        <v>353</v>
      </c>
      <c r="B471" s="378"/>
      <c r="C471" s="379"/>
      <c r="D471" s="379"/>
      <c r="E471" s="379"/>
      <c r="F471" s="379"/>
      <c r="G471" s="379"/>
    </row>
    <row r="472" spans="1:7" x14ac:dyDescent="0.3">
      <c r="A472" s="374" t="s">
        <v>795</v>
      </c>
      <c r="B472" s="374" t="s">
        <v>180</v>
      </c>
      <c r="C472" s="379"/>
      <c r="D472" s="379"/>
      <c r="E472" s="379"/>
      <c r="F472" s="379"/>
      <c r="G472" s="379"/>
    </row>
    <row r="473" spans="1:7" x14ac:dyDescent="0.3">
      <c r="A473" s="374" t="s">
        <v>796</v>
      </c>
      <c r="B473" s="374" t="s">
        <v>51</v>
      </c>
      <c r="C473" s="379"/>
      <c r="D473" s="379"/>
      <c r="E473" s="379"/>
      <c r="F473" s="379"/>
      <c r="G473" s="379"/>
    </row>
    <row r="474" spans="1:7" x14ac:dyDescent="0.3">
      <c r="A474" s="374" t="s">
        <v>797</v>
      </c>
      <c r="B474" s="374" t="s">
        <v>181</v>
      </c>
      <c r="C474" s="379"/>
      <c r="D474" s="379"/>
      <c r="E474" s="379"/>
      <c r="F474" s="379"/>
      <c r="G474" s="379"/>
    </row>
    <row r="475" spans="1:7" x14ac:dyDescent="0.3">
      <c r="A475" s="374" t="s">
        <v>798</v>
      </c>
      <c r="B475" s="374" t="s">
        <v>580</v>
      </c>
      <c r="C475" s="379"/>
      <c r="D475" s="379"/>
      <c r="E475" s="379"/>
      <c r="F475" s="379"/>
      <c r="G475" s="379"/>
    </row>
    <row r="476" spans="1:7" x14ac:dyDescent="0.3">
      <c r="A476" s="374" t="s">
        <v>799</v>
      </c>
      <c r="B476" s="374" t="s">
        <v>800</v>
      </c>
      <c r="C476" s="379"/>
      <c r="D476" s="379"/>
      <c r="E476" s="379"/>
      <c r="F476" s="379"/>
      <c r="G476" s="379"/>
    </row>
    <row r="477" spans="1:7" x14ac:dyDescent="0.3">
      <c r="A477" s="374" t="s">
        <v>4823</v>
      </c>
      <c r="B477" s="374" t="s">
        <v>2671</v>
      </c>
      <c r="C477" s="379"/>
      <c r="D477" s="379"/>
      <c r="E477" s="379"/>
      <c r="F477" s="379"/>
      <c r="G477" s="379"/>
    </row>
    <row r="478" spans="1:7" x14ac:dyDescent="0.3">
      <c r="A478" s="374" t="s">
        <v>801</v>
      </c>
      <c r="B478" s="374" t="s">
        <v>725</v>
      </c>
      <c r="C478" s="379"/>
      <c r="D478" s="379"/>
      <c r="E478" s="379"/>
      <c r="F478" s="379"/>
      <c r="G478" s="379"/>
    </row>
    <row r="479" spans="1:7" x14ac:dyDescent="0.3">
      <c r="A479" s="374" t="s">
        <v>4824</v>
      </c>
      <c r="B479" s="374" t="s">
        <v>2686</v>
      </c>
      <c r="C479" s="379"/>
      <c r="D479" s="379"/>
      <c r="E479" s="379"/>
      <c r="F479" s="379"/>
      <c r="G479" s="379"/>
    </row>
    <row r="480" spans="1:7" x14ac:dyDescent="0.3">
      <c r="A480" s="374" t="s">
        <v>4825</v>
      </c>
      <c r="B480" s="374" t="s">
        <v>2702</v>
      </c>
      <c r="C480" s="379"/>
      <c r="D480" s="379"/>
      <c r="E480" s="379"/>
      <c r="F480" s="379"/>
      <c r="G480" s="379"/>
    </row>
    <row r="481" spans="1:7" x14ac:dyDescent="0.3">
      <c r="A481" s="374" t="s">
        <v>4826</v>
      </c>
      <c r="B481" s="374" t="s">
        <v>2704</v>
      </c>
      <c r="C481" s="379"/>
      <c r="D481" s="379"/>
      <c r="E481" s="379"/>
      <c r="F481" s="379"/>
      <c r="G481" s="379"/>
    </row>
    <row r="482" spans="1:7" x14ac:dyDescent="0.3">
      <c r="A482" s="374" t="s">
        <v>4827</v>
      </c>
      <c r="B482" s="374" t="s">
        <v>2716</v>
      </c>
      <c r="C482" s="379"/>
      <c r="D482" s="379"/>
      <c r="E482" s="379"/>
      <c r="F482" s="379"/>
      <c r="G482" s="379"/>
    </row>
    <row r="483" spans="1:7" x14ac:dyDescent="0.3">
      <c r="A483" s="374" t="s">
        <v>4828</v>
      </c>
      <c r="B483" s="374" t="s">
        <v>2718</v>
      </c>
      <c r="C483" s="379"/>
      <c r="D483" s="379"/>
      <c r="E483" s="379"/>
      <c r="F483" s="379"/>
      <c r="G483" s="379"/>
    </row>
    <row r="484" spans="1:7" x14ac:dyDescent="0.3">
      <c r="A484" s="374" t="s">
        <v>4829</v>
      </c>
      <c r="B484" s="374" t="s">
        <v>2720</v>
      </c>
      <c r="C484" s="379"/>
      <c r="D484" s="379"/>
      <c r="E484" s="379"/>
      <c r="F484" s="379"/>
      <c r="G484" s="379"/>
    </row>
    <row r="485" spans="1:7" x14ac:dyDescent="0.3">
      <c r="A485" s="374" t="s">
        <v>4830</v>
      </c>
      <c r="B485" s="374" t="s">
        <v>858</v>
      </c>
      <c r="C485" s="379"/>
      <c r="D485" s="379"/>
      <c r="E485" s="379"/>
      <c r="F485" s="379"/>
      <c r="G485" s="379"/>
    </row>
    <row r="486" spans="1:7" x14ac:dyDescent="0.3">
      <c r="A486" s="374" t="s">
        <v>4831</v>
      </c>
      <c r="B486" s="374" t="s">
        <v>2722</v>
      </c>
      <c r="C486" s="379"/>
      <c r="D486" s="379"/>
      <c r="E486" s="379"/>
      <c r="F486" s="379"/>
      <c r="G486" s="379"/>
    </row>
    <row r="487" spans="1:7" x14ac:dyDescent="0.3">
      <c r="A487" s="374" t="s">
        <v>4832</v>
      </c>
      <c r="B487" s="374" t="s">
        <v>2724</v>
      </c>
      <c r="C487" s="379"/>
      <c r="D487" s="379"/>
      <c r="E487" s="379"/>
      <c r="F487" s="379"/>
      <c r="G487" s="379"/>
    </row>
    <row r="488" spans="1:7" x14ac:dyDescent="0.3">
      <c r="A488" s="374" t="s">
        <v>4833</v>
      </c>
      <c r="B488" s="374" t="s">
        <v>2726</v>
      </c>
      <c r="C488" s="379"/>
      <c r="D488" s="379"/>
      <c r="E488" s="379"/>
      <c r="F488" s="379"/>
      <c r="G488" s="379"/>
    </row>
    <row r="489" spans="1:7" x14ac:dyDescent="0.3">
      <c r="A489" s="374" t="s">
        <v>4834</v>
      </c>
      <c r="B489" s="374" t="s">
        <v>2728</v>
      </c>
      <c r="C489" s="379"/>
      <c r="D489" s="379"/>
      <c r="E489" s="379"/>
      <c r="F489" s="379"/>
      <c r="G489" s="379"/>
    </row>
    <row r="490" spans="1:7" x14ac:dyDescent="0.3">
      <c r="A490" s="374" t="s">
        <v>4835</v>
      </c>
      <c r="B490" s="374" t="s">
        <v>2730</v>
      </c>
      <c r="C490" s="379"/>
      <c r="D490" s="379"/>
      <c r="E490" s="379"/>
      <c r="F490" s="379"/>
      <c r="G490" s="379"/>
    </row>
    <row r="491" spans="1:7" x14ac:dyDescent="0.3">
      <c r="A491" s="374" t="s">
        <v>802</v>
      </c>
      <c r="B491" s="374" t="s">
        <v>736</v>
      </c>
      <c r="C491" s="379"/>
      <c r="D491" s="379"/>
      <c r="E491" s="379"/>
      <c r="F491" s="379"/>
      <c r="G491" s="379"/>
    </row>
    <row r="492" spans="1:7" x14ac:dyDescent="0.3">
      <c r="A492" s="374" t="s">
        <v>803</v>
      </c>
      <c r="B492" s="374" t="s">
        <v>804</v>
      </c>
      <c r="C492" s="379"/>
      <c r="D492" s="379"/>
      <c r="E492" s="379"/>
      <c r="F492" s="379"/>
      <c r="G492" s="379"/>
    </row>
    <row r="493" spans="1:7" x14ac:dyDescent="0.3">
      <c r="A493" s="374" t="s">
        <v>805</v>
      </c>
      <c r="B493" s="374" t="s">
        <v>259</v>
      </c>
      <c r="C493" s="379"/>
      <c r="D493" s="379"/>
      <c r="E493" s="379"/>
      <c r="F493" s="379"/>
      <c r="G493" s="379"/>
    </row>
    <row r="494" spans="1:7" x14ac:dyDescent="0.3">
      <c r="A494" s="374" t="s">
        <v>806</v>
      </c>
      <c r="B494" s="374" t="s">
        <v>53</v>
      </c>
      <c r="C494" s="379"/>
      <c r="D494" s="379"/>
      <c r="E494" s="379"/>
      <c r="F494" s="379"/>
      <c r="G494" s="379"/>
    </row>
    <row r="495" spans="1:7" x14ac:dyDescent="0.3">
      <c r="A495" s="374" t="s">
        <v>807</v>
      </c>
      <c r="B495" s="374" t="s">
        <v>628</v>
      </c>
      <c r="C495" s="379"/>
      <c r="D495" s="379"/>
      <c r="E495" s="379"/>
      <c r="F495" s="379"/>
      <c r="G495" s="379"/>
    </row>
    <row r="496" spans="1:7" x14ac:dyDescent="0.3">
      <c r="A496" s="374" t="s">
        <v>4836</v>
      </c>
      <c r="B496" s="374" t="s">
        <v>1639</v>
      </c>
      <c r="C496" s="379"/>
      <c r="D496" s="379"/>
      <c r="E496" s="379"/>
      <c r="F496" s="379"/>
      <c r="G496" s="379"/>
    </row>
    <row r="497" spans="1:7" x14ac:dyDescent="0.3">
      <c r="A497" s="374" t="s">
        <v>4837</v>
      </c>
      <c r="B497" s="374" t="s">
        <v>630</v>
      </c>
      <c r="C497" s="379"/>
      <c r="D497" s="379"/>
      <c r="E497" s="379"/>
      <c r="F497" s="379"/>
      <c r="G497" s="379"/>
    </row>
    <row r="498" spans="1:7" x14ac:dyDescent="0.3">
      <c r="A498" s="374" t="s">
        <v>808</v>
      </c>
      <c r="B498" s="374" t="s">
        <v>257</v>
      </c>
      <c r="C498" s="379"/>
      <c r="D498" s="379"/>
      <c r="E498" s="379"/>
      <c r="F498" s="379"/>
      <c r="G498" s="379"/>
    </row>
    <row r="499" spans="1:7" x14ac:dyDescent="0.3">
      <c r="A499" s="374" t="s">
        <v>4838</v>
      </c>
      <c r="B499" s="374" t="s">
        <v>2743</v>
      </c>
      <c r="C499" s="379"/>
      <c r="D499" s="379"/>
      <c r="E499" s="379"/>
      <c r="F499" s="379"/>
      <c r="G499" s="379"/>
    </row>
    <row r="500" spans="1:7" x14ac:dyDescent="0.3">
      <c r="A500" s="374" t="s">
        <v>809</v>
      </c>
      <c r="B500" s="374" t="s">
        <v>54</v>
      </c>
      <c r="C500" s="379"/>
      <c r="D500" s="379"/>
      <c r="E500" s="379"/>
      <c r="F500" s="379"/>
      <c r="G500" s="379"/>
    </row>
    <row r="501" spans="1:7" x14ac:dyDescent="0.3">
      <c r="A501" s="374" t="s">
        <v>810</v>
      </c>
      <c r="B501" s="374" t="s">
        <v>588</v>
      </c>
      <c r="C501" s="379"/>
      <c r="D501" s="379"/>
      <c r="E501" s="379"/>
      <c r="F501" s="379"/>
      <c r="G501" s="379"/>
    </row>
    <row r="502" spans="1:7" x14ac:dyDescent="0.3">
      <c r="A502" s="374" t="s">
        <v>811</v>
      </c>
      <c r="B502" s="374" t="s">
        <v>812</v>
      </c>
      <c r="C502" s="379"/>
      <c r="D502" s="379"/>
      <c r="E502" s="379"/>
      <c r="F502" s="379"/>
      <c r="G502" s="379"/>
    </row>
    <row r="503" spans="1:7" x14ac:dyDescent="0.3">
      <c r="A503" s="374" t="s">
        <v>813</v>
      </c>
      <c r="B503" s="374" t="s">
        <v>592</v>
      </c>
      <c r="C503" s="379"/>
      <c r="D503" s="379"/>
      <c r="E503" s="379"/>
      <c r="F503" s="379"/>
      <c r="G503" s="379"/>
    </row>
    <row r="504" spans="1:7" x14ac:dyDescent="0.3">
      <c r="A504" s="374" t="s">
        <v>814</v>
      </c>
      <c r="B504" s="374" t="s">
        <v>637</v>
      </c>
      <c r="C504" s="379"/>
      <c r="D504" s="379"/>
      <c r="E504" s="379"/>
      <c r="F504" s="379"/>
      <c r="G504" s="379"/>
    </row>
    <row r="505" spans="1:7" x14ac:dyDescent="0.3">
      <c r="A505" s="374" t="s">
        <v>815</v>
      </c>
      <c r="B505" s="374" t="s">
        <v>563</v>
      </c>
      <c r="C505" s="379"/>
      <c r="D505" s="379"/>
      <c r="E505" s="379"/>
      <c r="F505" s="379"/>
      <c r="G505" s="379"/>
    </row>
    <row r="506" spans="1:7" x14ac:dyDescent="0.3">
      <c r="A506" s="374" t="s">
        <v>816</v>
      </c>
      <c r="B506" s="374" t="s">
        <v>595</v>
      </c>
      <c r="C506" s="379"/>
      <c r="D506" s="379"/>
      <c r="E506" s="379"/>
      <c r="F506" s="379"/>
      <c r="G506" s="379"/>
    </row>
    <row r="507" spans="1:7" x14ac:dyDescent="0.3">
      <c r="A507" s="374" t="s">
        <v>4839</v>
      </c>
      <c r="B507" s="374" t="s">
        <v>2745</v>
      </c>
      <c r="C507" s="379"/>
      <c r="D507" s="379"/>
      <c r="E507" s="379"/>
      <c r="F507" s="379"/>
      <c r="G507" s="379"/>
    </row>
    <row r="508" spans="1:7" x14ac:dyDescent="0.3">
      <c r="A508" s="374" t="s">
        <v>817</v>
      </c>
      <c r="B508" s="374" t="s">
        <v>682</v>
      </c>
      <c r="C508" s="379"/>
      <c r="D508" s="379"/>
      <c r="E508" s="379"/>
      <c r="F508" s="379"/>
      <c r="G508" s="379"/>
    </row>
    <row r="509" spans="1:7" x14ac:dyDescent="0.3">
      <c r="A509" s="374" t="s">
        <v>818</v>
      </c>
      <c r="B509" s="374" t="s">
        <v>761</v>
      </c>
      <c r="C509" s="379"/>
      <c r="D509" s="379"/>
      <c r="E509" s="379"/>
      <c r="F509" s="379"/>
      <c r="G509" s="379"/>
    </row>
    <row r="510" spans="1:7" x14ac:dyDescent="0.3">
      <c r="A510" s="374" t="s">
        <v>819</v>
      </c>
      <c r="B510" s="374" t="s">
        <v>765</v>
      </c>
      <c r="C510" s="379"/>
      <c r="D510" s="379"/>
      <c r="E510" s="379"/>
      <c r="F510" s="379"/>
      <c r="G510" s="379"/>
    </row>
    <row r="511" spans="1:7" x14ac:dyDescent="0.3">
      <c r="A511" s="374" t="s">
        <v>820</v>
      </c>
      <c r="B511" s="374" t="s">
        <v>258</v>
      </c>
      <c r="C511" s="379"/>
      <c r="D511" s="379"/>
      <c r="E511" s="379"/>
      <c r="F511" s="379"/>
      <c r="G511" s="379"/>
    </row>
    <row r="512" spans="1:7" x14ac:dyDescent="0.3">
      <c r="A512" s="374" t="s">
        <v>821</v>
      </c>
      <c r="B512" s="374" t="s">
        <v>685</v>
      </c>
      <c r="C512" s="379"/>
      <c r="D512" s="379"/>
      <c r="E512" s="379"/>
      <c r="F512" s="379"/>
      <c r="G512" s="379"/>
    </row>
    <row r="513" spans="1:7" x14ac:dyDescent="0.3">
      <c r="A513" s="374" t="s">
        <v>822</v>
      </c>
      <c r="B513" s="374" t="s">
        <v>183</v>
      </c>
      <c r="C513" s="379"/>
      <c r="D513" s="379"/>
      <c r="E513" s="379"/>
      <c r="F513" s="379"/>
      <c r="G513" s="379"/>
    </row>
    <row r="514" spans="1:7" x14ac:dyDescent="0.3">
      <c r="A514" s="374" t="s">
        <v>4840</v>
      </c>
      <c r="B514" s="374" t="s">
        <v>2770</v>
      </c>
      <c r="C514" s="379"/>
      <c r="D514" s="379"/>
      <c r="E514" s="379"/>
      <c r="F514" s="379"/>
      <c r="G514" s="379"/>
    </row>
    <row r="515" spans="1:7" x14ac:dyDescent="0.3">
      <c r="A515" s="374" t="s">
        <v>823</v>
      </c>
      <c r="B515" s="374" t="s">
        <v>824</v>
      </c>
      <c r="C515" s="379"/>
      <c r="D515" s="379"/>
      <c r="E515" s="379"/>
      <c r="F515" s="379"/>
      <c r="G515" s="379"/>
    </row>
    <row r="516" spans="1:7" x14ac:dyDescent="0.3">
      <c r="A516" s="374" t="s">
        <v>825</v>
      </c>
      <c r="B516" s="374" t="s">
        <v>600</v>
      </c>
      <c r="C516" s="379"/>
      <c r="D516" s="379"/>
      <c r="E516" s="379"/>
      <c r="F516" s="379"/>
      <c r="G516" s="379"/>
    </row>
    <row r="517" spans="1:7" x14ac:dyDescent="0.3">
      <c r="A517" s="374" t="s">
        <v>826</v>
      </c>
      <c r="B517" s="374" t="s">
        <v>262</v>
      </c>
      <c r="C517" s="379"/>
      <c r="D517" s="379"/>
      <c r="E517" s="379"/>
      <c r="F517" s="379"/>
      <c r="G517" s="379"/>
    </row>
    <row r="518" spans="1:7" x14ac:dyDescent="0.3">
      <c r="A518" s="374" t="s">
        <v>4841</v>
      </c>
      <c r="B518" s="374" t="s">
        <v>2785</v>
      </c>
      <c r="C518" s="379"/>
      <c r="D518" s="379"/>
      <c r="E518" s="379"/>
      <c r="F518" s="379"/>
      <c r="G518" s="379"/>
    </row>
    <row r="519" spans="1:7" x14ac:dyDescent="0.3">
      <c r="A519" s="374" t="s">
        <v>827</v>
      </c>
      <c r="B519" s="374" t="s">
        <v>697</v>
      </c>
      <c r="C519" s="379"/>
      <c r="D519" s="379"/>
      <c r="E519" s="379"/>
      <c r="F519" s="379"/>
      <c r="G519" s="379"/>
    </row>
    <row r="520" spans="1:7" x14ac:dyDescent="0.3">
      <c r="A520" s="374" t="s">
        <v>828</v>
      </c>
      <c r="B520" s="374" t="s">
        <v>55</v>
      </c>
      <c r="C520" s="379"/>
      <c r="D520" s="379"/>
      <c r="E520" s="379"/>
      <c r="F520" s="379"/>
      <c r="G520" s="379"/>
    </row>
    <row r="521" spans="1:7" x14ac:dyDescent="0.3">
      <c r="A521" s="374" t="s">
        <v>829</v>
      </c>
      <c r="B521" s="374" t="s">
        <v>830</v>
      </c>
      <c r="C521" s="379"/>
      <c r="D521" s="379"/>
      <c r="E521" s="379"/>
      <c r="F521" s="379"/>
      <c r="G521" s="379"/>
    </row>
    <row r="522" spans="1:7" x14ac:dyDescent="0.3">
      <c r="A522" s="374" t="s">
        <v>4842</v>
      </c>
      <c r="B522" s="374" t="s">
        <v>914</v>
      </c>
      <c r="C522" s="379"/>
      <c r="D522" s="379"/>
      <c r="E522" s="379"/>
      <c r="F522" s="379"/>
      <c r="G522" s="379"/>
    </row>
    <row r="523" spans="1:7" x14ac:dyDescent="0.3">
      <c r="A523" s="374" t="s">
        <v>831</v>
      </c>
      <c r="B523" s="374" t="s">
        <v>569</v>
      </c>
      <c r="C523" s="379"/>
      <c r="D523" s="379"/>
      <c r="E523" s="379"/>
      <c r="F523" s="379"/>
      <c r="G523" s="379"/>
    </row>
    <row r="524" spans="1:7" x14ac:dyDescent="0.3">
      <c r="A524" s="374" t="s">
        <v>832</v>
      </c>
      <c r="B524" s="374" t="s">
        <v>571</v>
      </c>
      <c r="C524" s="379"/>
      <c r="D524" s="379"/>
      <c r="E524" s="379"/>
      <c r="F524" s="379"/>
      <c r="G524" s="379"/>
    </row>
    <row r="525" spans="1:7" x14ac:dyDescent="0.3">
      <c r="A525" s="374" t="s">
        <v>833</v>
      </c>
      <c r="B525" s="374" t="s">
        <v>261</v>
      </c>
      <c r="C525" s="379"/>
      <c r="D525" s="379"/>
      <c r="E525" s="379"/>
      <c r="F525" s="379"/>
      <c r="G525" s="379"/>
    </row>
    <row r="526" spans="1:7" x14ac:dyDescent="0.3">
      <c r="A526" s="374" t="s">
        <v>834</v>
      </c>
      <c r="B526" s="374" t="s">
        <v>330</v>
      </c>
      <c r="C526" s="379"/>
      <c r="D526" s="379"/>
      <c r="E526" s="379"/>
      <c r="F526" s="379"/>
      <c r="G526" s="379"/>
    </row>
    <row r="527" spans="1:7" x14ac:dyDescent="0.3">
      <c r="A527" s="374" t="s">
        <v>835</v>
      </c>
      <c r="B527" s="374" t="s">
        <v>836</v>
      </c>
      <c r="C527" s="379"/>
      <c r="D527" s="379"/>
      <c r="E527" s="379"/>
      <c r="F527" s="379"/>
      <c r="G527" s="379"/>
    </row>
    <row r="528" spans="1:7" x14ac:dyDescent="0.3">
      <c r="A528" s="374" t="s">
        <v>837</v>
      </c>
      <c r="B528" s="374" t="s">
        <v>674</v>
      </c>
      <c r="C528" s="379"/>
      <c r="D528" s="379"/>
      <c r="E528" s="379"/>
      <c r="F528" s="379"/>
      <c r="G528" s="379"/>
    </row>
    <row r="529" spans="1:7" x14ac:dyDescent="0.3">
      <c r="A529" s="374" t="s">
        <v>838</v>
      </c>
      <c r="B529" s="374" t="s">
        <v>839</v>
      </c>
      <c r="C529" s="379"/>
      <c r="D529" s="379"/>
      <c r="E529" s="379"/>
      <c r="F529" s="379"/>
      <c r="G529" s="379"/>
    </row>
    <row r="530" spans="1:7" x14ac:dyDescent="0.3">
      <c r="A530" s="374" t="s">
        <v>840</v>
      </c>
      <c r="B530" s="374" t="s">
        <v>676</v>
      </c>
      <c r="C530" s="379"/>
      <c r="D530" s="379"/>
      <c r="E530" s="379"/>
      <c r="F530" s="379"/>
      <c r="G530" s="379"/>
    </row>
    <row r="531" spans="1:7" x14ac:dyDescent="0.3">
      <c r="A531" s="374" t="s">
        <v>841</v>
      </c>
      <c r="B531" s="374" t="s">
        <v>317</v>
      </c>
      <c r="C531" s="379"/>
      <c r="D531" s="379"/>
      <c r="E531" s="379"/>
      <c r="F531" s="379"/>
      <c r="G531" s="379"/>
    </row>
    <row r="532" spans="1:7" x14ac:dyDescent="0.3">
      <c r="A532" s="374" t="s">
        <v>842</v>
      </c>
      <c r="B532" s="374" t="s">
        <v>317</v>
      </c>
      <c r="C532" s="379"/>
      <c r="D532" s="379"/>
      <c r="E532" s="379"/>
      <c r="F532" s="379"/>
      <c r="G532" s="379"/>
    </row>
    <row r="533" spans="1:7" x14ac:dyDescent="0.3">
      <c r="A533" s="374" t="s">
        <v>4843</v>
      </c>
      <c r="B533" s="374" t="s">
        <v>1604</v>
      </c>
      <c r="C533" s="379"/>
      <c r="D533" s="379"/>
      <c r="E533" s="379"/>
      <c r="F533" s="379"/>
      <c r="G533" s="379"/>
    </row>
    <row r="534" spans="1:7" x14ac:dyDescent="0.3">
      <c r="A534" s="374" t="s">
        <v>4844</v>
      </c>
      <c r="B534" s="374" t="s">
        <v>920</v>
      </c>
      <c r="C534" s="379"/>
      <c r="D534" s="379"/>
      <c r="E534" s="379"/>
      <c r="F534" s="379"/>
      <c r="G534" s="379"/>
    </row>
    <row r="535" spans="1:7" x14ac:dyDescent="0.3">
      <c r="A535" s="374" t="s">
        <v>4845</v>
      </c>
      <c r="B535" s="374" t="s">
        <v>2802</v>
      </c>
      <c r="C535" s="379"/>
      <c r="D535" s="379"/>
      <c r="E535" s="379"/>
      <c r="F535" s="379"/>
      <c r="G535" s="379"/>
    </row>
    <row r="536" spans="1:7" x14ac:dyDescent="0.3">
      <c r="A536" s="374" t="s">
        <v>843</v>
      </c>
      <c r="B536" s="374" t="s">
        <v>573</v>
      </c>
      <c r="C536" s="379"/>
      <c r="D536" s="379"/>
      <c r="E536" s="379"/>
      <c r="F536" s="379"/>
      <c r="G536" s="379"/>
    </row>
    <row r="537" spans="1:7" x14ac:dyDescent="0.3">
      <c r="A537" s="374" t="s">
        <v>844</v>
      </c>
      <c r="B537" s="374" t="s">
        <v>575</v>
      </c>
      <c r="C537" s="379"/>
      <c r="D537" s="379"/>
      <c r="E537" s="379"/>
      <c r="F537" s="379"/>
      <c r="G537" s="379"/>
    </row>
    <row r="538" spans="1:7" x14ac:dyDescent="0.3">
      <c r="A538" s="374" t="s">
        <v>845</v>
      </c>
      <c r="B538" s="374" t="s">
        <v>789</v>
      </c>
      <c r="C538" s="379"/>
      <c r="D538" s="379"/>
      <c r="E538" s="379"/>
      <c r="F538" s="379"/>
      <c r="G538" s="379"/>
    </row>
    <row r="539" spans="1:7" x14ac:dyDescent="0.3">
      <c r="A539" s="374" t="s">
        <v>846</v>
      </c>
      <c r="B539" s="374" t="s">
        <v>501</v>
      </c>
      <c r="C539" s="379"/>
      <c r="D539" s="379"/>
      <c r="E539" s="379"/>
      <c r="F539" s="379"/>
      <c r="G539" s="379"/>
    </row>
    <row r="540" spans="1:7" x14ac:dyDescent="0.3">
      <c r="A540" s="374" t="s">
        <v>847</v>
      </c>
      <c r="B540" s="374" t="s">
        <v>848</v>
      </c>
      <c r="C540" s="379"/>
      <c r="D540" s="379"/>
      <c r="E540" s="379"/>
      <c r="F540" s="379"/>
      <c r="G540" s="379"/>
    </row>
    <row r="541" spans="1:7" x14ac:dyDescent="0.3">
      <c r="A541" s="374" t="s">
        <v>4846</v>
      </c>
      <c r="B541" s="374" t="s">
        <v>791</v>
      </c>
      <c r="C541" s="379"/>
      <c r="D541" s="379"/>
      <c r="E541" s="379"/>
      <c r="F541" s="379"/>
      <c r="G541" s="379"/>
    </row>
    <row r="542" spans="1:7" x14ac:dyDescent="0.3">
      <c r="A542" s="374" t="s">
        <v>4847</v>
      </c>
      <c r="B542" s="374" t="s">
        <v>2812</v>
      </c>
      <c r="C542" s="379"/>
      <c r="D542" s="379"/>
      <c r="E542" s="379"/>
      <c r="F542" s="379"/>
      <c r="G542" s="379"/>
    </row>
    <row r="543" spans="1:7" x14ac:dyDescent="0.3">
      <c r="A543" s="374" t="s">
        <v>849</v>
      </c>
      <c r="B543" s="374" t="s">
        <v>722</v>
      </c>
      <c r="C543" s="379"/>
      <c r="D543" s="379"/>
      <c r="E543" s="379"/>
      <c r="F543" s="379"/>
      <c r="G543" s="379"/>
    </row>
    <row r="544" spans="1:7" x14ac:dyDescent="0.3">
      <c r="A544" s="374" t="s">
        <v>4848</v>
      </c>
      <c r="B544" s="374" t="s">
        <v>794</v>
      </c>
      <c r="C544" s="379"/>
      <c r="D544" s="379"/>
      <c r="E544" s="379"/>
      <c r="F544" s="379"/>
      <c r="G544" s="379"/>
    </row>
    <row r="545" spans="1:7" x14ac:dyDescent="0.3">
      <c r="A545" s="374" t="s">
        <v>850</v>
      </c>
      <c r="B545" s="374" t="s">
        <v>851</v>
      </c>
      <c r="C545" s="379"/>
      <c r="D545" s="379"/>
      <c r="E545" s="379"/>
      <c r="F545" s="379"/>
      <c r="G545" s="379"/>
    </row>
    <row r="546" spans="1:7" x14ac:dyDescent="0.3">
      <c r="A546" s="374" t="s">
        <v>852</v>
      </c>
      <c r="B546" s="374" t="s">
        <v>853</v>
      </c>
      <c r="C546" s="379"/>
      <c r="D546" s="379"/>
      <c r="E546" s="379"/>
      <c r="F546" s="379"/>
      <c r="G546" s="379"/>
    </row>
    <row r="547" spans="1:7" x14ac:dyDescent="0.3">
      <c r="A547" s="374" t="s">
        <v>4849</v>
      </c>
      <c r="B547" s="374" t="s">
        <v>2818</v>
      </c>
      <c r="C547" s="380"/>
      <c r="D547" s="380"/>
      <c r="E547" s="380"/>
      <c r="F547" s="380"/>
      <c r="G547" s="380"/>
    </row>
    <row r="548" spans="1:7" x14ac:dyDescent="0.3">
      <c r="A548" s="374" t="s">
        <v>854</v>
      </c>
      <c r="B548" s="378"/>
      <c r="C548" s="379"/>
      <c r="D548" s="379"/>
      <c r="E548" s="379"/>
      <c r="F548" s="379"/>
      <c r="G548" s="379"/>
    </row>
    <row r="550" spans="1:7" x14ac:dyDescent="0.3">
      <c r="A550" s="374" t="s">
        <v>2509</v>
      </c>
      <c r="B550" s="378"/>
      <c r="C550" s="379"/>
      <c r="D550" s="379"/>
      <c r="E550" s="379"/>
      <c r="F550" s="379"/>
      <c r="G550" s="379"/>
    </row>
    <row r="551" spans="1:7" x14ac:dyDescent="0.3">
      <c r="A551" s="374" t="s">
        <v>855</v>
      </c>
      <c r="B551" s="374" t="s">
        <v>180</v>
      </c>
      <c r="C551" s="379"/>
      <c r="D551" s="379"/>
      <c r="E551" s="379"/>
      <c r="F551" s="379"/>
      <c r="G551" s="379"/>
    </row>
    <row r="552" spans="1:7" x14ac:dyDescent="0.3">
      <c r="A552" s="374" t="s">
        <v>856</v>
      </c>
      <c r="B552" s="374" t="s">
        <v>51</v>
      </c>
      <c r="C552" s="379"/>
      <c r="D552" s="379"/>
      <c r="E552" s="379"/>
      <c r="F552" s="379"/>
      <c r="G552" s="379"/>
    </row>
    <row r="553" spans="1:7" x14ac:dyDescent="0.3">
      <c r="A553" s="374" t="s">
        <v>4850</v>
      </c>
      <c r="B553" s="374" t="s">
        <v>181</v>
      </c>
      <c r="C553" s="379"/>
      <c r="D553" s="379"/>
      <c r="E553" s="379"/>
      <c r="F553" s="379"/>
      <c r="G553" s="379"/>
    </row>
    <row r="554" spans="1:7" x14ac:dyDescent="0.3">
      <c r="A554" s="374" t="s">
        <v>4851</v>
      </c>
      <c r="B554" s="374" t="s">
        <v>580</v>
      </c>
      <c r="C554" s="379"/>
      <c r="D554" s="379"/>
      <c r="E554" s="379"/>
      <c r="F554" s="379"/>
      <c r="G554" s="379"/>
    </row>
    <row r="555" spans="1:7" x14ac:dyDescent="0.3">
      <c r="A555" s="374" t="s">
        <v>4852</v>
      </c>
      <c r="B555" s="374" t="s">
        <v>2688</v>
      </c>
      <c r="C555" s="379"/>
      <c r="D555" s="379"/>
      <c r="E555" s="379"/>
      <c r="F555" s="379"/>
      <c r="G555" s="379"/>
    </row>
    <row r="556" spans="1:7" x14ac:dyDescent="0.3">
      <c r="A556" s="374" t="s">
        <v>4853</v>
      </c>
      <c r="B556" s="374" t="s">
        <v>2714</v>
      </c>
      <c r="C556" s="379"/>
      <c r="D556" s="379"/>
      <c r="E556" s="379"/>
      <c r="F556" s="379"/>
      <c r="G556" s="379"/>
    </row>
    <row r="557" spans="1:7" x14ac:dyDescent="0.3">
      <c r="A557" s="374" t="s">
        <v>4854</v>
      </c>
      <c r="B557" s="374" t="s">
        <v>2720</v>
      </c>
      <c r="C557" s="379"/>
      <c r="D557" s="379"/>
      <c r="E557" s="379"/>
      <c r="F557" s="379"/>
      <c r="G557" s="379"/>
    </row>
    <row r="558" spans="1:7" x14ac:dyDescent="0.3">
      <c r="A558" s="374" t="s">
        <v>857</v>
      </c>
      <c r="B558" s="374" t="s">
        <v>858</v>
      </c>
      <c r="C558" s="379"/>
      <c r="D558" s="379"/>
      <c r="E558" s="379"/>
      <c r="F558" s="379"/>
      <c r="G558" s="379"/>
    </row>
    <row r="559" spans="1:7" x14ac:dyDescent="0.3">
      <c r="A559" s="374" t="s">
        <v>4855</v>
      </c>
      <c r="B559" s="374" t="s">
        <v>2734</v>
      </c>
      <c r="C559" s="379"/>
      <c r="D559" s="379"/>
      <c r="E559" s="379"/>
      <c r="F559" s="379"/>
      <c r="G559" s="379"/>
    </row>
    <row r="560" spans="1:7" x14ac:dyDescent="0.3">
      <c r="A560" s="374" t="s">
        <v>4856</v>
      </c>
      <c r="B560" s="374" t="s">
        <v>582</v>
      </c>
      <c r="C560" s="379"/>
      <c r="D560" s="379"/>
      <c r="E560" s="379"/>
      <c r="F560" s="379"/>
      <c r="G560" s="379"/>
    </row>
    <row r="561" spans="1:7" x14ac:dyDescent="0.3">
      <c r="A561" s="374" t="s">
        <v>859</v>
      </c>
      <c r="B561" s="374" t="s">
        <v>259</v>
      </c>
      <c r="C561" s="379"/>
      <c r="D561" s="379"/>
      <c r="E561" s="379"/>
      <c r="F561" s="379"/>
      <c r="G561" s="379"/>
    </row>
    <row r="562" spans="1:7" x14ac:dyDescent="0.3">
      <c r="A562" s="374" t="s">
        <v>860</v>
      </c>
      <c r="B562" s="374" t="s">
        <v>53</v>
      </c>
      <c r="C562" s="379"/>
      <c r="D562" s="379"/>
      <c r="E562" s="379"/>
      <c r="F562" s="379"/>
      <c r="G562" s="379"/>
    </row>
    <row r="563" spans="1:7" x14ac:dyDescent="0.3">
      <c r="A563" s="374" t="s">
        <v>861</v>
      </c>
      <c r="B563" s="374" t="s">
        <v>628</v>
      </c>
      <c r="C563" s="379"/>
      <c r="D563" s="379"/>
      <c r="E563" s="379"/>
      <c r="F563" s="379"/>
      <c r="G563" s="379"/>
    </row>
    <row r="564" spans="1:7" x14ac:dyDescent="0.3">
      <c r="A564" s="374" t="s">
        <v>4857</v>
      </c>
      <c r="B564" s="374" t="s">
        <v>1639</v>
      </c>
      <c r="C564" s="379"/>
      <c r="D564" s="379"/>
      <c r="E564" s="379"/>
      <c r="F564" s="379"/>
      <c r="G564" s="379"/>
    </row>
    <row r="565" spans="1:7" x14ac:dyDescent="0.3">
      <c r="A565" s="374" t="s">
        <v>4858</v>
      </c>
      <c r="B565" s="374" t="s">
        <v>630</v>
      </c>
      <c r="C565" s="379"/>
      <c r="D565" s="379"/>
      <c r="E565" s="379"/>
      <c r="F565" s="379"/>
      <c r="G565" s="379"/>
    </row>
    <row r="566" spans="1:7" x14ac:dyDescent="0.3">
      <c r="A566" s="374" t="s">
        <v>862</v>
      </c>
      <c r="B566" s="374" t="s">
        <v>257</v>
      </c>
      <c r="C566" s="379"/>
      <c r="D566" s="379"/>
      <c r="E566" s="379"/>
      <c r="F566" s="379"/>
      <c r="G566" s="379"/>
    </row>
    <row r="567" spans="1:7" x14ac:dyDescent="0.3">
      <c r="A567" s="374" t="s">
        <v>4859</v>
      </c>
      <c r="B567" s="374" t="s">
        <v>2743</v>
      </c>
      <c r="C567" s="379"/>
      <c r="D567" s="379"/>
      <c r="E567" s="379"/>
      <c r="F567" s="379"/>
      <c r="G567" s="379"/>
    </row>
    <row r="568" spans="1:7" x14ac:dyDescent="0.3">
      <c r="A568" s="374" t="s">
        <v>863</v>
      </c>
      <c r="B568" s="374" t="s">
        <v>54</v>
      </c>
      <c r="C568" s="379"/>
      <c r="D568" s="379"/>
      <c r="E568" s="379"/>
      <c r="F568" s="379"/>
      <c r="G568" s="379"/>
    </row>
    <row r="569" spans="1:7" x14ac:dyDescent="0.3">
      <c r="A569" s="374" t="s">
        <v>864</v>
      </c>
      <c r="B569" s="374" t="s">
        <v>588</v>
      </c>
      <c r="C569" s="379"/>
      <c r="D569" s="379"/>
      <c r="E569" s="379"/>
      <c r="F569" s="379"/>
      <c r="G569" s="379"/>
    </row>
    <row r="570" spans="1:7" x14ac:dyDescent="0.3">
      <c r="A570" s="374" t="s">
        <v>865</v>
      </c>
      <c r="B570" s="374" t="s">
        <v>812</v>
      </c>
      <c r="C570" s="379"/>
      <c r="D570" s="379"/>
      <c r="E570" s="379"/>
      <c r="F570" s="379"/>
      <c r="G570" s="379"/>
    </row>
    <row r="571" spans="1:7" x14ac:dyDescent="0.3">
      <c r="A571" s="374" t="s">
        <v>866</v>
      </c>
      <c r="B571" s="374" t="s">
        <v>592</v>
      </c>
      <c r="C571" s="379"/>
      <c r="D571" s="379"/>
      <c r="E571" s="379"/>
      <c r="F571" s="379"/>
      <c r="G571" s="379"/>
    </row>
    <row r="572" spans="1:7" x14ac:dyDescent="0.3">
      <c r="A572" s="374" t="s">
        <v>4860</v>
      </c>
      <c r="B572" s="374" t="s">
        <v>637</v>
      </c>
      <c r="C572" s="379"/>
      <c r="D572" s="379"/>
      <c r="E572" s="379"/>
      <c r="F572" s="379"/>
      <c r="G572" s="379"/>
    </row>
    <row r="573" spans="1:7" x14ac:dyDescent="0.3">
      <c r="A573" s="374" t="s">
        <v>4861</v>
      </c>
      <c r="B573" s="374" t="s">
        <v>563</v>
      </c>
      <c r="C573" s="379"/>
      <c r="D573" s="379"/>
      <c r="E573" s="379"/>
      <c r="F573" s="379"/>
      <c r="G573" s="379"/>
    </row>
    <row r="574" spans="1:7" x14ac:dyDescent="0.3">
      <c r="A574" s="374" t="s">
        <v>867</v>
      </c>
      <c r="B574" s="374" t="s">
        <v>595</v>
      </c>
      <c r="C574" s="379"/>
      <c r="D574" s="379"/>
      <c r="E574" s="379"/>
      <c r="F574" s="379"/>
      <c r="G574" s="379"/>
    </row>
    <row r="575" spans="1:7" x14ac:dyDescent="0.3">
      <c r="A575" s="374" t="s">
        <v>4862</v>
      </c>
      <c r="B575" s="374" t="s">
        <v>2745</v>
      </c>
      <c r="C575" s="379"/>
      <c r="D575" s="379"/>
      <c r="E575" s="379"/>
      <c r="F575" s="379"/>
      <c r="G575" s="379"/>
    </row>
    <row r="576" spans="1:7" x14ac:dyDescent="0.3">
      <c r="A576" s="374" t="s">
        <v>4863</v>
      </c>
      <c r="B576" s="374" t="s">
        <v>761</v>
      </c>
      <c r="C576" s="379"/>
      <c r="D576" s="379"/>
      <c r="E576" s="379"/>
      <c r="F576" s="379"/>
      <c r="G576" s="379"/>
    </row>
    <row r="577" spans="1:7" x14ac:dyDescent="0.3">
      <c r="A577" s="374" t="s">
        <v>868</v>
      </c>
      <c r="B577" s="374" t="s">
        <v>258</v>
      </c>
      <c r="C577" s="379"/>
      <c r="D577" s="379"/>
      <c r="E577" s="379"/>
      <c r="F577" s="379"/>
      <c r="G577" s="379"/>
    </row>
    <row r="578" spans="1:7" x14ac:dyDescent="0.3">
      <c r="A578" s="374" t="s">
        <v>869</v>
      </c>
      <c r="B578" s="374" t="s">
        <v>183</v>
      </c>
      <c r="C578" s="379"/>
      <c r="D578" s="379"/>
      <c r="E578" s="379"/>
      <c r="F578" s="379"/>
      <c r="G578" s="379"/>
    </row>
    <row r="579" spans="1:7" x14ac:dyDescent="0.3">
      <c r="A579" s="374" t="s">
        <v>870</v>
      </c>
      <c r="B579" s="374" t="s">
        <v>871</v>
      </c>
      <c r="C579" s="379"/>
      <c r="D579" s="379"/>
      <c r="E579" s="379"/>
      <c r="F579" s="379"/>
      <c r="G579" s="379"/>
    </row>
    <row r="580" spans="1:7" x14ac:dyDescent="0.3">
      <c r="A580" s="374" t="s">
        <v>872</v>
      </c>
      <c r="B580" s="374" t="s">
        <v>873</v>
      </c>
      <c r="C580" s="379"/>
      <c r="D580" s="379"/>
      <c r="E580" s="379"/>
      <c r="F580" s="379"/>
      <c r="G580" s="379"/>
    </row>
    <row r="581" spans="1:7" x14ac:dyDescent="0.3">
      <c r="A581" s="374" t="s">
        <v>4864</v>
      </c>
      <c r="B581" s="374" t="s">
        <v>2762</v>
      </c>
      <c r="C581" s="379"/>
      <c r="D581" s="379"/>
      <c r="E581" s="379"/>
      <c r="F581" s="379"/>
      <c r="G581" s="379"/>
    </row>
    <row r="582" spans="1:7" x14ac:dyDescent="0.3">
      <c r="A582" s="374" t="s">
        <v>874</v>
      </c>
      <c r="B582" s="374" t="s">
        <v>875</v>
      </c>
      <c r="C582" s="379"/>
      <c r="D582" s="379"/>
      <c r="E582" s="379"/>
      <c r="F582" s="379"/>
      <c r="G582" s="379"/>
    </row>
    <row r="583" spans="1:7" x14ac:dyDescent="0.3">
      <c r="A583" s="374" t="s">
        <v>4865</v>
      </c>
      <c r="B583" s="374" t="s">
        <v>2775</v>
      </c>
      <c r="C583" s="379"/>
      <c r="D583" s="379"/>
      <c r="E583" s="379"/>
      <c r="F583" s="379"/>
      <c r="G583" s="379"/>
    </row>
    <row r="584" spans="1:7" x14ac:dyDescent="0.3">
      <c r="A584" s="374" t="s">
        <v>4866</v>
      </c>
      <c r="B584" s="374" t="s">
        <v>2777</v>
      </c>
      <c r="C584" s="379"/>
      <c r="D584" s="379"/>
      <c r="E584" s="379"/>
      <c r="F584" s="379"/>
      <c r="G584" s="379"/>
    </row>
    <row r="585" spans="1:7" x14ac:dyDescent="0.3">
      <c r="A585" s="374" t="s">
        <v>4867</v>
      </c>
      <c r="B585" s="374" t="s">
        <v>262</v>
      </c>
      <c r="C585" s="379"/>
      <c r="D585" s="379"/>
      <c r="E585" s="379"/>
      <c r="F585" s="379"/>
      <c r="G585" s="379"/>
    </row>
    <row r="586" spans="1:7" x14ac:dyDescent="0.3">
      <c r="A586" s="374" t="s">
        <v>4868</v>
      </c>
      <c r="B586" s="374" t="s">
        <v>55</v>
      </c>
      <c r="C586" s="379"/>
      <c r="D586" s="379"/>
      <c r="E586" s="379"/>
      <c r="F586" s="379"/>
      <c r="G586" s="379"/>
    </row>
    <row r="587" spans="1:7" x14ac:dyDescent="0.3">
      <c r="A587" s="374" t="s">
        <v>4869</v>
      </c>
      <c r="B587" s="374" t="s">
        <v>914</v>
      </c>
      <c r="C587" s="379"/>
      <c r="D587" s="379"/>
      <c r="E587" s="379"/>
      <c r="F587" s="379"/>
      <c r="G587" s="379"/>
    </row>
    <row r="588" spans="1:7" x14ac:dyDescent="0.3">
      <c r="A588" s="374" t="s">
        <v>876</v>
      </c>
      <c r="B588" s="374" t="s">
        <v>569</v>
      </c>
      <c r="C588" s="379"/>
      <c r="D588" s="379"/>
      <c r="E588" s="379"/>
      <c r="F588" s="379"/>
      <c r="G588" s="379"/>
    </row>
    <row r="589" spans="1:7" x14ac:dyDescent="0.3">
      <c r="A589" s="374" t="s">
        <v>877</v>
      </c>
      <c r="B589" s="374" t="s">
        <v>571</v>
      </c>
      <c r="C589" s="379"/>
      <c r="D589" s="379"/>
      <c r="E589" s="379"/>
      <c r="F589" s="379"/>
      <c r="G589" s="379"/>
    </row>
    <row r="590" spans="1:7" x14ac:dyDescent="0.3">
      <c r="A590" s="374" t="s">
        <v>878</v>
      </c>
      <c r="B590" s="374" t="s">
        <v>573</v>
      </c>
      <c r="C590" s="379"/>
      <c r="D590" s="379"/>
      <c r="E590" s="379"/>
      <c r="F590" s="379"/>
      <c r="G590" s="379"/>
    </row>
    <row r="591" spans="1:7" x14ac:dyDescent="0.3">
      <c r="A591" s="374" t="s">
        <v>879</v>
      </c>
      <c r="B591" s="374" t="s">
        <v>575</v>
      </c>
      <c r="C591" s="379"/>
      <c r="D591" s="379"/>
      <c r="E591" s="379"/>
      <c r="F591" s="379"/>
      <c r="G591" s="379"/>
    </row>
    <row r="592" spans="1:7" x14ac:dyDescent="0.3">
      <c r="A592" s="374" t="s">
        <v>4870</v>
      </c>
      <c r="B592" s="374" t="s">
        <v>722</v>
      </c>
      <c r="C592" s="379"/>
      <c r="D592" s="379"/>
      <c r="E592" s="379"/>
      <c r="F592" s="379"/>
      <c r="G592" s="379"/>
    </row>
    <row r="593" spans="1:7" x14ac:dyDescent="0.3">
      <c r="A593" s="374" t="s">
        <v>4871</v>
      </c>
      <c r="B593" s="374" t="s">
        <v>646</v>
      </c>
      <c r="C593" s="380"/>
      <c r="D593" s="380"/>
      <c r="E593" s="380"/>
      <c r="F593" s="380"/>
      <c r="G593" s="380"/>
    </row>
    <row r="594" spans="1:7" x14ac:dyDescent="0.3">
      <c r="A594" s="374" t="s">
        <v>2510</v>
      </c>
      <c r="B594" s="378"/>
      <c r="C594" s="379"/>
      <c r="D594" s="379"/>
      <c r="E594" s="379"/>
      <c r="F594" s="379"/>
      <c r="G594" s="379"/>
    </row>
    <row r="596" spans="1:7" x14ac:dyDescent="0.3">
      <c r="A596" s="374" t="s">
        <v>2511</v>
      </c>
      <c r="B596" s="378"/>
      <c r="C596" s="379"/>
      <c r="D596" s="379"/>
      <c r="E596" s="379"/>
      <c r="F596" s="379"/>
      <c r="G596" s="379"/>
    </row>
    <row r="597" spans="1:7" x14ac:dyDescent="0.3">
      <c r="A597" s="374" t="s">
        <v>880</v>
      </c>
      <c r="B597" s="374" t="s">
        <v>881</v>
      </c>
      <c r="C597" s="379"/>
      <c r="D597" s="379"/>
      <c r="E597" s="379"/>
      <c r="F597" s="379"/>
      <c r="G597" s="379"/>
    </row>
    <row r="598" spans="1:7" x14ac:dyDescent="0.3">
      <c r="A598" s="374" t="s">
        <v>882</v>
      </c>
      <c r="B598" s="374" t="s">
        <v>259</v>
      </c>
      <c r="C598" s="379"/>
      <c r="D598" s="379"/>
      <c r="E598" s="379"/>
      <c r="F598" s="379"/>
      <c r="G598" s="379"/>
    </row>
    <row r="599" spans="1:7" x14ac:dyDescent="0.3">
      <c r="A599" s="374" t="s">
        <v>4872</v>
      </c>
      <c r="B599" s="374" t="s">
        <v>53</v>
      </c>
      <c r="C599" s="379"/>
      <c r="D599" s="379"/>
      <c r="E599" s="379"/>
      <c r="F599" s="379"/>
      <c r="G599" s="379"/>
    </row>
    <row r="600" spans="1:7" x14ac:dyDescent="0.3">
      <c r="A600" s="374" t="s">
        <v>883</v>
      </c>
      <c r="B600" s="374" t="s">
        <v>183</v>
      </c>
      <c r="C600" s="379"/>
      <c r="D600" s="379"/>
      <c r="E600" s="379"/>
      <c r="F600" s="379"/>
      <c r="G600" s="379"/>
    </row>
    <row r="601" spans="1:7" x14ac:dyDescent="0.3">
      <c r="A601" s="374" t="s">
        <v>4873</v>
      </c>
      <c r="B601" s="374" t="s">
        <v>2764</v>
      </c>
      <c r="C601" s="379"/>
      <c r="D601" s="379"/>
      <c r="E601" s="379"/>
      <c r="F601" s="379"/>
      <c r="G601" s="379"/>
    </row>
    <row r="602" spans="1:7" x14ac:dyDescent="0.3">
      <c r="A602" s="374" t="s">
        <v>884</v>
      </c>
      <c r="B602" s="374" t="s">
        <v>567</v>
      </c>
      <c r="C602" s="379"/>
      <c r="D602" s="379"/>
      <c r="E602" s="379"/>
      <c r="F602" s="379"/>
      <c r="G602" s="379"/>
    </row>
    <row r="603" spans="1:7" x14ac:dyDescent="0.3">
      <c r="A603" s="374" t="s">
        <v>4874</v>
      </c>
      <c r="B603" s="374" t="s">
        <v>1316</v>
      </c>
      <c r="C603" s="379"/>
      <c r="D603" s="379"/>
      <c r="E603" s="379"/>
      <c r="F603" s="379"/>
      <c r="G603" s="379"/>
    </row>
    <row r="604" spans="1:7" x14ac:dyDescent="0.3">
      <c r="A604" s="374" t="s">
        <v>4875</v>
      </c>
      <c r="B604" s="374" t="s">
        <v>690</v>
      </c>
      <c r="C604" s="379"/>
      <c r="D604" s="379"/>
      <c r="E604" s="379"/>
      <c r="F604" s="379"/>
      <c r="G604" s="379"/>
    </row>
    <row r="605" spans="1:7" x14ac:dyDescent="0.3">
      <c r="A605" s="374" t="s">
        <v>4876</v>
      </c>
      <c r="B605" s="374" t="s">
        <v>575</v>
      </c>
      <c r="C605" s="380"/>
      <c r="D605" s="380"/>
      <c r="E605" s="380"/>
      <c r="F605" s="380"/>
      <c r="G605" s="380"/>
    </row>
    <row r="606" spans="1:7" x14ac:dyDescent="0.3">
      <c r="A606" s="374" t="s">
        <v>2512</v>
      </c>
      <c r="B606" s="378"/>
      <c r="C606" s="379"/>
      <c r="D606" s="379"/>
      <c r="E606" s="379"/>
      <c r="F606" s="379"/>
      <c r="G606" s="379"/>
    </row>
    <row r="608" spans="1:7" x14ac:dyDescent="0.3">
      <c r="A608" s="374" t="s">
        <v>2513</v>
      </c>
      <c r="B608" s="378"/>
      <c r="C608" s="379"/>
      <c r="D608" s="379"/>
      <c r="E608" s="379"/>
      <c r="F608" s="379"/>
      <c r="G608" s="379"/>
    </row>
    <row r="609" spans="1:7" x14ac:dyDescent="0.3">
      <c r="A609" s="374" t="s">
        <v>885</v>
      </c>
      <c r="B609" s="374" t="s">
        <v>886</v>
      </c>
      <c r="C609" s="379"/>
      <c r="D609" s="379"/>
      <c r="E609" s="379"/>
      <c r="F609" s="379"/>
      <c r="G609" s="379"/>
    </row>
    <row r="610" spans="1:7" x14ac:dyDescent="0.3">
      <c r="A610" s="374" t="s">
        <v>887</v>
      </c>
      <c r="B610" s="374" t="s">
        <v>259</v>
      </c>
      <c r="C610" s="379"/>
      <c r="D610" s="379"/>
      <c r="E610" s="379"/>
      <c r="F610" s="379"/>
      <c r="G610" s="379"/>
    </row>
    <row r="611" spans="1:7" x14ac:dyDescent="0.3">
      <c r="A611" s="374" t="s">
        <v>4877</v>
      </c>
      <c r="B611" s="374" t="s">
        <v>53</v>
      </c>
      <c r="C611" s="379"/>
      <c r="D611" s="379"/>
      <c r="E611" s="379"/>
      <c r="F611" s="379"/>
      <c r="G611" s="379"/>
    </row>
    <row r="612" spans="1:7" x14ac:dyDescent="0.3">
      <c r="A612" s="374" t="s">
        <v>4878</v>
      </c>
      <c r="B612" s="374" t="s">
        <v>183</v>
      </c>
      <c r="C612" s="379"/>
      <c r="D612" s="379"/>
      <c r="E612" s="379"/>
      <c r="F612" s="379"/>
      <c r="G612" s="379"/>
    </row>
    <row r="613" spans="1:7" x14ac:dyDescent="0.3">
      <c r="A613" s="374" t="s">
        <v>4879</v>
      </c>
      <c r="B613" s="374" t="s">
        <v>575</v>
      </c>
      <c r="C613" s="380"/>
      <c r="D613" s="380"/>
      <c r="E613" s="380"/>
      <c r="F613" s="380"/>
      <c r="G613" s="380"/>
    </row>
    <row r="614" spans="1:7" x14ac:dyDescent="0.3">
      <c r="A614" s="374" t="s">
        <v>2514</v>
      </c>
      <c r="B614" s="378"/>
      <c r="C614" s="379"/>
      <c r="D614" s="379"/>
      <c r="E614" s="379"/>
      <c r="F614" s="379"/>
      <c r="G614" s="379"/>
    </row>
    <row r="616" spans="1:7" x14ac:dyDescent="0.3">
      <c r="A616" s="374" t="s">
        <v>2515</v>
      </c>
      <c r="B616" s="378"/>
      <c r="C616" s="379"/>
      <c r="D616" s="379"/>
      <c r="E616" s="379"/>
      <c r="F616" s="379"/>
      <c r="G616" s="379"/>
    </row>
    <row r="617" spans="1:7" x14ac:dyDescent="0.3">
      <c r="A617" s="374" t="s">
        <v>888</v>
      </c>
      <c r="B617" s="374" t="s">
        <v>575</v>
      </c>
      <c r="C617" s="380"/>
      <c r="D617" s="380"/>
      <c r="E617" s="380"/>
      <c r="F617" s="380"/>
      <c r="G617" s="380"/>
    </row>
    <row r="618" spans="1:7" x14ac:dyDescent="0.3">
      <c r="A618" s="374" t="s">
        <v>2516</v>
      </c>
      <c r="B618" s="378"/>
      <c r="C618" s="379"/>
      <c r="D618" s="379"/>
      <c r="E618" s="379"/>
      <c r="F618" s="379"/>
      <c r="G618" s="379"/>
    </row>
    <row r="620" spans="1:7" x14ac:dyDescent="0.3">
      <c r="A620" s="374" t="s">
        <v>355</v>
      </c>
      <c r="B620" s="378"/>
      <c r="C620" s="379"/>
      <c r="D620" s="379"/>
      <c r="E620" s="379"/>
      <c r="F620" s="379"/>
      <c r="G620" s="379"/>
    </row>
    <row r="621" spans="1:7" x14ac:dyDescent="0.3">
      <c r="A621" s="374" t="s">
        <v>889</v>
      </c>
      <c r="B621" s="374" t="s">
        <v>180</v>
      </c>
      <c r="C621" s="379"/>
      <c r="D621" s="379"/>
      <c r="E621" s="379"/>
      <c r="F621" s="379"/>
      <c r="G621" s="379"/>
    </row>
    <row r="622" spans="1:7" x14ac:dyDescent="0.3">
      <c r="A622" s="374" t="s">
        <v>890</v>
      </c>
      <c r="B622" s="374" t="s">
        <v>51</v>
      </c>
      <c r="C622" s="379"/>
      <c r="D622" s="379"/>
      <c r="E622" s="379"/>
      <c r="F622" s="379"/>
      <c r="G622" s="379"/>
    </row>
    <row r="623" spans="1:7" x14ac:dyDescent="0.3">
      <c r="A623" s="374" t="s">
        <v>891</v>
      </c>
      <c r="B623" s="374" t="s">
        <v>181</v>
      </c>
      <c r="C623" s="379"/>
      <c r="D623" s="379"/>
      <c r="E623" s="379"/>
      <c r="F623" s="379"/>
      <c r="G623" s="379"/>
    </row>
    <row r="624" spans="1:7" x14ac:dyDescent="0.3">
      <c r="A624" s="374" t="s">
        <v>892</v>
      </c>
      <c r="B624" s="374" t="s">
        <v>580</v>
      </c>
      <c r="C624" s="379"/>
      <c r="D624" s="379"/>
      <c r="E624" s="379"/>
      <c r="F624" s="379"/>
      <c r="G624" s="379"/>
    </row>
    <row r="625" spans="1:7" x14ac:dyDescent="0.3">
      <c r="A625" s="374" t="s">
        <v>4880</v>
      </c>
      <c r="B625" s="374" t="s">
        <v>2690</v>
      </c>
      <c r="C625" s="379"/>
      <c r="D625" s="379"/>
      <c r="E625" s="379"/>
      <c r="F625" s="379"/>
      <c r="G625" s="379"/>
    </row>
    <row r="626" spans="1:7" x14ac:dyDescent="0.3">
      <c r="A626" s="374" t="s">
        <v>4881</v>
      </c>
      <c r="B626" s="374" t="s">
        <v>2692</v>
      </c>
      <c r="C626" s="379"/>
      <c r="D626" s="379"/>
      <c r="E626" s="379"/>
      <c r="F626" s="379"/>
      <c r="G626" s="379"/>
    </row>
    <row r="627" spans="1:7" x14ac:dyDescent="0.3">
      <c r="A627" s="374" t="s">
        <v>4882</v>
      </c>
      <c r="B627" s="374" t="s">
        <v>2724</v>
      </c>
      <c r="C627" s="379"/>
      <c r="D627" s="379"/>
      <c r="E627" s="379"/>
      <c r="F627" s="379"/>
      <c r="G627" s="379"/>
    </row>
    <row r="628" spans="1:7" x14ac:dyDescent="0.3">
      <c r="A628" s="374" t="s">
        <v>893</v>
      </c>
      <c r="B628" s="374" t="s">
        <v>582</v>
      </c>
      <c r="C628" s="379"/>
      <c r="D628" s="379"/>
      <c r="E628" s="379"/>
      <c r="F628" s="379"/>
      <c r="G628" s="379"/>
    </row>
    <row r="629" spans="1:7" x14ac:dyDescent="0.3">
      <c r="A629" s="374" t="s">
        <v>894</v>
      </c>
      <c r="B629" s="374" t="s">
        <v>259</v>
      </c>
      <c r="C629" s="379"/>
      <c r="D629" s="379"/>
      <c r="E629" s="379"/>
      <c r="F629" s="379"/>
      <c r="G629" s="379"/>
    </row>
    <row r="630" spans="1:7" x14ac:dyDescent="0.3">
      <c r="A630" s="374" t="s">
        <v>895</v>
      </c>
      <c r="B630" s="374" t="s">
        <v>53</v>
      </c>
      <c r="C630" s="379"/>
      <c r="D630" s="379"/>
      <c r="E630" s="379"/>
      <c r="F630" s="379"/>
      <c r="G630" s="379"/>
    </row>
    <row r="631" spans="1:7" x14ac:dyDescent="0.3">
      <c r="A631" s="374" t="s">
        <v>896</v>
      </c>
      <c r="B631" s="374" t="s">
        <v>628</v>
      </c>
      <c r="C631" s="379"/>
      <c r="D631" s="379"/>
      <c r="E631" s="379"/>
      <c r="F631" s="379"/>
      <c r="G631" s="379"/>
    </row>
    <row r="632" spans="1:7" x14ac:dyDescent="0.3">
      <c r="A632" s="374" t="s">
        <v>4883</v>
      </c>
      <c r="B632" s="374" t="s">
        <v>1639</v>
      </c>
      <c r="C632" s="379"/>
      <c r="D632" s="379"/>
      <c r="E632" s="379"/>
      <c r="F632" s="379"/>
      <c r="G632" s="379"/>
    </row>
    <row r="633" spans="1:7" x14ac:dyDescent="0.3">
      <c r="A633" s="374" t="s">
        <v>897</v>
      </c>
      <c r="B633" s="374" t="s">
        <v>630</v>
      </c>
      <c r="C633" s="379"/>
      <c r="D633" s="379"/>
      <c r="E633" s="379"/>
      <c r="F633" s="379"/>
      <c r="G633" s="379"/>
    </row>
    <row r="634" spans="1:7" x14ac:dyDescent="0.3">
      <c r="A634" s="374" t="s">
        <v>898</v>
      </c>
      <c r="B634" s="374" t="s">
        <v>257</v>
      </c>
      <c r="C634" s="379"/>
      <c r="D634" s="379"/>
      <c r="E634" s="379"/>
      <c r="F634" s="379"/>
      <c r="G634" s="379"/>
    </row>
    <row r="635" spans="1:7" x14ac:dyDescent="0.3">
      <c r="A635" s="374" t="s">
        <v>4884</v>
      </c>
      <c r="B635" s="374" t="s">
        <v>2743</v>
      </c>
      <c r="C635" s="379"/>
      <c r="D635" s="379"/>
      <c r="E635" s="379"/>
      <c r="F635" s="379"/>
      <c r="G635" s="379"/>
    </row>
    <row r="636" spans="1:7" x14ac:dyDescent="0.3">
      <c r="A636" s="374" t="s">
        <v>899</v>
      </c>
      <c r="B636" s="374" t="s">
        <v>54</v>
      </c>
      <c r="C636" s="379"/>
      <c r="D636" s="379"/>
      <c r="E636" s="379"/>
      <c r="F636" s="379"/>
      <c r="G636" s="379"/>
    </row>
    <row r="637" spans="1:7" x14ac:dyDescent="0.3">
      <c r="A637" s="374" t="s">
        <v>900</v>
      </c>
      <c r="B637" s="374" t="s">
        <v>588</v>
      </c>
      <c r="C637" s="379"/>
      <c r="D637" s="379"/>
      <c r="E637" s="379"/>
      <c r="F637" s="379"/>
      <c r="G637" s="379"/>
    </row>
    <row r="638" spans="1:7" x14ac:dyDescent="0.3">
      <c r="A638" s="374" t="s">
        <v>901</v>
      </c>
      <c r="B638" s="374" t="s">
        <v>590</v>
      </c>
      <c r="C638" s="379"/>
      <c r="D638" s="379"/>
      <c r="E638" s="379"/>
      <c r="F638" s="379"/>
      <c r="G638" s="379"/>
    </row>
    <row r="639" spans="1:7" x14ac:dyDescent="0.3">
      <c r="A639" s="374" t="s">
        <v>902</v>
      </c>
      <c r="B639" s="374" t="s">
        <v>592</v>
      </c>
      <c r="C639" s="379"/>
      <c r="D639" s="379"/>
      <c r="E639" s="379"/>
      <c r="F639" s="379"/>
      <c r="G639" s="379"/>
    </row>
    <row r="640" spans="1:7" x14ac:dyDescent="0.3">
      <c r="A640" s="374" t="s">
        <v>4885</v>
      </c>
      <c r="B640" s="374" t="s">
        <v>637</v>
      </c>
      <c r="C640" s="379"/>
      <c r="D640" s="379"/>
      <c r="E640" s="379"/>
      <c r="F640" s="379"/>
      <c r="G640" s="379"/>
    </row>
    <row r="641" spans="1:7" x14ac:dyDescent="0.3">
      <c r="A641" s="374" t="s">
        <v>903</v>
      </c>
      <c r="B641" s="374" t="s">
        <v>563</v>
      </c>
      <c r="C641" s="379"/>
      <c r="D641" s="379"/>
      <c r="E641" s="379"/>
      <c r="F641" s="379"/>
      <c r="G641" s="379"/>
    </row>
    <row r="642" spans="1:7" x14ac:dyDescent="0.3">
      <c r="A642" s="374" t="s">
        <v>904</v>
      </c>
      <c r="B642" s="374" t="s">
        <v>595</v>
      </c>
      <c r="C642" s="379"/>
      <c r="D642" s="379"/>
      <c r="E642" s="379"/>
      <c r="F642" s="379"/>
      <c r="G642" s="379"/>
    </row>
    <row r="643" spans="1:7" x14ac:dyDescent="0.3">
      <c r="A643" s="374" t="s">
        <v>4886</v>
      </c>
      <c r="B643" s="374" t="s">
        <v>2745</v>
      </c>
      <c r="C643" s="379"/>
      <c r="D643" s="379"/>
      <c r="E643" s="379"/>
      <c r="F643" s="379"/>
      <c r="G643" s="379"/>
    </row>
    <row r="644" spans="1:7" x14ac:dyDescent="0.3">
      <c r="A644" s="374" t="s">
        <v>4887</v>
      </c>
      <c r="B644" s="374" t="s">
        <v>616</v>
      </c>
      <c r="C644" s="379"/>
      <c r="D644" s="379"/>
      <c r="E644" s="379"/>
      <c r="F644" s="379"/>
      <c r="G644" s="379"/>
    </row>
    <row r="645" spans="1:7" x14ac:dyDescent="0.3">
      <c r="A645" s="374" t="s">
        <v>4888</v>
      </c>
      <c r="B645" s="374" t="s">
        <v>682</v>
      </c>
      <c r="C645" s="379"/>
      <c r="D645" s="379"/>
      <c r="E645" s="379"/>
      <c r="F645" s="379"/>
      <c r="G645" s="379"/>
    </row>
    <row r="646" spans="1:7" x14ac:dyDescent="0.3">
      <c r="A646" s="374" t="s">
        <v>4889</v>
      </c>
      <c r="B646" s="374" t="s">
        <v>2751</v>
      </c>
      <c r="C646" s="379"/>
      <c r="D646" s="379"/>
      <c r="E646" s="379"/>
      <c r="F646" s="379"/>
      <c r="G646" s="379"/>
    </row>
    <row r="647" spans="1:7" x14ac:dyDescent="0.3">
      <c r="A647" s="374" t="s">
        <v>905</v>
      </c>
      <c r="B647" s="374" t="s">
        <v>761</v>
      </c>
      <c r="C647" s="379"/>
      <c r="D647" s="379"/>
      <c r="E647" s="379"/>
      <c r="F647" s="379"/>
      <c r="G647" s="379"/>
    </row>
    <row r="648" spans="1:7" x14ac:dyDescent="0.3">
      <c r="A648" s="374" t="s">
        <v>906</v>
      </c>
      <c r="B648" s="374" t="s">
        <v>907</v>
      </c>
      <c r="C648" s="379"/>
      <c r="D648" s="379"/>
      <c r="E648" s="379"/>
      <c r="F648" s="379"/>
      <c r="G648" s="379"/>
    </row>
    <row r="649" spans="1:7" x14ac:dyDescent="0.3">
      <c r="A649" s="374" t="s">
        <v>908</v>
      </c>
      <c r="B649" s="374" t="s">
        <v>258</v>
      </c>
      <c r="C649" s="379"/>
      <c r="D649" s="379"/>
      <c r="E649" s="379"/>
      <c r="F649" s="379"/>
      <c r="G649" s="379"/>
    </row>
    <row r="650" spans="1:7" x14ac:dyDescent="0.3">
      <c r="A650" s="374" t="s">
        <v>909</v>
      </c>
      <c r="B650" s="374" t="s">
        <v>183</v>
      </c>
      <c r="C650" s="379"/>
      <c r="D650" s="379"/>
      <c r="E650" s="379"/>
      <c r="F650" s="379"/>
      <c r="G650" s="379"/>
    </row>
    <row r="651" spans="1:7" x14ac:dyDescent="0.3">
      <c r="A651" s="374" t="s">
        <v>4890</v>
      </c>
      <c r="B651" s="374" t="s">
        <v>692</v>
      </c>
      <c r="C651" s="379"/>
      <c r="D651" s="379"/>
      <c r="E651" s="379"/>
      <c r="F651" s="379"/>
      <c r="G651" s="379"/>
    </row>
    <row r="652" spans="1:7" x14ac:dyDescent="0.3">
      <c r="A652" s="374" t="s">
        <v>910</v>
      </c>
      <c r="B652" s="374" t="s">
        <v>262</v>
      </c>
      <c r="C652" s="379"/>
      <c r="D652" s="379"/>
      <c r="E652" s="379"/>
      <c r="F652" s="379"/>
      <c r="G652" s="379"/>
    </row>
    <row r="653" spans="1:7" x14ac:dyDescent="0.3">
      <c r="A653" s="374" t="s">
        <v>911</v>
      </c>
      <c r="B653" s="374" t="s">
        <v>697</v>
      </c>
      <c r="C653" s="379"/>
      <c r="D653" s="379"/>
      <c r="E653" s="379"/>
      <c r="F653" s="379"/>
      <c r="G653" s="379"/>
    </row>
    <row r="654" spans="1:7" x14ac:dyDescent="0.3">
      <c r="A654" s="374" t="s">
        <v>912</v>
      </c>
      <c r="B654" s="374" t="s">
        <v>55</v>
      </c>
      <c r="C654" s="379"/>
      <c r="D654" s="379"/>
      <c r="E654" s="379"/>
      <c r="F654" s="379"/>
      <c r="G654" s="379"/>
    </row>
    <row r="655" spans="1:7" x14ac:dyDescent="0.3">
      <c r="A655" s="374" t="s">
        <v>913</v>
      </c>
      <c r="B655" s="374" t="s">
        <v>914</v>
      </c>
      <c r="C655" s="379"/>
      <c r="D655" s="379"/>
      <c r="E655" s="379"/>
      <c r="F655" s="379"/>
      <c r="G655" s="379"/>
    </row>
    <row r="656" spans="1:7" x14ac:dyDescent="0.3">
      <c r="A656" s="374" t="s">
        <v>915</v>
      </c>
      <c r="B656" s="374" t="s">
        <v>569</v>
      </c>
      <c r="C656" s="379"/>
      <c r="D656" s="379"/>
      <c r="E656" s="379"/>
      <c r="F656" s="379"/>
      <c r="G656" s="379"/>
    </row>
    <row r="657" spans="1:7" x14ac:dyDescent="0.3">
      <c r="A657" s="374" t="s">
        <v>4891</v>
      </c>
      <c r="B657" s="374" t="s">
        <v>571</v>
      </c>
      <c r="C657" s="379"/>
      <c r="D657" s="379"/>
      <c r="E657" s="379"/>
      <c r="F657" s="379"/>
      <c r="G657" s="379"/>
    </row>
    <row r="658" spans="1:7" x14ac:dyDescent="0.3">
      <c r="A658" s="374" t="s">
        <v>916</v>
      </c>
      <c r="B658" s="374" t="s">
        <v>330</v>
      </c>
      <c r="C658" s="379"/>
      <c r="D658" s="379"/>
      <c r="E658" s="379"/>
      <c r="F658" s="379"/>
      <c r="G658" s="379"/>
    </row>
    <row r="659" spans="1:7" x14ac:dyDescent="0.3">
      <c r="A659" s="374" t="s">
        <v>4892</v>
      </c>
      <c r="B659" s="374" t="s">
        <v>836</v>
      </c>
      <c r="C659" s="379"/>
      <c r="D659" s="379"/>
      <c r="E659" s="379"/>
      <c r="F659" s="379"/>
      <c r="G659" s="379"/>
    </row>
    <row r="660" spans="1:7" x14ac:dyDescent="0.3">
      <c r="A660" s="374" t="s">
        <v>4893</v>
      </c>
      <c r="B660" s="374" t="s">
        <v>2797</v>
      </c>
      <c r="C660" s="379"/>
      <c r="D660" s="379"/>
      <c r="E660" s="379"/>
      <c r="F660" s="379"/>
      <c r="G660" s="379"/>
    </row>
    <row r="661" spans="1:7" x14ac:dyDescent="0.3">
      <c r="A661" s="374" t="s">
        <v>917</v>
      </c>
      <c r="B661" s="374" t="s">
        <v>918</v>
      </c>
      <c r="C661" s="379"/>
      <c r="D661" s="379"/>
      <c r="E661" s="379"/>
      <c r="F661" s="379"/>
      <c r="G661" s="379"/>
    </row>
    <row r="662" spans="1:7" x14ac:dyDescent="0.3">
      <c r="A662" s="374" t="s">
        <v>4894</v>
      </c>
      <c r="B662" s="374" t="s">
        <v>317</v>
      </c>
      <c r="C662" s="379"/>
      <c r="D662" s="379"/>
      <c r="E662" s="379"/>
      <c r="F662" s="379"/>
      <c r="G662" s="379"/>
    </row>
    <row r="663" spans="1:7" x14ac:dyDescent="0.3">
      <c r="A663" s="374" t="s">
        <v>919</v>
      </c>
      <c r="B663" s="374" t="s">
        <v>920</v>
      </c>
      <c r="C663" s="379"/>
      <c r="D663" s="379"/>
      <c r="E663" s="379"/>
      <c r="F663" s="379"/>
      <c r="G663" s="379"/>
    </row>
    <row r="664" spans="1:7" x14ac:dyDescent="0.3">
      <c r="A664" s="374" t="s">
        <v>921</v>
      </c>
      <c r="B664" s="374" t="s">
        <v>573</v>
      </c>
      <c r="C664" s="379"/>
      <c r="D664" s="379"/>
      <c r="E664" s="379"/>
      <c r="F664" s="379"/>
      <c r="G664" s="379"/>
    </row>
    <row r="665" spans="1:7" x14ac:dyDescent="0.3">
      <c r="A665" s="374" t="s">
        <v>922</v>
      </c>
      <c r="B665" s="374" t="s">
        <v>575</v>
      </c>
      <c r="C665" s="379"/>
      <c r="D665" s="379"/>
      <c r="E665" s="379"/>
      <c r="F665" s="379"/>
      <c r="G665" s="379"/>
    </row>
    <row r="666" spans="1:7" x14ac:dyDescent="0.3">
      <c r="A666" s="374" t="s">
        <v>4895</v>
      </c>
      <c r="B666" s="374" t="s">
        <v>2805</v>
      </c>
      <c r="C666" s="379"/>
      <c r="D666" s="379"/>
      <c r="E666" s="379"/>
      <c r="F666" s="379"/>
      <c r="G666" s="379"/>
    </row>
    <row r="667" spans="1:7" x14ac:dyDescent="0.3">
      <c r="A667" s="374" t="s">
        <v>923</v>
      </c>
      <c r="B667" s="374" t="s">
        <v>722</v>
      </c>
      <c r="C667" s="379"/>
      <c r="D667" s="379"/>
      <c r="E667" s="379"/>
      <c r="F667" s="379"/>
      <c r="G667" s="379"/>
    </row>
    <row r="668" spans="1:7" x14ac:dyDescent="0.3">
      <c r="A668" s="374" t="s">
        <v>4896</v>
      </c>
      <c r="B668" s="374" t="s">
        <v>794</v>
      </c>
      <c r="C668" s="379"/>
      <c r="D668" s="379"/>
      <c r="E668" s="379"/>
      <c r="F668" s="379"/>
      <c r="G668" s="379"/>
    </row>
    <row r="669" spans="1:7" x14ac:dyDescent="0.3">
      <c r="A669" s="374" t="s">
        <v>4897</v>
      </c>
      <c r="B669" s="374" t="s">
        <v>2816</v>
      </c>
      <c r="C669" s="380"/>
      <c r="D669" s="380"/>
      <c r="E669" s="380"/>
      <c r="F669" s="380"/>
      <c r="G669" s="380"/>
    </row>
    <row r="670" spans="1:7" x14ac:dyDescent="0.3">
      <c r="A670" s="374" t="s">
        <v>924</v>
      </c>
      <c r="B670" s="378"/>
      <c r="C670" s="379"/>
      <c r="D670" s="379"/>
      <c r="E670" s="379"/>
      <c r="F670" s="379"/>
      <c r="G670" s="379"/>
    </row>
    <row r="672" spans="1:7" x14ac:dyDescent="0.3">
      <c r="A672" s="374" t="s">
        <v>2517</v>
      </c>
      <c r="B672" s="378"/>
      <c r="C672" s="379"/>
      <c r="D672" s="379"/>
      <c r="E672" s="379"/>
      <c r="F672" s="379"/>
      <c r="G672" s="379"/>
    </row>
    <row r="673" spans="1:7" x14ac:dyDescent="0.3">
      <c r="A673" s="374" t="s">
        <v>925</v>
      </c>
      <c r="B673" s="374" t="s">
        <v>56</v>
      </c>
      <c r="C673" s="379"/>
      <c r="D673" s="379"/>
      <c r="E673" s="379"/>
      <c r="F673" s="379"/>
      <c r="G673" s="379"/>
    </row>
    <row r="674" spans="1:7" x14ac:dyDescent="0.3">
      <c r="A674" s="374" t="s">
        <v>4898</v>
      </c>
      <c r="B674" s="374" t="s">
        <v>2768</v>
      </c>
      <c r="C674" s="379"/>
      <c r="D674" s="379"/>
      <c r="E674" s="379"/>
      <c r="F674" s="379"/>
      <c r="G674" s="379"/>
    </row>
    <row r="675" spans="1:7" x14ac:dyDescent="0.3">
      <c r="A675" s="374" t="s">
        <v>4899</v>
      </c>
      <c r="B675" s="374" t="s">
        <v>697</v>
      </c>
      <c r="C675" s="379"/>
      <c r="D675" s="379"/>
      <c r="E675" s="379"/>
      <c r="F675" s="379"/>
      <c r="G675" s="379"/>
    </row>
    <row r="676" spans="1:7" x14ac:dyDescent="0.3">
      <c r="A676" s="374" t="s">
        <v>4900</v>
      </c>
      <c r="B676" s="374" t="s">
        <v>55</v>
      </c>
      <c r="C676" s="379"/>
      <c r="D676" s="379"/>
      <c r="E676" s="379"/>
      <c r="F676" s="379"/>
      <c r="G676" s="379"/>
    </row>
    <row r="677" spans="1:7" x14ac:dyDescent="0.3">
      <c r="A677" s="374" t="s">
        <v>4901</v>
      </c>
      <c r="B677" s="374" t="s">
        <v>934</v>
      </c>
      <c r="C677" s="379"/>
      <c r="D677" s="379"/>
      <c r="E677" s="379"/>
      <c r="F677" s="379"/>
      <c r="G677" s="379"/>
    </row>
    <row r="678" spans="1:7" x14ac:dyDescent="0.3">
      <c r="A678" s="374" t="s">
        <v>4902</v>
      </c>
      <c r="B678" s="374" t="s">
        <v>936</v>
      </c>
      <c r="C678" s="379"/>
      <c r="D678" s="379"/>
      <c r="E678" s="379"/>
      <c r="F678" s="379"/>
      <c r="G678" s="379"/>
    </row>
    <row r="679" spans="1:7" x14ac:dyDescent="0.3">
      <c r="A679" s="374" t="s">
        <v>4903</v>
      </c>
      <c r="B679" s="374" t="s">
        <v>1002</v>
      </c>
      <c r="C679" s="379"/>
      <c r="D679" s="379"/>
      <c r="E679" s="379"/>
      <c r="F679" s="379"/>
      <c r="G679" s="379"/>
    </row>
    <row r="680" spans="1:7" x14ac:dyDescent="0.3">
      <c r="A680" s="374" t="s">
        <v>926</v>
      </c>
      <c r="B680" s="374" t="s">
        <v>927</v>
      </c>
      <c r="C680" s="379"/>
      <c r="D680" s="379"/>
      <c r="E680" s="379"/>
      <c r="F680" s="379"/>
      <c r="G680" s="379"/>
    </row>
    <row r="681" spans="1:7" x14ac:dyDescent="0.3">
      <c r="A681" s="374" t="s">
        <v>928</v>
      </c>
      <c r="B681" s="374" t="s">
        <v>929</v>
      </c>
      <c r="C681" s="379"/>
      <c r="D681" s="379"/>
      <c r="E681" s="379"/>
      <c r="F681" s="379"/>
      <c r="G681" s="379"/>
    </row>
    <row r="682" spans="1:7" x14ac:dyDescent="0.3">
      <c r="A682" s="374" t="s">
        <v>930</v>
      </c>
      <c r="B682" s="374" t="s">
        <v>575</v>
      </c>
      <c r="C682" s="380"/>
      <c r="D682" s="380"/>
      <c r="E682" s="380"/>
      <c r="F682" s="380"/>
      <c r="G682" s="380"/>
    </row>
    <row r="683" spans="1:7" x14ac:dyDescent="0.3">
      <c r="A683" s="374" t="s">
        <v>2518</v>
      </c>
      <c r="B683" s="378"/>
      <c r="C683" s="379"/>
      <c r="D683" s="379"/>
      <c r="E683" s="379"/>
      <c r="F683" s="379"/>
      <c r="G683" s="379"/>
    </row>
    <row r="685" spans="1:7" x14ac:dyDescent="0.3">
      <c r="A685" s="374" t="s">
        <v>2519</v>
      </c>
      <c r="B685" s="378"/>
      <c r="C685" s="379"/>
      <c r="D685" s="379"/>
      <c r="E685" s="379"/>
      <c r="F685" s="379"/>
      <c r="G685" s="379"/>
    </row>
    <row r="686" spans="1:7" x14ac:dyDescent="0.3">
      <c r="A686" s="374" t="s">
        <v>4904</v>
      </c>
      <c r="B686" s="374" t="s">
        <v>180</v>
      </c>
      <c r="C686" s="379"/>
      <c r="D686" s="379"/>
      <c r="E686" s="379"/>
      <c r="F686" s="379"/>
      <c r="G686" s="379"/>
    </row>
    <row r="687" spans="1:7" x14ac:dyDescent="0.3">
      <c r="A687" s="374" t="s">
        <v>4905</v>
      </c>
      <c r="B687" s="374" t="s">
        <v>51</v>
      </c>
      <c r="C687" s="379"/>
      <c r="D687" s="379"/>
      <c r="E687" s="379"/>
      <c r="F687" s="379"/>
      <c r="G687" s="379"/>
    </row>
    <row r="688" spans="1:7" x14ac:dyDescent="0.3">
      <c r="A688" s="374" t="s">
        <v>4906</v>
      </c>
      <c r="B688" s="374" t="s">
        <v>181</v>
      </c>
      <c r="C688" s="379"/>
      <c r="D688" s="379"/>
      <c r="E688" s="379"/>
      <c r="F688" s="379"/>
      <c r="G688" s="379"/>
    </row>
    <row r="689" spans="1:7" x14ac:dyDescent="0.3">
      <c r="A689" s="374" t="s">
        <v>4907</v>
      </c>
      <c r="B689" s="374" t="s">
        <v>580</v>
      </c>
      <c r="C689" s="379"/>
      <c r="D689" s="379"/>
      <c r="E689" s="379"/>
      <c r="F689" s="379"/>
      <c r="G689" s="379"/>
    </row>
    <row r="690" spans="1:7" x14ac:dyDescent="0.3">
      <c r="A690" s="374" t="s">
        <v>4908</v>
      </c>
      <c r="B690" s="374" t="s">
        <v>2698</v>
      </c>
      <c r="C690" s="379"/>
      <c r="D690" s="379"/>
      <c r="E690" s="379"/>
      <c r="F690" s="379"/>
      <c r="G690" s="379"/>
    </row>
    <row r="691" spans="1:7" x14ac:dyDescent="0.3">
      <c r="A691" s="374" t="s">
        <v>4909</v>
      </c>
      <c r="B691" s="374" t="s">
        <v>2700</v>
      </c>
      <c r="C691" s="379"/>
      <c r="D691" s="379"/>
      <c r="E691" s="379"/>
      <c r="F691" s="379"/>
      <c r="G691" s="379"/>
    </row>
    <row r="692" spans="1:7" x14ac:dyDescent="0.3">
      <c r="A692" s="374" t="s">
        <v>4910</v>
      </c>
      <c r="B692" s="374" t="s">
        <v>2736</v>
      </c>
      <c r="C692" s="379"/>
      <c r="D692" s="379"/>
      <c r="E692" s="379"/>
      <c r="F692" s="379"/>
      <c r="G692" s="379"/>
    </row>
    <row r="693" spans="1:7" x14ac:dyDescent="0.3">
      <c r="A693" s="374" t="s">
        <v>4911</v>
      </c>
      <c r="B693" s="374" t="s">
        <v>582</v>
      </c>
      <c r="C693" s="379"/>
      <c r="D693" s="379"/>
      <c r="E693" s="379"/>
      <c r="F693" s="379"/>
      <c r="G693" s="379"/>
    </row>
    <row r="694" spans="1:7" x14ac:dyDescent="0.3">
      <c r="A694" s="374" t="s">
        <v>4912</v>
      </c>
      <c r="B694" s="374" t="s">
        <v>259</v>
      </c>
      <c r="C694" s="379"/>
      <c r="D694" s="379"/>
      <c r="E694" s="379"/>
      <c r="F694" s="379"/>
      <c r="G694" s="379"/>
    </row>
    <row r="695" spans="1:7" x14ac:dyDescent="0.3">
      <c r="A695" s="374" t="s">
        <v>4913</v>
      </c>
      <c r="B695" s="374" t="s">
        <v>53</v>
      </c>
      <c r="C695" s="379"/>
      <c r="D695" s="379"/>
      <c r="E695" s="379"/>
      <c r="F695" s="379"/>
      <c r="G695" s="379"/>
    </row>
    <row r="696" spans="1:7" x14ac:dyDescent="0.3">
      <c r="A696" s="374" t="s">
        <v>4914</v>
      </c>
      <c r="B696" s="374" t="s">
        <v>628</v>
      </c>
      <c r="C696" s="379"/>
      <c r="D696" s="379"/>
      <c r="E696" s="379"/>
      <c r="F696" s="379"/>
      <c r="G696" s="379"/>
    </row>
    <row r="697" spans="1:7" x14ac:dyDescent="0.3">
      <c r="A697" s="374" t="s">
        <v>4915</v>
      </c>
      <c r="B697" s="374" t="s">
        <v>1639</v>
      </c>
      <c r="C697" s="379"/>
      <c r="D697" s="379"/>
      <c r="E697" s="379"/>
      <c r="F697" s="379"/>
      <c r="G697" s="379"/>
    </row>
    <row r="698" spans="1:7" x14ac:dyDescent="0.3">
      <c r="A698" s="374" t="s">
        <v>4916</v>
      </c>
      <c r="B698" s="374" t="s">
        <v>630</v>
      </c>
      <c r="C698" s="379"/>
      <c r="D698" s="379"/>
      <c r="E698" s="379"/>
      <c r="F698" s="379"/>
      <c r="G698" s="379"/>
    </row>
    <row r="699" spans="1:7" x14ac:dyDescent="0.3">
      <c r="A699" s="374" t="s">
        <v>4917</v>
      </c>
      <c r="B699" s="374" t="s">
        <v>2743</v>
      </c>
      <c r="C699" s="379"/>
      <c r="D699" s="379"/>
      <c r="E699" s="379"/>
      <c r="F699" s="379"/>
      <c r="G699" s="379"/>
    </row>
    <row r="700" spans="1:7" x14ac:dyDescent="0.3">
      <c r="A700" s="374" t="s">
        <v>931</v>
      </c>
      <c r="B700" s="374" t="s">
        <v>54</v>
      </c>
      <c r="C700" s="379"/>
      <c r="D700" s="379"/>
      <c r="E700" s="379"/>
      <c r="F700" s="379"/>
      <c r="G700" s="379"/>
    </row>
    <row r="701" spans="1:7" x14ac:dyDescent="0.3">
      <c r="A701" s="374" t="s">
        <v>4918</v>
      </c>
      <c r="B701" s="374" t="s">
        <v>588</v>
      </c>
      <c r="C701" s="379"/>
      <c r="D701" s="379"/>
      <c r="E701" s="379"/>
      <c r="F701" s="379"/>
      <c r="G701" s="379"/>
    </row>
    <row r="702" spans="1:7" x14ac:dyDescent="0.3">
      <c r="A702" s="374" t="s">
        <v>4919</v>
      </c>
      <c r="B702" s="374" t="s">
        <v>812</v>
      </c>
      <c r="C702" s="379"/>
      <c r="D702" s="379"/>
      <c r="E702" s="379"/>
      <c r="F702" s="379"/>
      <c r="G702" s="379"/>
    </row>
    <row r="703" spans="1:7" x14ac:dyDescent="0.3">
      <c r="A703" s="374" t="s">
        <v>4920</v>
      </c>
      <c r="B703" s="374" t="s">
        <v>592</v>
      </c>
      <c r="C703" s="379"/>
      <c r="D703" s="379"/>
      <c r="E703" s="379"/>
      <c r="F703" s="379"/>
      <c r="G703" s="379"/>
    </row>
    <row r="704" spans="1:7" x14ac:dyDescent="0.3">
      <c r="A704" s="374" t="s">
        <v>4921</v>
      </c>
      <c r="B704" s="374" t="s">
        <v>563</v>
      </c>
      <c r="C704" s="379"/>
      <c r="D704" s="379"/>
      <c r="E704" s="379"/>
      <c r="F704" s="379"/>
      <c r="G704" s="379"/>
    </row>
    <row r="705" spans="1:7" x14ac:dyDescent="0.3">
      <c r="A705" s="374" t="s">
        <v>4922</v>
      </c>
      <c r="B705" s="374" t="s">
        <v>595</v>
      </c>
      <c r="C705" s="379"/>
      <c r="D705" s="379"/>
      <c r="E705" s="379"/>
      <c r="F705" s="379"/>
      <c r="G705" s="379"/>
    </row>
    <row r="706" spans="1:7" x14ac:dyDescent="0.3">
      <c r="A706" s="374" t="s">
        <v>4923</v>
      </c>
      <c r="B706" s="374" t="s">
        <v>2745</v>
      </c>
      <c r="C706" s="379"/>
      <c r="D706" s="379"/>
      <c r="E706" s="379"/>
      <c r="F706" s="379"/>
      <c r="G706" s="379"/>
    </row>
    <row r="707" spans="1:7" x14ac:dyDescent="0.3">
      <c r="A707" s="374" t="s">
        <v>4924</v>
      </c>
      <c r="B707" s="374" t="s">
        <v>761</v>
      </c>
      <c r="C707" s="379"/>
      <c r="D707" s="379"/>
      <c r="E707" s="379"/>
      <c r="F707" s="379"/>
      <c r="G707" s="379"/>
    </row>
    <row r="708" spans="1:7" x14ac:dyDescent="0.3">
      <c r="A708" s="374" t="s">
        <v>4925</v>
      </c>
      <c r="B708" s="374" t="s">
        <v>56</v>
      </c>
      <c r="C708" s="379"/>
      <c r="D708" s="379"/>
      <c r="E708" s="379"/>
      <c r="F708" s="379"/>
      <c r="G708" s="379"/>
    </row>
    <row r="709" spans="1:7" x14ac:dyDescent="0.3">
      <c r="A709" s="374" t="s">
        <v>4926</v>
      </c>
      <c r="B709" s="374" t="s">
        <v>2768</v>
      </c>
      <c r="C709" s="379"/>
      <c r="D709" s="379"/>
      <c r="E709" s="379"/>
      <c r="F709" s="379"/>
      <c r="G709" s="379"/>
    </row>
    <row r="710" spans="1:7" x14ac:dyDescent="0.3">
      <c r="A710" s="374" t="s">
        <v>4927</v>
      </c>
      <c r="B710" s="374" t="s">
        <v>697</v>
      </c>
      <c r="C710" s="379"/>
      <c r="D710" s="379"/>
      <c r="E710" s="379"/>
      <c r="F710" s="379"/>
      <c r="G710" s="379"/>
    </row>
    <row r="711" spans="1:7" x14ac:dyDescent="0.3">
      <c r="A711" s="374" t="s">
        <v>932</v>
      </c>
      <c r="B711" s="374" t="s">
        <v>55</v>
      </c>
      <c r="C711" s="379"/>
      <c r="D711" s="379"/>
      <c r="E711" s="379"/>
      <c r="F711" s="379"/>
      <c r="G711" s="379"/>
    </row>
    <row r="712" spans="1:7" x14ac:dyDescent="0.3">
      <c r="A712" s="374" t="s">
        <v>933</v>
      </c>
      <c r="B712" s="374" t="s">
        <v>934</v>
      </c>
      <c r="C712" s="379"/>
      <c r="D712" s="379"/>
      <c r="E712" s="379"/>
      <c r="F712" s="379"/>
      <c r="G712" s="379"/>
    </row>
    <row r="713" spans="1:7" x14ac:dyDescent="0.3">
      <c r="A713" s="374" t="s">
        <v>935</v>
      </c>
      <c r="B713" s="374" t="s">
        <v>936</v>
      </c>
      <c r="C713" s="379"/>
      <c r="D713" s="379"/>
      <c r="E713" s="379"/>
      <c r="F713" s="379"/>
      <c r="G713" s="379"/>
    </row>
    <row r="714" spans="1:7" x14ac:dyDescent="0.3">
      <c r="A714" s="374" t="s">
        <v>4928</v>
      </c>
      <c r="B714" s="374" t="s">
        <v>1002</v>
      </c>
      <c r="C714" s="379"/>
      <c r="D714" s="379"/>
      <c r="E714" s="379"/>
      <c r="F714" s="379"/>
      <c r="G714" s="379"/>
    </row>
    <row r="715" spans="1:7" x14ac:dyDescent="0.3">
      <c r="A715" s="374" t="s">
        <v>4929</v>
      </c>
      <c r="B715" s="374" t="s">
        <v>927</v>
      </c>
      <c r="C715" s="379"/>
      <c r="D715" s="379"/>
      <c r="E715" s="379"/>
      <c r="F715" s="379"/>
      <c r="G715" s="379"/>
    </row>
    <row r="716" spans="1:7" x14ac:dyDescent="0.3">
      <c r="A716" s="374" t="s">
        <v>937</v>
      </c>
      <c r="B716" s="374" t="s">
        <v>575</v>
      </c>
      <c r="C716" s="380"/>
      <c r="D716" s="380"/>
      <c r="E716" s="380"/>
      <c r="F716" s="380"/>
      <c r="G716" s="380"/>
    </row>
    <row r="717" spans="1:7" x14ac:dyDescent="0.3">
      <c r="A717" s="374" t="s">
        <v>2520</v>
      </c>
      <c r="B717" s="378"/>
      <c r="C717" s="379"/>
      <c r="D717" s="379"/>
      <c r="E717" s="379"/>
      <c r="F717" s="379"/>
      <c r="G717" s="379"/>
    </row>
    <row r="719" spans="1:7" x14ac:dyDescent="0.3">
      <c r="A719" s="374" t="s">
        <v>356</v>
      </c>
      <c r="B719" s="378"/>
      <c r="C719" s="379"/>
      <c r="D719" s="379"/>
      <c r="E719" s="379"/>
      <c r="F719" s="379"/>
      <c r="G719" s="379"/>
    </row>
    <row r="720" spans="1:7" x14ac:dyDescent="0.3">
      <c r="A720" s="374" t="s">
        <v>4930</v>
      </c>
      <c r="B720" s="374" t="s">
        <v>180</v>
      </c>
      <c r="C720" s="379"/>
      <c r="D720" s="379"/>
      <c r="E720" s="379"/>
      <c r="F720" s="379"/>
      <c r="G720" s="379"/>
    </row>
    <row r="721" spans="1:7" x14ac:dyDescent="0.3">
      <c r="A721" s="374" t="s">
        <v>4931</v>
      </c>
      <c r="B721" s="374" t="s">
        <v>51</v>
      </c>
      <c r="C721" s="379"/>
      <c r="D721" s="379"/>
      <c r="E721" s="379"/>
      <c r="F721" s="379"/>
      <c r="G721" s="379"/>
    </row>
    <row r="722" spans="1:7" x14ac:dyDescent="0.3">
      <c r="A722" s="374" t="s">
        <v>4932</v>
      </c>
      <c r="B722" s="374" t="s">
        <v>181</v>
      </c>
      <c r="C722" s="379"/>
      <c r="D722" s="379"/>
      <c r="E722" s="379"/>
      <c r="F722" s="379"/>
      <c r="G722" s="379"/>
    </row>
    <row r="723" spans="1:7" x14ac:dyDescent="0.3">
      <c r="A723" s="374" t="s">
        <v>4933</v>
      </c>
      <c r="B723" s="374" t="s">
        <v>580</v>
      </c>
      <c r="C723" s="379"/>
      <c r="D723" s="379"/>
      <c r="E723" s="379"/>
      <c r="F723" s="379"/>
      <c r="G723" s="379"/>
    </row>
    <row r="724" spans="1:7" x14ac:dyDescent="0.3">
      <c r="A724" s="374" t="s">
        <v>4934</v>
      </c>
      <c r="B724" s="374" t="s">
        <v>2694</v>
      </c>
      <c r="C724" s="379"/>
      <c r="D724" s="379"/>
      <c r="E724" s="379"/>
      <c r="F724" s="379"/>
      <c r="G724" s="379"/>
    </row>
    <row r="725" spans="1:7" x14ac:dyDescent="0.3">
      <c r="A725" s="374" t="s">
        <v>4935</v>
      </c>
      <c r="B725" s="374" t="s">
        <v>2696</v>
      </c>
      <c r="C725" s="379"/>
      <c r="D725" s="379"/>
      <c r="E725" s="379"/>
      <c r="F725" s="379"/>
      <c r="G725" s="379"/>
    </row>
    <row r="726" spans="1:7" x14ac:dyDescent="0.3">
      <c r="A726" s="374" t="s">
        <v>4936</v>
      </c>
      <c r="B726" s="374" t="s">
        <v>2712</v>
      </c>
      <c r="C726" s="379"/>
      <c r="D726" s="379"/>
      <c r="E726" s="379"/>
      <c r="F726" s="379"/>
      <c r="G726" s="379"/>
    </row>
    <row r="727" spans="1:7" x14ac:dyDescent="0.3">
      <c r="A727" s="374" t="s">
        <v>4937</v>
      </c>
      <c r="B727" s="374" t="s">
        <v>2734</v>
      </c>
      <c r="C727" s="379"/>
      <c r="D727" s="379"/>
      <c r="E727" s="379"/>
      <c r="F727" s="379"/>
      <c r="G727" s="379"/>
    </row>
    <row r="728" spans="1:7" x14ac:dyDescent="0.3">
      <c r="A728" s="374" t="s">
        <v>4938</v>
      </c>
      <c r="B728" s="374" t="s">
        <v>582</v>
      </c>
      <c r="C728" s="379"/>
      <c r="D728" s="379"/>
      <c r="E728" s="379"/>
      <c r="F728" s="379"/>
      <c r="G728" s="379"/>
    </row>
    <row r="729" spans="1:7" x14ac:dyDescent="0.3">
      <c r="A729" s="374" t="s">
        <v>4939</v>
      </c>
      <c r="B729" s="374" t="s">
        <v>259</v>
      </c>
      <c r="C729" s="379"/>
      <c r="D729" s="379"/>
      <c r="E729" s="379"/>
      <c r="F729" s="379"/>
      <c r="G729" s="379"/>
    </row>
    <row r="730" spans="1:7" x14ac:dyDescent="0.3">
      <c r="A730" s="374" t="s">
        <v>4940</v>
      </c>
      <c r="B730" s="374" t="s">
        <v>53</v>
      </c>
      <c r="C730" s="379"/>
      <c r="D730" s="379"/>
      <c r="E730" s="379"/>
      <c r="F730" s="379"/>
      <c r="G730" s="379"/>
    </row>
    <row r="731" spans="1:7" x14ac:dyDescent="0.3">
      <c r="A731" s="374" t="s">
        <v>4941</v>
      </c>
      <c r="B731" s="374" t="s">
        <v>628</v>
      </c>
      <c r="C731" s="379"/>
      <c r="D731" s="379"/>
      <c r="E731" s="379"/>
      <c r="F731" s="379"/>
      <c r="G731" s="379"/>
    </row>
    <row r="732" spans="1:7" x14ac:dyDescent="0.3">
      <c r="A732" s="374" t="s">
        <v>4942</v>
      </c>
      <c r="B732" s="374" t="s">
        <v>1639</v>
      </c>
      <c r="C732" s="379"/>
      <c r="D732" s="379"/>
      <c r="E732" s="379"/>
      <c r="F732" s="379"/>
      <c r="G732" s="379"/>
    </row>
    <row r="733" spans="1:7" x14ac:dyDescent="0.3">
      <c r="A733" s="374" t="s">
        <v>4943</v>
      </c>
      <c r="B733" s="374" t="s">
        <v>630</v>
      </c>
      <c r="C733" s="379"/>
      <c r="D733" s="379"/>
      <c r="E733" s="379"/>
      <c r="F733" s="379"/>
      <c r="G733" s="379"/>
    </row>
    <row r="734" spans="1:7" x14ac:dyDescent="0.3">
      <c r="A734" s="374" t="s">
        <v>4944</v>
      </c>
      <c r="B734" s="374" t="s">
        <v>257</v>
      </c>
      <c r="C734" s="379"/>
      <c r="D734" s="379"/>
      <c r="E734" s="379"/>
      <c r="F734" s="379"/>
      <c r="G734" s="379"/>
    </row>
    <row r="735" spans="1:7" x14ac:dyDescent="0.3">
      <c r="A735" s="374" t="s">
        <v>4945</v>
      </c>
      <c r="B735" s="374" t="s">
        <v>2743</v>
      </c>
      <c r="C735" s="379"/>
      <c r="D735" s="379"/>
      <c r="E735" s="379"/>
      <c r="F735" s="379"/>
      <c r="G735" s="379"/>
    </row>
    <row r="736" spans="1:7" x14ac:dyDescent="0.3">
      <c r="A736" s="374" t="s">
        <v>938</v>
      </c>
      <c r="B736" s="374" t="s">
        <v>54</v>
      </c>
      <c r="C736" s="379"/>
      <c r="D736" s="379"/>
      <c r="E736" s="379"/>
      <c r="F736" s="379"/>
      <c r="G736" s="379"/>
    </row>
    <row r="737" spans="1:7" x14ac:dyDescent="0.3">
      <c r="A737" s="374" t="s">
        <v>4946</v>
      </c>
      <c r="B737" s="374" t="s">
        <v>588</v>
      </c>
      <c r="C737" s="379"/>
      <c r="D737" s="379"/>
      <c r="E737" s="379"/>
      <c r="F737" s="379"/>
      <c r="G737" s="379"/>
    </row>
    <row r="738" spans="1:7" x14ac:dyDescent="0.3">
      <c r="A738" s="374" t="s">
        <v>4947</v>
      </c>
      <c r="B738" s="374" t="s">
        <v>812</v>
      </c>
      <c r="C738" s="379"/>
      <c r="D738" s="379"/>
      <c r="E738" s="379"/>
      <c r="F738" s="379"/>
      <c r="G738" s="379"/>
    </row>
    <row r="739" spans="1:7" x14ac:dyDescent="0.3">
      <c r="A739" s="374" t="s">
        <v>4948</v>
      </c>
      <c r="B739" s="374" t="s">
        <v>592</v>
      </c>
      <c r="C739" s="379"/>
      <c r="D739" s="379"/>
      <c r="E739" s="379"/>
      <c r="F739" s="379"/>
      <c r="G739" s="379"/>
    </row>
    <row r="740" spans="1:7" x14ac:dyDescent="0.3">
      <c r="A740" s="374" t="s">
        <v>4949</v>
      </c>
      <c r="B740" s="374" t="s">
        <v>563</v>
      </c>
      <c r="C740" s="379"/>
      <c r="D740" s="379"/>
      <c r="E740" s="379"/>
      <c r="F740" s="379"/>
      <c r="G740" s="379"/>
    </row>
    <row r="741" spans="1:7" x14ac:dyDescent="0.3">
      <c r="A741" s="374" t="s">
        <v>939</v>
      </c>
      <c r="B741" s="374" t="s">
        <v>595</v>
      </c>
      <c r="C741" s="379"/>
      <c r="D741" s="379"/>
      <c r="E741" s="379"/>
      <c r="F741" s="379"/>
      <c r="G741" s="379"/>
    </row>
    <row r="742" spans="1:7" x14ac:dyDescent="0.3">
      <c r="A742" s="374" t="s">
        <v>4950</v>
      </c>
      <c r="B742" s="374" t="s">
        <v>2745</v>
      </c>
      <c r="C742" s="379"/>
      <c r="D742" s="379"/>
      <c r="E742" s="379"/>
      <c r="F742" s="379"/>
      <c r="G742" s="379"/>
    </row>
    <row r="743" spans="1:7" x14ac:dyDescent="0.3">
      <c r="A743" s="374" t="s">
        <v>4951</v>
      </c>
      <c r="B743" s="374" t="s">
        <v>761</v>
      </c>
      <c r="C743" s="379"/>
      <c r="D743" s="379"/>
      <c r="E743" s="379"/>
      <c r="F743" s="379"/>
      <c r="G743" s="379"/>
    </row>
    <row r="744" spans="1:7" x14ac:dyDescent="0.3">
      <c r="A744" s="374" t="s">
        <v>940</v>
      </c>
      <c r="B744" s="374" t="s">
        <v>907</v>
      </c>
      <c r="C744" s="379"/>
      <c r="D744" s="379"/>
      <c r="E744" s="379"/>
      <c r="F744" s="379"/>
      <c r="G744" s="379"/>
    </row>
    <row r="745" spans="1:7" x14ac:dyDescent="0.3">
      <c r="A745" s="374" t="s">
        <v>4952</v>
      </c>
      <c r="B745" s="374" t="s">
        <v>2753</v>
      </c>
      <c r="C745" s="379"/>
      <c r="D745" s="379"/>
      <c r="E745" s="379"/>
      <c r="F745" s="379"/>
      <c r="G745" s="379"/>
    </row>
    <row r="746" spans="1:7" x14ac:dyDescent="0.3">
      <c r="A746" s="374" t="s">
        <v>4953</v>
      </c>
      <c r="B746" s="374" t="s">
        <v>2755</v>
      </c>
      <c r="C746" s="379"/>
      <c r="D746" s="379"/>
      <c r="E746" s="379"/>
      <c r="F746" s="379"/>
      <c r="G746" s="379"/>
    </row>
    <row r="747" spans="1:7" x14ac:dyDescent="0.3">
      <c r="A747" s="374" t="s">
        <v>4954</v>
      </c>
      <c r="B747" s="374" t="s">
        <v>1599</v>
      </c>
      <c r="C747" s="379"/>
      <c r="D747" s="379"/>
      <c r="E747" s="379"/>
      <c r="F747" s="379"/>
      <c r="G747" s="379"/>
    </row>
    <row r="748" spans="1:7" x14ac:dyDescent="0.3">
      <c r="A748" s="374" t="s">
        <v>4955</v>
      </c>
      <c r="B748" s="374" t="s">
        <v>2758</v>
      </c>
      <c r="C748" s="379"/>
      <c r="D748" s="379"/>
      <c r="E748" s="379"/>
      <c r="F748" s="379"/>
      <c r="G748" s="379"/>
    </row>
    <row r="749" spans="1:7" x14ac:dyDescent="0.3">
      <c r="A749" s="374" t="s">
        <v>4956</v>
      </c>
      <c r="B749" s="374" t="s">
        <v>1077</v>
      </c>
      <c r="C749" s="379"/>
      <c r="D749" s="379"/>
      <c r="E749" s="379"/>
      <c r="F749" s="379"/>
      <c r="G749" s="379"/>
    </row>
    <row r="750" spans="1:7" x14ac:dyDescent="0.3">
      <c r="A750" s="374" t="s">
        <v>941</v>
      </c>
      <c r="B750" s="374" t="s">
        <v>183</v>
      </c>
      <c r="C750" s="379"/>
      <c r="D750" s="379"/>
      <c r="E750" s="379"/>
      <c r="F750" s="379"/>
      <c r="G750" s="379"/>
    </row>
    <row r="751" spans="1:7" x14ac:dyDescent="0.3">
      <c r="A751" s="374" t="s">
        <v>942</v>
      </c>
      <c r="B751" s="374" t="s">
        <v>943</v>
      </c>
      <c r="C751" s="379"/>
      <c r="D751" s="379"/>
      <c r="E751" s="379"/>
      <c r="F751" s="379"/>
      <c r="G751" s="379"/>
    </row>
    <row r="752" spans="1:7" x14ac:dyDescent="0.3">
      <c r="A752" s="374" t="s">
        <v>944</v>
      </c>
      <c r="B752" s="374" t="s">
        <v>262</v>
      </c>
      <c r="C752" s="379"/>
      <c r="D752" s="379"/>
      <c r="E752" s="379"/>
      <c r="F752" s="379"/>
      <c r="G752" s="379"/>
    </row>
    <row r="753" spans="1:7" x14ac:dyDescent="0.3">
      <c r="A753" s="374" t="s">
        <v>945</v>
      </c>
      <c r="B753" s="374" t="s">
        <v>55</v>
      </c>
      <c r="C753" s="379"/>
      <c r="D753" s="379"/>
      <c r="E753" s="379"/>
      <c r="F753" s="379"/>
      <c r="G753" s="379"/>
    </row>
    <row r="754" spans="1:7" x14ac:dyDescent="0.3">
      <c r="A754" s="374" t="s">
        <v>946</v>
      </c>
      <c r="B754" s="374" t="s">
        <v>914</v>
      </c>
      <c r="C754" s="379"/>
      <c r="D754" s="379"/>
      <c r="E754" s="379"/>
      <c r="F754" s="379"/>
      <c r="G754" s="379"/>
    </row>
    <row r="755" spans="1:7" x14ac:dyDescent="0.3">
      <c r="A755" s="374" t="s">
        <v>947</v>
      </c>
      <c r="B755" s="374" t="s">
        <v>569</v>
      </c>
      <c r="C755" s="379"/>
      <c r="D755" s="379"/>
      <c r="E755" s="379"/>
      <c r="F755" s="379"/>
      <c r="G755" s="379"/>
    </row>
    <row r="756" spans="1:7" x14ac:dyDescent="0.3">
      <c r="A756" s="374" t="s">
        <v>948</v>
      </c>
      <c r="B756" s="374" t="s">
        <v>571</v>
      </c>
      <c r="C756" s="379"/>
      <c r="D756" s="379"/>
      <c r="E756" s="379"/>
      <c r="F756" s="379"/>
      <c r="G756" s="379"/>
    </row>
    <row r="757" spans="1:7" x14ac:dyDescent="0.3">
      <c r="A757" s="374" t="s">
        <v>949</v>
      </c>
      <c r="B757" s="374" t="s">
        <v>950</v>
      </c>
      <c r="C757" s="379"/>
      <c r="D757" s="379"/>
      <c r="E757" s="379"/>
      <c r="F757" s="379"/>
      <c r="G757" s="379"/>
    </row>
    <row r="758" spans="1:7" x14ac:dyDescent="0.3">
      <c r="A758" s="374" t="s">
        <v>4957</v>
      </c>
      <c r="B758" s="374" t="s">
        <v>607</v>
      </c>
      <c r="C758" s="379"/>
      <c r="D758" s="379"/>
      <c r="E758" s="379"/>
      <c r="F758" s="379"/>
      <c r="G758" s="379"/>
    </row>
    <row r="759" spans="1:7" x14ac:dyDescent="0.3">
      <c r="A759" s="374" t="s">
        <v>4958</v>
      </c>
      <c r="B759" s="374" t="s">
        <v>2787</v>
      </c>
      <c r="C759" s="379"/>
      <c r="D759" s="379"/>
      <c r="E759" s="379"/>
      <c r="F759" s="379"/>
      <c r="G759" s="379"/>
    </row>
    <row r="760" spans="1:7" x14ac:dyDescent="0.3">
      <c r="A760" s="374" t="s">
        <v>951</v>
      </c>
      <c r="B760" s="374" t="s">
        <v>952</v>
      </c>
      <c r="C760" s="379"/>
      <c r="D760" s="379"/>
      <c r="E760" s="379"/>
      <c r="F760" s="379"/>
      <c r="G760" s="379"/>
    </row>
    <row r="761" spans="1:7" x14ac:dyDescent="0.3">
      <c r="A761" s="374" t="s">
        <v>953</v>
      </c>
      <c r="B761" s="374" t="s">
        <v>330</v>
      </c>
      <c r="C761" s="379"/>
      <c r="D761" s="379"/>
      <c r="E761" s="379"/>
      <c r="F761" s="379"/>
      <c r="G761" s="379"/>
    </row>
    <row r="762" spans="1:7" x14ac:dyDescent="0.3">
      <c r="A762" s="374" t="s">
        <v>954</v>
      </c>
      <c r="B762" s="374" t="s">
        <v>674</v>
      </c>
      <c r="C762" s="379"/>
      <c r="D762" s="379"/>
      <c r="E762" s="379"/>
      <c r="F762" s="379"/>
      <c r="G762" s="379"/>
    </row>
    <row r="763" spans="1:7" x14ac:dyDescent="0.3">
      <c r="A763" s="374" t="s">
        <v>955</v>
      </c>
      <c r="B763" s="374" t="s">
        <v>676</v>
      </c>
      <c r="C763" s="379"/>
      <c r="D763" s="379"/>
      <c r="E763" s="379"/>
      <c r="F763" s="379"/>
      <c r="G763" s="379"/>
    </row>
    <row r="764" spans="1:7" x14ac:dyDescent="0.3">
      <c r="A764" s="374" t="s">
        <v>4959</v>
      </c>
      <c r="B764" s="374" t="s">
        <v>317</v>
      </c>
      <c r="C764" s="379"/>
      <c r="D764" s="379"/>
      <c r="E764" s="379"/>
      <c r="F764" s="379"/>
      <c r="G764" s="379"/>
    </row>
    <row r="765" spans="1:7" x14ac:dyDescent="0.3">
      <c r="A765" s="374" t="s">
        <v>956</v>
      </c>
      <c r="B765" s="374" t="s">
        <v>573</v>
      </c>
      <c r="C765" s="379"/>
      <c r="D765" s="379"/>
      <c r="E765" s="379"/>
      <c r="F765" s="379"/>
      <c r="G765" s="379"/>
    </row>
    <row r="766" spans="1:7" x14ac:dyDescent="0.3">
      <c r="A766" s="374" t="s">
        <v>957</v>
      </c>
      <c r="B766" s="374" t="s">
        <v>575</v>
      </c>
      <c r="C766" s="379"/>
      <c r="D766" s="379"/>
      <c r="E766" s="379"/>
      <c r="F766" s="379"/>
      <c r="G766" s="379"/>
    </row>
    <row r="767" spans="1:7" x14ac:dyDescent="0.3">
      <c r="A767" s="374" t="s">
        <v>4960</v>
      </c>
      <c r="B767" s="374" t="s">
        <v>791</v>
      </c>
      <c r="C767" s="379"/>
      <c r="D767" s="379"/>
      <c r="E767" s="379"/>
      <c r="F767" s="379"/>
      <c r="G767" s="379"/>
    </row>
    <row r="768" spans="1:7" x14ac:dyDescent="0.3">
      <c r="A768" s="374" t="s">
        <v>4961</v>
      </c>
      <c r="B768" s="374" t="s">
        <v>1087</v>
      </c>
      <c r="C768" s="379"/>
      <c r="D768" s="379"/>
      <c r="E768" s="379"/>
      <c r="F768" s="379"/>
      <c r="G768" s="379"/>
    </row>
    <row r="769" spans="1:7" x14ac:dyDescent="0.3">
      <c r="A769" s="374" t="s">
        <v>4962</v>
      </c>
      <c r="B769" s="374" t="s">
        <v>722</v>
      </c>
      <c r="C769" s="380"/>
      <c r="D769" s="380"/>
      <c r="E769" s="380"/>
      <c r="F769" s="380"/>
      <c r="G769" s="380"/>
    </row>
    <row r="770" spans="1:7" x14ac:dyDescent="0.3">
      <c r="A770" s="374" t="s">
        <v>958</v>
      </c>
      <c r="B770" s="378"/>
      <c r="C770" s="379"/>
      <c r="D770" s="379"/>
      <c r="E770" s="379"/>
      <c r="F770" s="379"/>
      <c r="G770" s="379"/>
    </row>
    <row r="772" spans="1:7" x14ac:dyDescent="0.3">
      <c r="A772" s="374" t="s">
        <v>2521</v>
      </c>
      <c r="B772" s="378"/>
      <c r="C772" s="379"/>
      <c r="D772" s="379"/>
      <c r="E772" s="379"/>
      <c r="F772" s="379"/>
      <c r="G772" s="379"/>
    </row>
    <row r="773" spans="1:7" x14ac:dyDescent="0.3">
      <c r="A773" s="374" t="s">
        <v>959</v>
      </c>
      <c r="B773" s="374" t="s">
        <v>58</v>
      </c>
      <c r="C773" s="380"/>
      <c r="D773" s="380"/>
      <c r="E773" s="380"/>
      <c r="F773" s="380"/>
      <c r="G773" s="380"/>
    </row>
    <row r="774" spans="1:7" x14ac:dyDescent="0.3">
      <c r="A774" s="374" t="s">
        <v>2522</v>
      </c>
      <c r="B774" s="378"/>
      <c r="C774" s="379"/>
      <c r="D774" s="379"/>
      <c r="E774" s="379"/>
      <c r="F774" s="379"/>
      <c r="G774" s="379"/>
    </row>
    <row r="776" spans="1:7" x14ac:dyDescent="0.3">
      <c r="A776" s="374" t="s">
        <v>2523</v>
      </c>
      <c r="B776" s="378"/>
      <c r="C776" s="379"/>
      <c r="D776" s="379"/>
      <c r="E776" s="379"/>
      <c r="F776" s="379"/>
      <c r="G776" s="379"/>
    </row>
    <row r="777" spans="1:7" x14ac:dyDescent="0.3">
      <c r="A777" s="374" t="s">
        <v>960</v>
      </c>
      <c r="B777" s="374" t="s">
        <v>961</v>
      </c>
      <c r="C777" s="380"/>
      <c r="D777" s="380"/>
      <c r="E777" s="380"/>
      <c r="F777" s="380"/>
      <c r="G777" s="380"/>
    </row>
    <row r="778" spans="1:7" x14ac:dyDescent="0.3">
      <c r="A778" s="374" t="s">
        <v>2524</v>
      </c>
      <c r="B778" s="378"/>
      <c r="C778" s="379"/>
      <c r="D778" s="379"/>
      <c r="E778" s="379"/>
      <c r="F778" s="379"/>
      <c r="G778" s="379"/>
    </row>
    <row r="780" spans="1:7" x14ac:dyDescent="0.3">
      <c r="A780" s="374" t="s">
        <v>2525</v>
      </c>
      <c r="B780" s="378"/>
      <c r="C780" s="379"/>
      <c r="D780" s="379"/>
      <c r="E780" s="379"/>
      <c r="F780" s="379"/>
      <c r="G780" s="379"/>
    </row>
    <row r="781" spans="1:7" x14ac:dyDescent="0.3">
      <c r="A781" s="374" t="s">
        <v>962</v>
      </c>
      <c r="B781" s="374" t="s">
        <v>963</v>
      </c>
      <c r="C781" s="380"/>
      <c r="D781" s="380"/>
      <c r="E781" s="380"/>
      <c r="F781" s="380"/>
      <c r="G781" s="380"/>
    </row>
    <row r="782" spans="1:7" x14ac:dyDescent="0.3">
      <c r="A782" s="374" t="s">
        <v>2526</v>
      </c>
      <c r="B782" s="378"/>
      <c r="C782" s="379"/>
      <c r="D782" s="379"/>
      <c r="E782" s="379"/>
      <c r="F782" s="379"/>
      <c r="G782" s="379"/>
    </row>
    <row r="784" spans="1:7" x14ac:dyDescent="0.3">
      <c r="A784" s="374" t="s">
        <v>4963</v>
      </c>
      <c r="B784" s="378"/>
      <c r="C784" s="379"/>
      <c r="D784" s="379"/>
      <c r="E784" s="379"/>
      <c r="F784" s="379"/>
      <c r="G784" s="379"/>
    </row>
    <row r="785" spans="1:7" x14ac:dyDescent="0.3">
      <c r="A785" s="374" t="s">
        <v>4964</v>
      </c>
      <c r="B785" s="374" t="s">
        <v>791</v>
      </c>
      <c r="C785" s="379"/>
      <c r="D785" s="379"/>
      <c r="E785" s="379"/>
      <c r="F785" s="379"/>
      <c r="G785" s="379"/>
    </row>
    <row r="786" spans="1:7" x14ac:dyDescent="0.3">
      <c r="A786" s="374" t="s">
        <v>4965</v>
      </c>
      <c r="B786" s="374" t="s">
        <v>2851</v>
      </c>
      <c r="C786" s="379"/>
      <c r="D786" s="379"/>
      <c r="E786" s="379"/>
      <c r="F786" s="379"/>
      <c r="G786" s="379"/>
    </row>
    <row r="787" spans="1:7" x14ac:dyDescent="0.3">
      <c r="A787" s="374" t="s">
        <v>4966</v>
      </c>
      <c r="B787" s="374" t="s">
        <v>2853</v>
      </c>
      <c r="C787" s="379"/>
      <c r="D787" s="379"/>
      <c r="E787" s="379"/>
      <c r="F787" s="379"/>
      <c r="G787" s="379"/>
    </row>
    <row r="788" spans="1:7" x14ac:dyDescent="0.3">
      <c r="A788" s="374" t="s">
        <v>4967</v>
      </c>
      <c r="B788" s="374" t="s">
        <v>2855</v>
      </c>
      <c r="C788" s="379"/>
      <c r="D788" s="379"/>
      <c r="E788" s="379"/>
      <c r="F788" s="379"/>
      <c r="G788" s="379"/>
    </row>
    <row r="789" spans="1:7" x14ac:dyDescent="0.3">
      <c r="A789" s="374" t="s">
        <v>4968</v>
      </c>
      <c r="B789" s="374" t="s">
        <v>2857</v>
      </c>
      <c r="C789" s="379"/>
      <c r="D789" s="379"/>
      <c r="E789" s="379"/>
      <c r="F789" s="379"/>
      <c r="G789" s="379"/>
    </row>
    <row r="790" spans="1:7" x14ac:dyDescent="0.3">
      <c r="A790" s="374" t="s">
        <v>4969</v>
      </c>
      <c r="B790" s="374" t="s">
        <v>2859</v>
      </c>
      <c r="C790" s="379"/>
      <c r="D790" s="379"/>
      <c r="E790" s="379"/>
      <c r="F790" s="379"/>
      <c r="G790" s="379"/>
    </row>
    <row r="791" spans="1:7" x14ac:dyDescent="0.3">
      <c r="A791" s="374" t="s">
        <v>4970</v>
      </c>
      <c r="B791" s="374" t="s">
        <v>2861</v>
      </c>
      <c r="C791" s="380"/>
      <c r="D791" s="380"/>
      <c r="E791" s="380"/>
      <c r="F791" s="380"/>
      <c r="G791" s="380"/>
    </row>
    <row r="792" spans="1:7" x14ac:dyDescent="0.3">
      <c r="A792" s="374" t="s">
        <v>4971</v>
      </c>
      <c r="B792" s="378"/>
      <c r="C792" s="379"/>
      <c r="D792" s="379"/>
      <c r="E792" s="379"/>
      <c r="F792" s="379"/>
      <c r="G792" s="379"/>
    </row>
    <row r="794" spans="1:7" x14ac:dyDescent="0.3">
      <c r="A794" s="374" t="s">
        <v>2527</v>
      </c>
      <c r="B794" s="378"/>
      <c r="C794" s="379"/>
      <c r="D794" s="379"/>
      <c r="E794" s="379"/>
      <c r="F794" s="379"/>
      <c r="G794" s="379"/>
    </row>
    <row r="795" spans="1:7" x14ac:dyDescent="0.3">
      <c r="A795" s="374" t="s">
        <v>964</v>
      </c>
      <c r="B795" s="374" t="s">
        <v>965</v>
      </c>
      <c r="C795" s="380"/>
      <c r="D795" s="380"/>
      <c r="E795" s="380"/>
      <c r="F795" s="380"/>
      <c r="G795" s="380"/>
    </row>
    <row r="796" spans="1:7" x14ac:dyDescent="0.3">
      <c r="A796" s="374" t="s">
        <v>2528</v>
      </c>
      <c r="B796" s="378"/>
      <c r="C796" s="379"/>
      <c r="D796" s="379"/>
      <c r="E796" s="379"/>
      <c r="F796" s="379"/>
      <c r="G796" s="379"/>
    </row>
    <row r="798" spans="1:7" x14ac:dyDescent="0.3">
      <c r="A798" s="374" t="s">
        <v>2529</v>
      </c>
      <c r="B798" s="378"/>
      <c r="C798" s="379"/>
      <c r="D798" s="379"/>
      <c r="E798" s="379"/>
      <c r="F798" s="379"/>
      <c r="G798" s="379"/>
    </row>
    <row r="799" spans="1:7" x14ac:dyDescent="0.3">
      <c r="A799" s="374" t="s">
        <v>4972</v>
      </c>
      <c r="B799" s="374" t="s">
        <v>2820</v>
      </c>
      <c r="C799" s="379"/>
      <c r="D799" s="379"/>
      <c r="E799" s="379"/>
      <c r="F799" s="379"/>
      <c r="G799" s="379"/>
    </row>
    <row r="800" spans="1:7" x14ac:dyDescent="0.3">
      <c r="A800" s="374" t="s">
        <v>966</v>
      </c>
      <c r="B800" s="374" t="s">
        <v>967</v>
      </c>
      <c r="C800" s="379"/>
      <c r="D800" s="379"/>
      <c r="E800" s="379"/>
      <c r="F800" s="379"/>
      <c r="G800" s="379"/>
    </row>
    <row r="801" spans="1:7" x14ac:dyDescent="0.3">
      <c r="A801" s="374" t="s">
        <v>968</v>
      </c>
      <c r="B801" s="374" t="s">
        <v>969</v>
      </c>
      <c r="C801" s="379"/>
      <c r="D801" s="379"/>
      <c r="E801" s="379"/>
      <c r="F801" s="379"/>
      <c r="G801" s="379"/>
    </row>
    <row r="802" spans="1:7" x14ac:dyDescent="0.3">
      <c r="A802" s="374" t="s">
        <v>970</v>
      </c>
      <c r="B802" s="374" t="s">
        <v>971</v>
      </c>
      <c r="C802" s="379"/>
      <c r="D802" s="379"/>
      <c r="E802" s="379"/>
      <c r="F802" s="379"/>
      <c r="G802" s="379"/>
    </row>
    <row r="803" spans="1:7" x14ac:dyDescent="0.3">
      <c r="A803" s="374" t="s">
        <v>4973</v>
      </c>
      <c r="B803" s="374" t="s">
        <v>2822</v>
      </c>
      <c r="C803" s="379"/>
      <c r="D803" s="379"/>
      <c r="E803" s="379"/>
      <c r="F803" s="379"/>
      <c r="G803" s="379"/>
    </row>
    <row r="804" spans="1:7" x14ac:dyDescent="0.3">
      <c r="A804" s="374" t="s">
        <v>4974</v>
      </c>
      <c r="B804" s="374" t="s">
        <v>2824</v>
      </c>
      <c r="C804" s="379"/>
      <c r="D804" s="379"/>
      <c r="E804" s="379"/>
      <c r="F804" s="379"/>
      <c r="G804" s="379"/>
    </row>
    <row r="805" spans="1:7" x14ac:dyDescent="0.3">
      <c r="A805" s="374" t="s">
        <v>4975</v>
      </c>
      <c r="B805" s="374" t="s">
        <v>2826</v>
      </c>
      <c r="C805" s="379"/>
      <c r="D805" s="379"/>
      <c r="E805" s="379"/>
      <c r="F805" s="379"/>
      <c r="G805" s="379"/>
    </row>
    <row r="806" spans="1:7" x14ac:dyDescent="0.3">
      <c r="A806" s="374" t="s">
        <v>4976</v>
      </c>
      <c r="B806" s="374" t="s">
        <v>2828</v>
      </c>
      <c r="C806" s="379"/>
      <c r="D806" s="379"/>
      <c r="E806" s="379"/>
      <c r="F806" s="379"/>
      <c r="G806" s="379"/>
    </row>
    <row r="807" spans="1:7" x14ac:dyDescent="0.3">
      <c r="A807" s="374" t="s">
        <v>4977</v>
      </c>
      <c r="B807" s="374" t="s">
        <v>2830</v>
      </c>
      <c r="C807" s="379"/>
      <c r="D807" s="379"/>
      <c r="E807" s="379"/>
      <c r="F807" s="379"/>
      <c r="G807" s="379"/>
    </row>
    <row r="808" spans="1:7" x14ac:dyDescent="0.3">
      <c r="A808" s="374" t="s">
        <v>4978</v>
      </c>
      <c r="B808" s="374" t="s">
        <v>2832</v>
      </c>
      <c r="C808" s="379"/>
      <c r="D808" s="379"/>
      <c r="E808" s="379"/>
      <c r="F808" s="379"/>
      <c r="G808" s="379"/>
    </row>
    <row r="809" spans="1:7" x14ac:dyDescent="0.3">
      <c r="A809" s="374" t="s">
        <v>4979</v>
      </c>
      <c r="B809" s="374" t="s">
        <v>1345</v>
      </c>
      <c r="C809" s="379"/>
      <c r="D809" s="379"/>
      <c r="E809" s="379"/>
      <c r="F809" s="379"/>
      <c r="G809" s="379"/>
    </row>
    <row r="810" spans="1:7" x14ac:dyDescent="0.3">
      <c r="A810" s="374" t="s">
        <v>972</v>
      </c>
      <c r="B810" s="374" t="s">
        <v>973</v>
      </c>
      <c r="C810" s="379"/>
      <c r="D810" s="379"/>
      <c r="E810" s="379"/>
      <c r="F810" s="379"/>
      <c r="G810" s="379"/>
    </row>
    <row r="811" spans="1:7" x14ac:dyDescent="0.3">
      <c r="A811" s="374" t="s">
        <v>4980</v>
      </c>
      <c r="B811" s="374" t="s">
        <v>2835</v>
      </c>
      <c r="C811" s="379"/>
      <c r="D811" s="379"/>
      <c r="E811" s="379"/>
      <c r="F811" s="379"/>
      <c r="G811" s="379"/>
    </row>
    <row r="812" spans="1:7" x14ac:dyDescent="0.3">
      <c r="A812" s="374" t="s">
        <v>4981</v>
      </c>
      <c r="B812" s="374" t="s">
        <v>2837</v>
      </c>
      <c r="C812" s="379"/>
      <c r="D812" s="379"/>
      <c r="E812" s="379"/>
      <c r="F812" s="379"/>
      <c r="G812" s="379"/>
    </row>
    <row r="813" spans="1:7" x14ac:dyDescent="0.3">
      <c r="A813" s="374" t="s">
        <v>4982</v>
      </c>
      <c r="B813" s="374" t="s">
        <v>2839</v>
      </c>
      <c r="C813" s="379"/>
      <c r="D813" s="379"/>
      <c r="E813" s="379"/>
      <c r="F813" s="379"/>
      <c r="G813" s="379"/>
    </row>
    <row r="814" spans="1:7" x14ac:dyDescent="0.3">
      <c r="A814" s="374" t="s">
        <v>4983</v>
      </c>
      <c r="B814" s="374" t="s">
        <v>2841</v>
      </c>
      <c r="C814" s="379"/>
      <c r="D814" s="379"/>
      <c r="E814" s="379"/>
      <c r="F814" s="379"/>
      <c r="G814" s="379"/>
    </row>
    <row r="815" spans="1:7" x14ac:dyDescent="0.3">
      <c r="A815" s="374" t="s">
        <v>4984</v>
      </c>
      <c r="B815" s="374" t="s">
        <v>2843</v>
      </c>
      <c r="C815" s="379"/>
      <c r="D815" s="379"/>
      <c r="E815" s="379"/>
      <c r="F815" s="379"/>
      <c r="G815" s="379"/>
    </row>
    <row r="816" spans="1:7" x14ac:dyDescent="0.3">
      <c r="A816" s="374" t="s">
        <v>4985</v>
      </c>
      <c r="B816" s="374" t="s">
        <v>2845</v>
      </c>
      <c r="C816" s="379"/>
      <c r="D816" s="379"/>
      <c r="E816" s="379"/>
      <c r="F816" s="379"/>
      <c r="G816" s="379"/>
    </row>
    <row r="817" spans="1:7" x14ac:dyDescent="0.3">
      <c r="A817" s="374" t="s">
        <v>4986</v>
      </c>
      <c r="B817" s="374" t="s">
        <v>2847</v>
      </c>
      <c r="C817" s="379"/>
      <c r="D817" s="379"/>
      <c r="E817" s="379"/>
      <c r="F817" s="379"/>
      <c r="G817" s="379"/>
    </row>
    <row r="818" spans="1:7" x14ac:dyDescent="0.3">
      <c r="A818" s="374" t="s">
        <v>4987</v>
      </c>
      <c r="B818" s="374" t="s">
        <v>2849</v>
      </c>
      <c r="C818" s="380"/>
      <c r="D818" s="380"/>
      <c r="E818" s="380"/>
      <c r="F818" s="380"/>
      <c r="G818" s="380"/>
    </row>
    <row r="819" spans="1:7" x14ac:dyDescent="0.3">
      <c r="A819" s="374" t="s">
        <v>2530</v>
      </c>
      <c r="B819" s="378"/>
      <c r="C819" s="379"/>
      <c r="D819" s="379"/>
      <c r="E819" s="379"/>
      <c r="F819" s="379"/>
      <c r="G819" s="379"/>
    </row>
    <row r="821" spans="1:7" x14ac:dyDescent="0.3">
      <c r="A821" s="378"/>
    </row>
    <row r="823" spans="1:7" x14ac:dyDescent="0.3">
      <c r="A823" s="374" t="s">
        <v>234</v>
      </c>
      <c r="B823" s="378"/>
      <c r="C823" s="379"/>
      <c r="D823" s="379"/>
      <c r="E823" s="379"/>
      <c r="F823" s="379"/>
      <c r="G823" s="379"/>
    </row>
    <row r="824" spans="1:7" x14ac:dyDescent="0.3">
      <c r="A824" s="374" t="s">
        <v>2338</v>
      </c>
      <c r="B824" s="378"/>
      <c r="C824" s="380"/>
      <c r="D824" s="380"/>
      <c r="E824" s="380"/>
      <c r="F824" s="380"/>
      <c r="G824" s="380"/>
    </row>
    <row r="825" spans="1:7" x14ac:dyDescent="0.3">
      <c r="A825" s="374" t="s">
        <v>977</v>
      </c>
      <c r="B825" s="378"/>
      <c r="C825" s="379"/>
      <c r="D825" s="379"/>
      <c r="E825" s="379"/>
      <c r="F825" s="379"/>
      <c r="G825" s="379"/>
    </row>
  </sheetData>
  <autoFilter ref="A1:G825" xr:uid="{D81C2399-C6A1-4346-B529-D963CAD8C2F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6</vt:i4>
      </vt:variant>
    </vt:vector>
  </HeadingPairs>
  <TitlesOfParts>
    <vt:vector size="27" baseType="lpstr">
      <vt:lpstr>Quarterly Snapshot</vt:lpstr>
      <vt:lpstr>CashSummarybyFund</vt:lpstr>
      <vt:lpstr>General Fund Rev</vt:lpstr>
      <vt:lpstr>General Fund Expenses</vt:lpstr>
      <vt:lpstr>Parking Fund</vt:lpstr>
      <vt:lpstr>Debt</vt:lpstr>
      <vt:lpstr>CAPITAL PROJECTS</vt:lpstr>
      <vt:lpstr>BSA Investment Data</vt:lpstr>
      <vt:lpstr>Graphs</vt:lpstr>
      <vt:lpstr>Q1</vt:lpstr>
      <vt:lpstr>Q1A</vt:lpstr>
      <vt:lpstr>Q1B</vt:lpstr>
      <vt:lpstr>Q2</vt:lpstr>
      <vt:lpstr>Q2A</vt:lpstr>
      <vt:lpstr>Q2B</vt:lpstr>
      <vt:lpstr>Q3</vt:lpstr>
      <vt:lpstr>Q3A</vt:lpstr>
      <vt:lpstr>Q3B</vt:lpstr>
      <vt:lpstr>Q4</vt:lpstr>
      <vt:lpstr>Q4A</vt:lpstr>
      <vt:lpstr>Q4B</vt:lpstr>
      <vt:lpstr>CashSummarybyFund!Print_Area</vt:lpstr>
      <vt:lpstr>Debt!Print_Area</vt:lpstr>
      <vt:lpstr>'General Fund Expenses'!Print_Area</vt:lpstr>
      <vt:lpstr>'General Fund Rev'!Print_Area</vt:lpstr>
      <vt:lpstr>'Parking Fund'!Print_Area</vt:lpstr>
      <vt:lpstr>'Quarterly 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Marcy Moriwaki</dc:creator>
  <cp:lastModifiedBy>Dovetail Laptop</cp:lastModifiedBy>
  <cp:lastPrinted>2022-01-13T22:14:33Z</cp:lastPrinted>
  <dcterms:created xsi:type="dcterms:W3CDTF">2019-06-02T01:12:36Z</dcterms:created>
  <dcterms:modified xsi:type="dcterms:W3CDTF">2022-02-11T22:07:02Z</dcterms:modified>
</cp:coreProperties>
</file>